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835"/>
  </bookViews>
  <sheets>
    <sheet name="Município" sheetId="1" r:id="rId1"/>
    <sheet name="Regional" sheetId="2" r:id="rId2"/>
    <sheet name="Rede de Frio" sheetId="3" r:id="rId3"/>
    <sheet name="Resumo SMS" sheetId="4" r:id="rId4"/>
  </sheets>
  <definedNames>
    <definedName name="_xlnm._FilterDatabase" localSheetId="0" hidden="1">Município!$A$4:$C$5</definedName>
    <definedName name="_xlnm._FilterDatabase" localSheetId="1" hidden="1">Regional!$A$6:$BK$36</definedName>
    <definedName name="_xlnm._FilterDatabase" localSheetId="3" hidden="1">'Resumo SMS'!$A$5:$D$5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59" i="4" l="1"/>
  <c r="P858" i="4"/>
  <c r="O858" i="4"/>
  <c r="N858" i="4"/>
  <c r="M858" i="4"/>
  <c r="D858" i="4"/>
  <c r="C858" i="4"/>
  <c r="B858" i="4"/>
  <c r="A858" i="4"/>
  <c r="P857" i="4"/>
  <c r="O857" i="4"/>
  <c r="N857" i="4"/>
  <c r="M857" i="4"/>
  <c r="D857" i="4"/>
  <c r="C857" i="4"/>
  <c r="B857" i="4"/>
  <c r="A857" i="4"/>
  <c r="P856" i="4"/>
  <c r="O856" i="4"/>
  <c r="N856" i="4"/>
  <c r="M856" i="4"/>
  <c r="D856" i="4"/>
  <c r="C856" i="4"/>
  <c r="B856" i="4"/>
  <c r="A856" i="4"/>
  <c r="P855" i="4"/>
  <c r="O855" i="4"/>
  <c r="N855" i="4"/>
  <c r="M855" i="4"/>
  <c r="D855" i="4"/>
  <c r="C855" i="4"/>
  <c r="B855" i="4"/>
  <c r="A855" i="4"/>
  <c r="P854" i="4"/>
  <c r="O854" i="4"/>
  <c r="N854" i="4"/>
  <c r="M854" i="4"/>
  <c r="D854" i="4"/>
  <c r="C854" i="4"/>
  <c r="B854" i="4"/>
  <c r="A854" i="4"/>
  <c r="P853" i="4"/>
  <c r="O853" i="4"/>
  <c r="N853" i="4"/>
  <c r="M853" i="4"/>
  <c r="D853" i="4"/>
  <c r="C853" i="4"/>
  <c r="B853" i="4"/>
  <c r="A853" i="4"/>
  <c r="P852" i="4"/>
  <c r="O852" i="4"/>
  <c r="N852" i="4"/>
  <c r="M852" i="4"/>
  <c r="D852" i="4"/>
  <c r="C852" i="4"/>
  <c r="B852" i="4"/>
  <c r="A852" i="4"/>
  <c r="P851" i="4"/>
  <c r="O851" i="4"/>
  <c r="N851" i="4"/>
  <c r="M851" i="4"/>
  <c r="D851" i="4"/>
  <c r="C851" i="4"/>
  <c r="B851" i="4"/>
  <c r="A851" i="4"/>
  <c r="P850" i="4"/>
  <c r="O850" i="4"/>
  <c r="N850" i="4"/>
  <c r="M850" i="4"/>
  <c r="D850" i="4"/>
  <c r="C850" i="4"/>
  <c r="B850" i="4"/>
  <c r="A850" i="4"/>
  <c r="P849" i="4"/>
  <c r="O849" i="4"/>
  <c r="N849" i="4"/>
  <c r="M849" i="4"/>
  <c r="D849" i="4"/>
  <c r="C849" i="4"/>
  <c r="B849" i="4"/>
  <c r="A849" i="4"/>
  <c r="P848" i="4"/>
  <c r="O848" i="4"/>
  <c r="N848" i="4"/>
  <c r="M848" i="4"/>
  <c r="D848" i="4"/>
  <c r="C848" i="4"/>
  <c r="B848" i="4"/>
  <c r="A848" i="4"/>
  <c r="P847" i="4"/>
  <c r="O847" i="4"/>
  <c r="N847" i="4"/>
  <c r="M847" i="4"/>
  <c r="D847" i="4"/>
  <c r="C847" i="4"/>
  <c r="B847" i="4"/>
  <c r="A847" i="4"/>
  <c r="P846" i="4"/>
  <c r="O846" i="4"/>
  <c r="N846" i="4"/>
  <c r="M846" i="4"/>
  <c r="D846" i="4"/>
  <c r="C846" i="4"/>
  <c r="B846" i="4"/>
  <c r="A846" i="4"/>
  <c r="P845" i="4"/>
  <c r="O845" i="4"/>
  <c r="N845" i="4"/>
  <c r="M845" i="4"/>
  <c r="D845" i="4"/>
  <c r="C845" i="4"/>
  <c r="B845" i="4"/>
  <c r="A845" i="4"/>
  <c r="P844" i="4"/>
  <c r="O844" i="4"/>
  <c r="N844" i="4"/>
  <c r="M844" i="4"/>
  <c r="D844" i="4"/>
  <c r="C844" i="4"/>
  <c r="B844" i="4"/>
  <c r="A844" i="4"/>
  <c r="P843" i="4"/>
  <c r="O843" i="4"/>
  <c r="N843" i="4"/>
  <c r="M843" i="4"/>
  <c r="D843" i="4"/>
  <c r="C843" i="4"/>
  <c r="B843" i="4"/>
  <c r="A843" i="4"/>
  <c r="P842" i="4"/>
  <c r="O842" i="4"/>
  <c r="N842" i="4"/>
  <c r="M842" i="4"/>
  <c r="D842" i="4"/>
  <c r="C842" i="4"/>
  <c r="B842" i="4"/>
  <c r="A842" i="4"/>
  <c r="P841" i="4"/>
  <c r="O841" i="4"/>
  <c r="N841" i="4"/>
  <c r="M841" i="4"/>
  <c r="D841" i="4"/>
  <c r="C841" i="4"/>
  <c r="B841" i="4"/>
  <c r="A841" i="4"/>
  <c r="P840" i="4"/>
  <c r="O840" i="4"/>
  <c r="N840" i="4"/>
  <c r="M840" i="4"/>
  <c r="D840" i="4"/>
  <c r="C840" i="4"/>
  <c r="B840" i="4"/>
  <c r="A840" i="4"/>
  <c r="P839" i="4"/>
  <c r="O839" i="4"/>
  <c r="N839" i="4"/>
  <c r="M839" i="4"/>
  <c r="D839" i="4"/>
  <c r="C839" i="4"/>
  <c r="B839" i="4"/>
  <c r="A839" i="4"/>
  <c r="P838" i="4"/>
  <c r="O838" i="4"/>
  <c r="N838" i="4"/>
  <c r="M838" i="4"/>
  <c r="D838" i="4"/>
  <c r="C838" i="4"/>
  <c r="B838" i="4"/>
  <c r="A838" i="4"/>
  <c r="P837" i="4"/>
  <c r="O837" i="4"/>
  <c r="N837" i="4"/>
  <c r="M837" i="4"/>
  <c r="D837" i="4"/>
  <c r="C837" i="4"/>
  <c r="B837" i="4"/>
  <c r="A837" i="4"/>
  <c r="P836" i="4"/>
  <c r="O836" i="4"/>
  <c r="N836" i="4"/>
  <c r="M836" i="4"/>
  <c r="D836" i="4"/>
  <c r="C836" i="4"/>
  <c r="B836" i="4"/>
  <c r="A836" i="4"/>
  <c r="P835" i="4"/>
  <c r="O835" i="4"/>
  <c r="N835" i="4"/>
  <c r="M835" i="4"/>
  <c r="D835" i="4"/>
  <c r="C835" i="4"/>
  <c r="B835" i="4"/>
  <c r="A835" i="4"/>
  <c r="P834" i="4"/>
  <c r="O834" i="4"/>
  <c r="N834" i="4"/>
  <c r="M834" i="4"/>
  <c r="D834" i="4"/>
  <c r="C834" i="4"/>
  <c r="B834" i="4"/>
  <c r="A834" i="4"/>
  <c r="P833" i="4"/>
  <c r="O833" i="4"/>
  <c r="N833" i="4"/>
  <c r="M833" i="4"/>
  <c r="D833" i="4"/>
  <c r="C833" i="4"/>
  <c r="B833" i="4"/>
  <c r="A833" i="4"/>
  <c r="P832" i="4"/>
  <c r="O832" i="4"/>
  <c r="N832" i="4"/>
  <c r="M832" i="4"/>
  <c r="D832" i="4"/>
  <c r="C832" i="4"/>
  <c r="B832" i="4"/>
  <c r="A832" i="4"/>
  <c r="P831" i="4"/>
  <c r="O831" i="4"/>
  <c r="N831" i="4"/>
  <c r="M831" i="4"/>
  <c r="D831" i="4"/>
  <c r="C831" i="4"/>
  <c r="B831" i="4"/>
  <c r="A831" i="4"/>
  <c r="P830" i="4"/>
  <c r="O830" i="4"/>
  <c r="N830" i="4"/>
  <c r="M830" i="4"/>
  <c r="D830" i="4"/>
  <c r="C830" i="4"/>
  <c r="B830" i="4"/>
  <c r="A830" i="4"/>
  <c r="P829" i="4"/>
  <c r="O829" i="4"/>
  <c r="N829" i="4"/>
  <c r="M829" i="4"/>
  <c r="D829" i="4"/>
  <c r="C829" i="4"/>
  <c r="B829" i="4"/>
  <c r="A829" i="4"/>
  <c r="P828" i="4"/>
  <c r="O828" i="4"/>
  <c r="N828" i="4"/>
  <c r="M828" i="4"/>
  <c r="D828" i="4"/>
  <c r="C828" i="4"/>
  <c r="B828" i="4"/>
  <c r="A828" i="4"/>
  <c r="P827" i="4"/>
  <c r="O827" i="4"/>
  <c r="N827" i="4"/>
  <c r="M827" i="4"/>
  <c r="D827" i="4"/>
  <c r="C827" i="4"/>
  <c r="B827" i="4"/>
  <c r="A827" i="4"/>
  <c r="P826" i="4"/>
  <c r="O826" i="4"/>
  <c r="N826" i="4"/>
  <c r="M826" i="4"/>
  <c r="D826" i="4"/>
  <c r="C826" i="4"/>
  <c r="B826" i="4"/>
  <c r="A826" i="4"/>
  <c r="P825" i="4"/>
  <c r="O825" i="4"/>
  <c r="N825" i="4"/>
  <c r="M825" i="4"/>
  <c r="D825" i="4"/>
  <c r="C825" i="4"/>
  <c r="B825" i="4"/>
  <c r="A825" i="4"/>
  <c r="P824" i="4"/>
  <c r="O824" i="4"/>
  <c r="N824" i="4"/>
  <c r="M824" i="4"/>
  <c r="D824" i="4"/>
  <c r="C824" i="4"/>
  <c r="B824" i="4"/>
  <c r="A824" i="4"/>
  <c r="P823" i="4"/>
  <c r="O823" i="4"/>
  <c r="N823" i="4"/>
  <c r="M823" i="4"/>
  <c r="D823" i="4"/>
  <c r="C823" i="4"/>
  <c r="B823" i="4"/>
  <c r="A823" i="4"/>
  <c r="P822" i="4"/>
  <c r="O822" i="4"/>
  <c r="N822" i="4"/>
  <c r="M822" i="4"/>
  <c r="D822" i="4"/>
  <c r="C822" i="4"/>
  <c r="B822" i="4"/>
  <c r="A822" i="4"/>
  <c r="P821" i="4"/>
  <c r="O821" i="4"/>
  <c r="N821" i="4"/>
  <c r="M821" i="4"/>
  <c r="D821" i="4"/>
  <c r="C821" i="4"/>
  <c r="B821" i="4"/>
  <c r="A821" i="4"/>
  <c r="P820" i="4"/>
  <c r="O820" i="4"/>
  <c r="N820" i="4"/>
  <c r="M820" i="4"/>
  <c r="D820" i="4"/>
  <c r="C820" i="4"/>
  <c r="B820" i="4"/>
  <c r="A820" i="4"/>
  <c r="P819" i="4"/>
  <c r="O819" i="4"/>
  <c r="N819" i="4"/>
  <c r="M819" i="4"/>
  <c r="D819" i="4"/>
  <c r="C819" i="4"/>
  <c r="B819" i="4"/>
  <c r="A819" i="4"/>
  <c r="P818" i="4"/>
  <c r="O818" i="4"/>
  <c r="N818" i="4"/>
  <c r="M818" i="4"/>
  <c r="D818" i="4"/>
  <c r="C818" i="4"/>
  <c r="B818" i="4"/>
  <c r="A818" i="4"/>
  <c r="P817" i="4"/>
  <c r="O817" i="4"/>
  <c r="N817" i="4"/>
  <c r="M817" i="4"/>
  <c r="D817" i="4"/>
  <c r="C817" i="4"/>
  <c r="B817" i="4"/>
  <c r="A817" i="4"/>
  <c r="P816" i="4"/>
  <c r="O816" i="4"/>
  <c r="N816" i="4"/>
  <c r="M816" i="4"/>
  <c r="D816" i="4"/>
  <c r="C816" i="4"/>
  <c r="B816" i="4"/>
  <c r="A816" i="4"/>
  <c r="P815" i="4"/>
  <c r="O815" i="4"/>
  <c r="N815" i="4"/>
  <c r="M815" i="4"/>
  <c r="D815" i="4"/>
  <c r="C815" i="4"/>
  <c r="B815" i="4"/>
  <c r="A815" i="4"/>
  <c r="P814" i="4"/>
  <c r="O814" i="4"/>
  <c r="N814" i="4"/>
  <c r="M814" i="4"/>
  <c r="D814" i="4"/>
  <c r="C814" i="4"/>
  <c r="B814" i="4"/>
  <c r="A814" i="4"/>
  <c r="P813" i="4"/>
  <c r="O813" i="4"/>
  <c r="N813" i="4"/>
  <c r="M813" i="4"/>
  <c r="D813" i="4"/>
  <c r="C813" i="4"/>
  <c r="B813" i="4"/>
  <c r="A813" i="4"/>
  <c r="P812" i="4"/>
  <c r="O812" i="4"/>
  <c r="N812" i="4"/>
  <c r="M812" i="4"/>
  <c r="D812" i="4"/>
  <c r="C812" i="4"/>
  <c r="B812" i="4"/>
  <c r="A812" i="4"/>
  <c r="P811" i="4"/>
  <c r="O811" i="4"/>
  <c r="N811" i="4"/>
  <c r="M811" i="4"/>
  <c r="D811" i="4"/>
  <c r="C811" i="4"/>
  <c r="B811" i="4"/>
  <c r="A811" i="4"/>
  <c r="P810" i="4"/>
  <c r="O810" i="4"/>
  <c r="N810" i="4"/>
  <c r="M810" i="4"/>
  <c r="D810" i="4"/>
  <c r="C810" i="4"/>
  <c r="B810" i="4"/>
  <c r="A810" i="4"/>
  <c r="P809" i="4"/>
  <c r="O809" i="4"/>
  <c r="N809" i="4"/>
  <c r="M809" i="4"/>
  <c r="D809" i="4"/>
  <c r="C809" i="4"/>
  <c r="B809" i="4"/>
  <c r="A809" i="4"/>
  <c r="P808" i="4"/>
  <c r="O808" i="4"/>
  <c r="N808" i="4"/>
  <c r="M808" i="4"/>
  <c r="D808" i="4"/>
  <c r="C808" i="4"/>
  <c r="B808" i="4"/>
  <c r="A808" i="4"/>
  <c r="P807" i="4"/>
  <c r="O807" i="4"/>
  <c r="N807" i="4"/>
  <c r="M807" i="4"/>
  <c r="D807" i="4"/>
  <c r="C807" i="4"/>
  <c r="B807" i="4"/>
  <c r="A807" i="4"/>
  <c r="P806" i="4"/>
  <c r="O806" i="4"/>
  <c r="N806" i="4"/>
  <c r="M806" i="4"/>
  <c r="D806" i="4"/>
  <c r="C806" i="4"/>
  <c r="B806" i="4"/>
  <c r="A806" i="4"/>
  <c r="P805" i="4"/>
  <c r="O805" i="4"/>
  <c r="N805" i="4"/>
  <c r="M805" i="4"/>
  <c r="D805" i="4"/>
  <c r="C805" i="4"/>
  <c r="B805" i="4"/>
  <c r="A805" i="4"/>
  <c r="P804" i="4"/>
  <c r="O804" i="4"/>
  <c r="N804" i="4"/>
  <c r="M804" i="4"/>
  <c r="D804" i="4"/>
  <c r="C804" i="4"/>
  <c r="B804" i="4"/>
  <c r="A804" i="4"/>
  <c r="P803" i="4"/>
  <c r="O803" i="4"/>
  <c r="N803" i="4"/>
  <c r="M803" i="4"/>
  <c r="D803" i="4"/>
  <c r="C803" i="4"/>
  <c r="B803" i="4"/>
  <c r="A803" i="4"/>
  <c r="P802" i="4"/>
  <c r="O802" i="4"/>
  <c r="N802" i="4"/>
  <c r="M802" i="4"/>
  <c r="D802" i="4"/>
  <c r="C802" i="4"/>
  <c r="B802" i="4"/>
  <c r="A802" i="4"/>
  <c r="P801" i="4"/>
  <c r="O801" i="4"/>
  <c r="N801" i="4"/>
  <c r="M801" i="4"/>
  <c r="D801" i="4"/>
  <c r="C801" i="4"/>
  <c r="B801" i="4"/>
  <c r="A801" i="4"/>
  <c r="P800" i="4"/>
  <c r="O800" i="4"/>
  <c r="N800" i="4"/>
  <c r="M800" i="4"/>
  <c r="D800" i="4"/>
  <c r="C800" i="4"/>
  <c r="B800" i="4"/>
  <c r="A800" i="4"/>
  <c r="P799" i="4"/>
  <c r="O799" i="4"/>
  <c r="N799" i="4"/>
  <c r="M799" i="4"/>
  <c r="D799" i="4"/>
  <c r="C799" i="4"/>
  <c r="B799" i="4"/>
  <c r="A799" i="4"/>
  <c r="P798" i="4"/>
  <c r="O798" i="4"/>
  <c r="N798" i="4"/>
  <c r="M798" i="4"/>
  <c r="D798" i="4"/>
  <c r="C798" i="4"/>
  <c r="B798" i="4"/>
  <c r="A798" i="4"/>
  <c r="P797" i="4"/>
  <c r="O797" i="4"/>
  <c r="N797" i="4"/>
  <c r="M797" i="4"/>
  <c r="D797" i="4"/>
  <c r="C797" i="4"/>
  <c r="B797" i="4"/>
  <c r="A797" i="4"/>
  <c r="P796" i="4"/>
  <c r="O796" i="4"/>
  <c r="N796" i="4"/>
  <c r="M796" i="4"/>
  <c r="D796" i="4"/>
  <c r="C796" i="4"/>
  <c r="B796" i="4"/>
  <c r="A796" i="4"/>
  <c r="P795" i="4"/>
  <c r="O795" i="4"/>
  <c r="N795" i="4"/>
  <c r="M795" i="4"/>
  <c r="D795" i="4"/>
  <c r="C795" i="4"/>
  <c r="B795" i="4"/>
  <c r="A795" i="4"/>
  <c r="P794" i="4"/>
  <c r="O794" i="4"/>
  <c r="N794" i="4"/>
  <c r="M794" i="4"/>
  <c r="D794" i="4"/>
  <c r="C794" i="4"/>
  <c r="B794" i="4"/>
  <c r="A794" i="4"/>
  <c r="P793" i="4"/>
  <c r="O793" i="4"/>
  <c r="N793" i="4"/>
  <c r="M793" i="4"/>
  <c r="D793" i="4"/>
  <c r="C793" i="4"/>
  <c r="B793" i="4"/>
  <c r="A793" i="4"/>
  <c r="P792" i="4"/>
  <c r="O792" i="4"/>
  <c r="N792" i="4"/>
  <c r="M792" i="4"/>
  <c r="D792" i="4"/>
  <c r="C792" i="4"/>
  <c r="B792" i="4"/>
  <c r="A792" i="4"/>
  <c r="P791" i="4"/>
  <c r="O791" i="4"/>
  <c r="N791" i="4"/>
  <c r="M791" i="4"/>
  <c r="D791" i="4"/>
  <c r="C791" i="4"/>
  <c r="B791" i="4"/>
  <c r="A791" i="4"/>
  <c r="P790" i="4"/>
  <c r="O790" i="4"/>
  <c r="N790" i="4"/>
  <c r="M790" i="4"/>
  <c r="D790" i="4"/>
  <c r="C790" i="4"/>
  <c r="B790" i="4"/>
  <c r="A790" i="4"/>
  <c r="P789" i="4"/>
  <c r="O789" i="4"/>
  <c r="N789" i="4"/>
  <c r="M789" i="4"/>
  <c r="D789" i="4"/>
  <c r="C789" i="4"/>
  <c r="B789" i="4"/>
  <c r="A789" i="4"/>
  <c r="P788" i="4"/>
  <c r="O788" i="4"/>
  <c r="N788" i="4"/>
  <c r="M788" i="4"/>
  <c r="D788" i="4"/>
  <c r="C788" i="4"/>
  <c r="B788" i="4"/>
  <c r="A788" i="4"/>
  <c r="P787" i="4"/>
  <c r="O787" i="4"/>
  <c r="N787" i="4"/>
  <c r="M787" i="4"/>
  <c r="D787" i="4"/>
  <c r="C787" i="4"/>
  <c r="B787" i="4"/>
  <c r="A787" i="4"/>
  <c r="P786" i="4"/>
  <c r="O786" i="4"/>
  <c r="N786" i="4"/>
  <c r="M786" i="4"/>
  <c r="D786" i="4"/>
  <c r="C786" i="4"/>
  <c r="B786" i="4"/>
  <c r="A786" i="4"/>
  <c r="P785" i="4"/>
  <c r="O785" i="4"/>
  <c r="N785" i="4"/>
  <c r="M785" i="4"/>
  <c r="D785" i="4"/>
  <c r="C785" i="4"/>
  <c r="B785" i="4"/>
  <c r="A785" i="4"/>
  <c r="P784" i="4"/>
  <c r="O784" i="4"/>
  <c r="N784" i="4"/>
  <c r="M784" i="4"/>
  <c r="D784" i="4"/>
  <c r="C784" i="4"/>
  <c r="B784" i="4"/>
  <c r="A784" i="4"/>
  <c r="P783" i="4"/>
  <c r="O783" i="4"/>
  <c r="N783" i="4"/>
  <c r="M783" i="4"/>
  <c r="D783" i="4"/>
  <c r="C783" i="4"/>
  <c r="B783" i="4"/>
  <c r="A783" i="4"/>
  <c r="P782" i="4"/>
  <c r="O782" i="4"/>
  <c r="N782" i="4"/>
  <c r="M782" i="4"/>
  <c r="D782" i="4"/>
  <c r="C782" i="4"/>
  <c r="B782" i="4"/>
  <c r="A782" i="4"/>
  <c r="P781" i="4"/>
  <c r="O781" i="4"/>
  <c r="N781" i="4"/>
  <c r="M781" i="4"/>
  <c r="D781" i="4"/>
  <c r="C781" i="4"/>
  <c r="B781" i="4"/>
  <c r="A781" i="4"/>
  <c r="P780" i="4"/>
  <c r="O780" i="4"/>
  <c r="N780" i="4"/>
  <c r="M780" i="4"/>
  <c r="D780" i="4"/>
  <c r="C780" i="4"/>
  <c r="B780" i="4"/>
  <c r="A780" i="4"/>
  <c r="P779" i="4"/>
  <c r="O779" i="4"/>
  <c r="N779" i="4"/>
  <c r="M779" i="4"/>
  <c r="D779" i="4"/>
  <c r="C779" i="4"/>
  <c r="B779" i="4"/>
  <c r="A779" i="4"/>
  <c r="P778" i="4"/>
  <c r="O778" i="4"/>
  <c r="N778" i="4"/>
  <c r="M778" i="4"/>
  <c r="D778" i="4"/>
  <c r="C778" i="4"/>
  <c r="B778" i="4"/>
  <c r="A778" i="4"/>
  <c r="P777" i="4"/>
  <c r="O777" i="4"/>
  <c r="N777" i="4"/>
  <c r="M777" i="4"/>
  <c r="D777" i="4"/>
  <c r="C777" i="4"/>
  <c r="B777" i="4"/>
  <c r="A777" i="4"/>
  <c r="P776" i="4"/>
  <c r="O776" i="4"/>
  <c r="N776" i="4"/>
  <c r="M776" i="4"/>
  <c r="D776" i="4"/>
  <c r="C776" i="4"/>
  <c r="B776" i="4"/>
  <c r="A776" i="4"/>
  <c r="P775" i="4"/>
  <c r="O775" i="4"/>
  <c r="N775" i="4"/>
  <c r="M775" i="4"/>
  <c r="D775" i="4"/>
  <c r="C775" i="4"/>
  <c r="B775" i="4"/>
  <c r="A775" i="4"/>
  <c r="P774" i="4"/>
  <c r="O774" i="4"/>
  <c r="N774" i="4"/>
  <c r="M774" i="4"/>
  <c r="D774" i="4"/>
  <c r="C774" i="4"/>
  <c r="B774" i="4"/>
  <c r="A774" i="4"/>
  <c r="P773" i="4"/>
  <c r="O773" i="4"/>
  <c r="N773" i="4"/>
  <c r="M773" i="4"/>
  <c r="D773" i="4"/>
  <c r="C773" i="4"/>
  <c r="B773" i="4"/>
  <c r="A773" i="4"/>
  <c r="P772" i="4"/>
  <c r="O772" i="4"/>
  <c r="N772" i="4"/>
  <c r="M772" i="4"/>
  <c r="D772" i="4"/>
  <c r="C772" i="4"/>
  <c r="B772" i="4"/>
  <c r="A772" i="4"/>
  <c r="P771" i="4"/>
  <c r="O771" i="4"/>
  <c r="N771" i="4"/>
  <c r="M771" i="4"/>
  <c r="D771" i="4"/>
  <c r="C771" i="4"/>
  <c r="B771" i="4"/>
  <c r="A771" i="4"/>
  <c r="P770" i="4"/>
  <c r="O770" i="4"/>
  <c r="N770" i="4"/>
  <c r="M770" i="4"/>
  <c r="D770" i="4"/>
  <c r="C770" i="4"/>
  <c r="B770" i="4"/>
  <c r="A770" i="4"/>
  <c r="P769" i="4"/>
  <c r="O769" i="4"/>
  <c r="N769" i="4"/>
  <c r="M769" i="4"/>
  <c r="D769" i="4"/>
  <c r="C769" i="4"/>
  <c r="B769" i="4"/>
  <c r="A769" i="4"/>
  <c r="P768" i="4"/>
  <c r="O768" i="4"/>
  <c r="N768" i="4"/>
  <c r="M768" i="4"/>
  <c r="D768" i="4"/>
  <c r="C768" i="4"/>
  <c r="B768" i="4"/>
  <c r="A768" i="4"/>
  <c r="P767" i="4"/>
  <c r="O767" i="4"/>
  <c r="N767" i="4"/>
  <c r="M767" i="4"/>
  <c r="D767" i="4"/>
  <c r="C767" i="4"/>
  <c r="B767" i="4"/>
  <c r="A767" i="4"/>
  <c r="P766" i="4"/>
  <c r="O766" i="4"/>
  <c r="N766" i="4"/>
  <c r="M766" i="4"/>
  <c r="D766" i="4"/>
  <c r="C766" i="4"/>
  <c r="B766" i="4"/>
  <c r="A766" i="4"/>
  <c r="P765" i="4"/>
  <c r="O765" i="4"/>
  <c r="N765" i="4"/>
  <c r="M765" i="4"/>
  <c r="D765" i="4"/>
  <c r="C765" i="4"/>
  <c r="B765" i="4"/>
  <c r="A765" i="4"/>
  <c r="P764" i="4"/>
  <c r="O764" i="4"/>
  <c r="N764" i="4"/>
  <c r="M764" i="4"/>
  <c r="D764" i="4"/>
  <c r="C764" i="4"/>
  <c r="B764" i="4"/>
  <c r="A764" i="4"/>
  <c r="P763" i="4"/>
  <c r="O763" i="4"/>
  <c r="N763" i="4"/>
  <c r="M763" i="4"/>
  <c r="D763" i="4"/>
  <c r="C763" i="4"/>
  <c r="B763" i="4"/>
  <c r="A763" i="4"/>
  <c r="P762" i="4"/>
  <c r="O762" i="4"/>
  <c r="N762" i="4"/>
  <c r="M762" i="4"/>
  <c r="D762" i="4"/>
  <c r="C762" i="4"/>
  <c r="B762" i="4"/>
  <c r="A762" i="4"/>
  <c r="P761" i="4"/>
  <c r="O761" i="4"/>
  <c r="N761" i="4"/>
  <c r="M761" i="4"/>
  <c r="D761" i="4"/>
  <c r="C761" i="4"/>
  <c r="B761" i="4"/>
  <c r="A761" i="4"/>
  <c r="P760" i="4"/>
  <c r="O760" i="4"/>
  <c r="N760" i="4"/>
  <c r="M760" i="4"/>
  <c r="D760" i="4"/>
  <c r="C760" i="4"/>
  <c r="B760" i="4"/>
  <c r="A760" i="4"/>
  <c r="P759" i="4"/>
  <c r="O759" i="4"/>
  <c r="N759" i="4"/>
  <c r="M759" i="4"/>
  <c r="D759" i="4"/>
  <c r="C759" i="4"/>
  <c r="B759" i="4"/>
  <c r="A759" i="4"/>
  <c r="P758" i="4"/>
  <c r="O758" i="4"/>
  <c r="N758" i="4"/>
  <c r="M758" i="4"/>
  <c r="D758" i="4"/>
  <c r="C758" i="4"/>
  <c r="B758" i="4"/>
  <c r="A758" i="4"/>
  <c r="P757" i="4"/>
  <c r="O757" i="4"/>
  <c r="N757" i="4"/>
  <c r="M757" i="4"/>
  <c r="D757" i="4"/>
  <c r="C757" i="4"/>
  <c r="B757" i="4"/>
  <c r="A757" i="4"/>
  <c r="P756" i="4"/>
  <c r="O756" i="4"/>
  <c r="N756" i="4"/>
  <c r="M756" i="4"/>
  <c r="D756" i="4"/>
  <c r="C756" i="4"/>
  <c r="B756" i="4"/>
  <c r="A756" i="4"/>
  <c r="P755" i="4"/>
  <c r="O755" i="4"/>
  <c r="N755" i="4"/>
  <c r="M755" i="4"/>
  <c r="D755" i="4"/>
  <c r="C755" i="4"/>
  <c r="B755" i="4"/>
  <c r="A755" i="4"/>
  <c r="P754" i="4"/>
  <c r="O754" i="4"/>
  <c r="N754" i="4"/>
  <c r="M754" i="4"/>
  <c r="D754" i="4"/>
  <c r="C754" i="4"/>
  <c r="B754" i="4"/>
  <c r="A754" i="4"/>
  <c r="P753" i="4"/>
  <c r="O753" i="4"/>
  <c r="N753" i="4"/>
  <c r="M753" i="4"/>
  <c r="D753" i="4"/>
  <c r="C753" i="4"/>
  <c r="B753" i="4"/>
  <c r="A753" i="4"/>
  <c r="P752" i="4"/>
  <c r="O752" i="4"/>
  <c r="N752" i="4"/>
  <c r="M752" i="4"/>
  <c r="D752" i="4"/>
  <c r="C752" i="4"/>
  <c r="B752" i="4"/>
  <c r="A752" i="4"/>
  <c r="P751" i="4"/>
  <c r="O751" i="4"/>
  <c r="N751" i="4"/>
  <c r="M751" i="4"/>
  <c r="D751" i="4"/>
  <c r="C751" i="4"/>
  <c r="B751" i="4"/>
  <c r="A751" i="4"/>
  <c r="P750" i="4"/>
  <c r="O750" i="4"/>
  <c r="N750" i="4"/>
  <c r="M750" i="4"/>
  <c r="D750" i="4"/>
  <c r="C750" i="4"/>
  <c r="B750" i="4"/>
  <c r="A750" i="4"/>
  <c r="P749" i="4"/>
  <c r="O749" i="4"/>
  <c r="N749" i="4"/>
  <c r="M749" i="4"/>
  <c r="D749" i="4"/>
  <c r="C749" i="4"/>
  <c r="B749" i="4"/>
  <c r="A749" i="4"/>
  <c r="P748" i="4"/>
  <c r="O748" i="4"/>
  <c r="N748" i="4"/>
  <c r="M748" i="4"/>
  <c r="D748" i="4"/>
  <c r="C748" i="4"/>
  <c r="B748" i="4"/>
  <c r="A748" i="4"/>
  <c r="P747" i="4"/>
  <c r="O747" i="4"/>
  <c r="N747" i="4"/>
  <c r="M747" i="4"/>
  <c r="D747" i="4"/>
  <c r="C747" i="4"/>
  <c r="B747" i="4"/>
  <c r="A747" i="4"/>
  <c r="P746" i="4"/>
  <c r="O746" i="4"/>
  <c r="N746" i="4"/>
  <c r="M746" i="4"/>
  <c r="D746" i="4"/>
  <c r="C746" i="4"/>
  <c r="B746" i="4"/>
  <c r="A746" i="4"/>
  <c r="P745" i="4"/>
  <c r="O745" i="4"/>
  <c r="N745" i="4"/>
  <c r="M745" i="4"/>
  <c r="D745" i="4"/>
  <c r="C745" i="4"/>
  <c r="B745" i="4"/>
  <c r="A745" i="4"/>
  <c r="P744" i="4"/>
  <c r="O744" i="4"/>
  <c r="N744" i="4"/>
  <c r="M744" i="4"/>
  <c r="D744" i="4"/>
  <c r="C744" i="4"/>
  <c r="B744" i="4"/>
  <c r="A744" i="4"/>
  <c r="P743" i="4"/>
  <c r="O743" i="4"/>
  <c r="N743" i="4"/>
  <c r="M743" i="4"/>
  <c r="D743" i="4"/>
  <c r="C743" i="4"/>
  <c r="B743" i="4"/>
  <c r="A743" i="4"/>
  <c r="P742" i="4"/>
  <c r="O742" i="4"/>
  <c r="N742" i="4"/>
  <c r="M742" i="4"/>
  <c r="D742" i="4"/>
  <c r="C742" i="4"/>
  <c r="B742" i="4"/>
  <c r="A742" i="4"/>
  <c r="P741" i="4"/>
  <c r="O741" i="4"/>
  <c r="N741" i="4"/>
  <c r="M741" i="4"/>
  <c r="D741" i="4"/>
  <c r="C741" i="4"/>
  <c r="B741" i="4"/>
  <c r="A741" i="4"/>
  <c r="P740" i="4"/>
  <c r="O740" i="4"/>
  <c r="N740" i="4"/>
  <c r="M740" i="4"/>
  <c r="D740" i="4"/>
  <c r="C740" i="4"/>
  <c r="B740" i="4"/>
  <c r="A740" i="4"/>
  <c r="P739" i="4"/>
  <c r="O739" i="4"/>
  <c r="N739" i="4"/>
  <c r="M739" i="4"/>
  <c r="D739" i="4"/>
  <c r="C739" i="4"/>
  <c r="B739" i="4"/>
  <c r="A739" i="4"/>
  <c r="P738" i="4"/>
  <c r="O738" i="4"/>
  <c r="N738" i="4"/>
  <c r="M738" i="4"/>
  <c r="D738" i="4"/>
  <c r="C738" i="4"/>
  <c r="B738" i="4"/>
  <c r="A738" i="4"/>
  <c r="P737" i="4"/>
  <c r="O737" i="4"/>
  <c r="N737" i="4"/>
  <c r="M737" i="4"/>
  <c r="D737" i="4"/>
  <c r="C737" i="4"/>
  <c r="B737" i="4"/>
  <c r="A737" i="4"/>
  <c r="P736" i="4"/>
  <c r="O736" i="4"/>
  <c r="N736" i="4"/>
  <c r="M736" i="4"/>
  <c r="D736" i="4"/>
  <c r="C736" i="4"/>
  <c r="B736" i="4"/>
  <c r="A736" i="4"/>
  <c r="P735" i="4"/>
  <c r="O735" i="4"/>
  <c r="N735" i="4"/>
  <c r="M735" i="4"/>
  <c r="D735" i="4"/>
  <c r="C735" i="4"/>
  <c r="B735" i="4"/>
  <c r="A735" i="4"/>
  <c r="P734" i="4"/>
  <c r="O734" i="4"/>
  <c r="N734" i="4"/>
  <c r="M734" i="4"/>
  <c r="D734" i="4"/>
  <c r="C734" i="4"/>
  <c r="B734" i="4"/>
  <c r="A734" i="4"/>
  <c r="P733" i="4"/>
  <c r="O733" i="4"/>
  <c r="N733" i="4"/>
  <c r="M733" i="4"/>
  <c r="D733" i="4"/>
  <c r="C733" i="4"/>
  <c r="B733" i="4"/>
  <c r="A733" i="4"/>
  <c r="P732" i="4"/>
  <c r="O732" i="4"/>
  <c r="N732" i="4"/>
  <c r="M732" i="4"/>
  <c r="D732" i="4"/>
  <c r="C732" i="4"/>
  <c r="B732" i="4"/>
  <c r="A732" i="4"/>
  <c r="P731" i="4"/>
  <c r="O731" i="4"/>
  <c r="N731" i="4"/>
  <c r="M731" i="4"/>
  <c r="D731" i="4"/>
  <c r="C731" i="4"/>
  <c r="B731" i="4"/>
  <c r="A731" i="4"/>
  <c r="P730" i="4"/>
  <c r="O730" i="4"/>
  <c r="N730" i="4"/>
  <c r="M730" i="4"/>
  <c r="D730" i="4"/>
  <c r="C730" i="4"/>
  <c r="B730" i="4"/>
  <c r="A730" i="4"/>
  <c r="P729" i="4"/>
  <c r="O729" i="4"/>
  <c r="N729" i="4"/>
  <c r="M729" i="4"/>
  <c r="D729" i="4"/>
  <c r="C729" i="4"/>
  <c r="B729" i="4"/>
  <c r="A729" i="4"/>
  <c r="P728" i="4"/>
  <c r="O728" i="4"/>
  <c r="N728" i="4"/>
  <c r="M728" i="4"/>
  <c r="D728" i="4"/>
  <c r="C728" i="4"/>
  <c r="B728" i="4"/>
  <c r="A728" i="4"/>
  <c r="P727" i="4"/>
  <c r="O727" i="4"/>
  <c r="N727" i="4"/>
  <c r="M727" i="4"/>
  <c r="D727" i="4"/>
  <c r="C727" i="4"/>
  <c r="B727" i="4"/>
  <c r="A727" i="4"/>
  <c r="P726" i="4"/>
  <c r="O726" i="4"/>
  <c r="N726" i="4"/>
  <c r="M726" i="4"/>
  <c r="D726" i="4"/>
  <c r="C726" i="4"/>
  <c r="B726" i="4"/>
  <c r="A726" i="4"/>
  <c r="P725" i="4"/>
  <c r="O725" i="4"/>
  <c r="N725" i="4"/>
  <c r="M725" i="4"/>
  <c r="D725" i="4"/>
  <c r="C725" i="4"/>
  <c r="B725" i="4"/>
  <c r="A725" i="4"/>
  <c r="P724" i="4"/>
  <c r="O724" i="4"/>
  <c r="N724" i="4"/>
  <c r="M724" i="4"/>
  <c r="D724" i="4"/>
  <c r="C724" i="4"/>
  <c r="B724" i="4"/>
  <c r="A724" i="4"/>
  <c r="P723" i="4"/>
  <c r="O723" i="4"/>
  <c r="N723" i="4"/>
  <c r="M723" i="4"/>
  <c r="D723" i="4"/>
  <c r="C723" i="4"/>
  <c r="B723" i="4"/>
  <c r="A723" i="4"/>
  <c r="P722" i="4"/>
  <c r="O722" i="4"/>
  <c r="N722" i="4"/>
  <c r="M722" i="4"/>
  <c r="D722" i="4"/>
  <c r="C722" i="4"/>
  <c r="B722" i="4"/>
  <c r="A722" i="4"/>
  <c r="P721" i="4"/>
  <c r="O721" i="4"/>
  <c r="N721" i="4"/>
  <c r="M721" i="4"/>
  <c r="D721" i="4"/>
  <c r="C721" i="4"/>
  <c r="B721" i="4"/>
  <c r="A721" i="4"/>
  <c r="P720" i="4"/>
  <c r="O720" i="4"/>
  <c r="N720" i="4"/>
  <c r="M720" i="4"/>
  <c r="D720" i="4"/>
  <c r="C720" i="4"/>
  <c r="B720" i="4"/>
  <c r="A720" i="4"/>
  <c r="P719" i="4"/>
  <c r="O719" i="4"/>
  <c r="N719" i="4"/>
  <c r="M719" i="4"/>
  <c r="D719" i="4"/>
  <c r="C719" i="4"/>
  <c r="B719" i="4"/>
  <c r="A719" i="4"/>
  <c r="P718" i="4"/>
  <c r="O718" i="4"/>
  <c r="N718" i="4"/>
  <c r="M718" i="4"/>
  <c r="D718" i="4"/>
  <c r="C718" i="4"/>
  <c r="B718" i="4"/>
  <c r="A718" i="4"/>
  <c r="P717" i="4"/>
  <c r="O717" i="4"/>
  <c r="N717" i="4"/>
  <c r="M717" i="4"/>
  <c r="D717" i="4"/>
  <c r="C717" i="4"/>
  <c r="B717" i="4"/>
  <c r="A717" i="4"/>
  <c r="P716" i="4"/>
  <c r="O716" i="4"/>
  <c r="N716" i="4"/>
  <c r="M716" i="4"/>
  <c r="D716" i="4"/>
  <c r="C716" i="4"/>
  <c r="B716" i="4"/>
  <c r="A716" i="4"/>
  <c r="P715" i="4"/>
  <c r="O715" i="4"/>
  <c r="N715" i="4"/>
  <c r="M715" i="4"/>
  <c r="D715" i="4"/>
  <c r="C715" i="4"/>
  <c r="B715" i="4"/>
  <c r="A715" i="4"/>
  <c r="P714" i="4"/>
  <c r="O714" i="4"/>
  <c r="N714" i="4"/>
  <c r="M714" i="4"/>
  <c r="D714" i="4"/>
  <c r="C714" i="4"/>
  <c r="B714" i="4"/>
  <c r="A714" i="4"/>
  <c r="P713" i="4"/>
  <c r="O713" i="4"/>
  <c r="N713" i="4"/>
  <c r="M713" i="4"/>
  <c r="D713" i="4"/>
  <c r="C713" i="4"/>
  <c r="B713" i="4"/>
  <c r="A713" i="4"/>
  <c r="P712" i="4"/>
  <c r="O712" i="4"/>
  <c r="N712" i="4"/>
  <c r="M712" i="4"/>
  <c r="D712" i="4"/>
  <c r="C712" i="4"/>
  <c r="B712" i="4"/>
  <c r="A712" i="4"/>
  <c r="P711" i="4"/>
  <c r="O711" i="4"/>
  <c r="N711" i="4"/>
  <c r="M711" i="4"/>
  <c r="D711" i="4"/>
  <c r="C711" i="4"/>
  <c r="B711" i="4"/>
  <c r="A711" i="4"/>
  <c r="P710" i="4"/>
  <c r="O710" i="4"/>
  <c r="N710" i="4"/>
  <c r="M710" i="4"/>
  <c r="D710" i="4"/>
  <c r="C710" i="4"/>
  <c r="B710" i="4"/>
  <c r="A710" i="4"/>
  <c r="P709" i="4"/>
  <c r="O709" i="4"/>
  <c r="N709" i="4"/>
  <c r="M709" i="4"/>
  <c r="D709" i="4"/>
  <c r="C709" i="4"/>
  <c r="B709" i="4"/>
  <c r="A709" i="4"/>
  <c r="P708" i="4"/>
  <c r="O708" i="4"/>
  <c r="N708" i="4"/>
  <c r="M708" i="4"/>
  <c r="D708" i="4"/>
  <c r="C708" i="4"/>
  <c r="B708" i="4"/>
  <c r="A708" i="4"/>
  <c r="P707" i="4"/>
  <c r="O707" i="4"/>
  <c r="N707" i="4"/>
  <c r="M707" i="4"/>
  <c r="D707" i="4"/>
  <c r="C707" i="4"/>
  <c r="B707" i="4"/>
  <c r="A707" i="4"/>
  <c r="P706" i="4"/>
  <c r="O706" i="4"/>
  <c r="N706" i="4"/>
  <c r="M706" i="4"/>
  <c r="D706" i="4"/>
  <c r="C706" i="4"/>
  <c r="B706" i="4"/>
  <c r="A706" i="4"/>
  <c r="P705" i="4"/>
  <c r="O705" i="4"/>
  <c r="N705" i="4"/>
  <c r="M705" i="4"/>
  <c r="D705" i="4"/>
  <c r="C705" i="4"/>
  <c r="B705" i="4"/>
  <c r="A705" i="4"/>
  <c r="P704" i="4"/>
  <c r="O704" i="4"/>
  <c r="N704" i="4"/>
  <c r="M704" i="4"/>
  <c r="D704" i="4"/>
  <c r="C704" i="4"/>
  <c r="B704" i="4"/>
  <c r="A704" i="4"/>
  <c r="P703" i="4"/>
  <c r="O703" i="4"/>
  <c r="N703" i="4"/>
  <c r="M703" i="4"/>
  <c r="D703" i="4"/>
  <c r="C703" i="4"/>
  <c r="B703" i="4"/>
  <c r="A703" i="4"/>
  <c r="P702" i="4"/>
  <c r="O702" i="4"/>
  <c r="N702" i="4"/>
  <c r="M702" i="4"/>
  <c r="D702" i="4"/>
  <c r="C702" i="4"/>
  <c r="B702" i="4"/>
  <c r="A702" i="4"/>
  <c r="P701" i="4"/>
  <c r="O701" i="4"/>
  <c r="N701" i="4"/>
  <c r="M701" i="4"/>
  <c r="D701" i="4"/>
  <c r="C701" i="4"/>
  <c r="B701" i="4"/>
  <c r="A701" i="4"/>
  <c r="P700" i="4"/>
  <c r="O700" i="4"/>
  <c r="N700" i="4"/>
  <c r="M700" i="4"/>
  <c r="D700" i="4"/>
  <c r="C700" i="4"/>
  <c r="B700" i="4"/>
  <c r="A700" i="4"/>
  <c r="P699" i="4"/>
  <c r="O699" i="4"/>
  <c r="N699" i="4"/>
  <c r="M699" i="4"/>
  <c r="D699" i="4"/>
  <c r="C699" i="4"/>
  <c r="B699" i="4"/>
  <c r="A699" i="4"/>
  <c r="P698" i="4"/>
  <c r="O698" i="4"/>
  <c r="N698" i="4"/>
  <c r="M698" i="4"/>
  <c r="D698" i="4"/>
  <c r="C698" i="4"/>
  <c r="B698" i="4"/>
  <c r="A698" i="4"/>
  <c r="P697" i="4"/>
  <c r="O697" i="4"/>
  <c r="N697" i="4"/>
  <c r="M697" i="4"/>
  <c r="D697" i="4"/>
  <c r="C697" i="4"/>
  <c r="B697" i="4"/>
  <c r="A697" i="4"/>
  <c r="P696" i="4"/>
  <c r="O696" i="4"/>
  <c r="N696" i="4"/>
  <c r="M696" i="4"/>
  <c r="D696" i="4"/>
  <c r="C696" i="4"/>
  <c r="B696" i="4"/>
  <c r="A696" i="4"/>
  <c r="P695" i="4"/>
  <c r="O695" i="4"/>
  <c r="N695" i="4"/>
  <c r="M695" i="4"/>
  <c r="D695" i="4"/>
  <c r="C695" i="4"/>
  <c r="B695" i="4"/>
  <c r="A695" i="4"/>
  <c r="P694" i="4"/>
  <c r="O694" i="4"/>
  <c r="N694" i="4"/>
  <c r="M694" i="4"/>
  <c r="D694" i="4"/>
  <c r="C694" i="4"/>
  <c r="B694" i="4"/>
  <c r="A694" i="4"/>
  <c r="P693" i="4"/>
  <c r="O693" i="4"/>
  <c r="N693" i="4"/>
  <c r="M693" i="4"/>
  <c r="D693" i="4"/>
  <c r="C693" i="4"/>
  <c r="B693" i="4"/>
  <c r="A693" i="4"/>
  <c r="P692" i="4"/>
  <c r="O692" i="4"/>
  <c r="N692" i="4"/>
  <c r="M692" i="4"/>
  <c r="D692" i="4"/>
  <c r="C692" i="4"/>
  <c r="B692" i="4"/>
  <c r="A692" i="4"/>
  <c r="P691" i="4"/>
  <c r="O691" i="4"/>
  <c r="N691" i="4"/>
  <c r="M691" i="4"/>
  <c r="D691" i="4"/>
  <c r="C691" i="4"/>
  <c r="B691" i="4"/>
  <c r="A691" i="4"/>
  <c r="P690" i="4"/>
  <c r="O690" i="4"/>
  <c r="N690" i="4"/>
  <c r="M690" i="4"/>
  <c r="D690" i="4"/>
  <c r="C690" i="4"/>
  <c r="B690" i="4"/>
  <c r="A690" i="4"/>
  <c r="P689" i="4"/>
  <c r="O689" i="4"/>
  <c r="N689" i="4"/>
  <c r="M689" i="4"/>
  <c r="D689" i="4"/>
  <c r="C689" i="4"/>
  <c r="B689" i="4"/>
  <c r="A689" i="4"/>
  <c r="P688" i="4"/>
  <c r="O688" i="4"/>
  <c r="N688" i="4"/>
  <c r="M688" i="4"/>
  <c r="D688" i="4"/>
  <c r="C688" i="4"/>
  <c r="B688" i="4"/>
  <c r="A688" i="4"/>
  <c r="P687" i="4"/>
  <c r="O687" i="4"/>
  <c r="N687" i="4"/>
  <c r="M687" i="4"/>
  <c r="D687" i="4"/>
  <c r="C687" i="4"/>
  <c r="B687" i="4"/>
  <c r="A687" i="4"/>
  <c r="P686" i="4"/>
  <c r="O686" i="4"/>
  <c r="N686" i="4"/>
  <c r="M686" i="4"/>
  <c r="D686" i="4"/>
  <c r="C686" i="4"/>
  <c r="B686" i="4"/>
  <c r="A686" i="4"/>
  <c r="P685" i="4"/>
  <c r="O685" i="4"/>
  <c r="N685" i="4"/>
  <c r="M685" i="4"/>
  <c r="D685" i="4"/>
  <c r="C685" i="4"/>
  <c r="B685" i="4"/>
  <c r="A685" i="4"/>
  <c r="P684" i="4"/>
  <c r="O684" i="4"/>
  <c r="N684" i="4"/>
  <c r="M684" i="4"/>
  <c r="D684" i="4"/>
  <c r="C684" i="4"/>
  <c r="B684" i="4"/>
  <c r="A684" i="4"/>
  <c r="P683" i="4"/>
  <c r="O683" i="4"/>
  <c r="N683" i="4"/>
  <c r="M683" i="4"/>
  <c r="D683" i="4"/>
  <c r="C683" i="4"/>
  <c r="B683" i="4"/>
  <c r="A683" i="4"/>
  <c r="P682" i="4"/>
  <c r="O682" i="4"/>
  <c r="N682" i="4"/>
  <c r="M682" i="4"/>
  <c r="D682" i="4"/>
  <c r="C682" i="4"/>
  <c r="B682" i="4"/>
  <c r="A682" i="4"/>
  <c r="P681" i="4"/>
  <c r="O681" i="4"/>
  <c r="N681" i="4"/>
  <c r="M681" i="4"/>
  <c r="D681" i="4"/>
  <c r="C681" i="4"/>
  <c r="B681" i="4"/>
  <c r="A681" i="4"/>
  <c r="P680" i="4"/>
  <c r="O680" i="4"/>
  <c r="N680" i="4"/>
  <c r="M680" i="4"/>
  <c r="D680" i="4"/>
  <c r="C680" i="4"/>
  <c r="B680" i="4"/>
  <c r="A680" i="4"/>
  <c r="P679" i="4"/>
  <c r="O679" i="4"/>
  <c r="N679" i="4"/>
  <c r="M679" i="4"/>
  <c r="D679" i="4"/>
  <c r="C679" i="4"/>
  <c r="B679" i="4"/>
  <c r="A679" i="4"/>
  <c r="P678" i="4"/>
  <c r="O678" i="4"/>
  <c r="N678" i="4"/>
  <c r="M678" i="4"/>
  <c r="D678" i="4"/>
  <c r="C678" i="4"/>
  <c r="B678" i="4"/>
  <c r="A678" i="4"/>
  <c r="P677" i="4"/>
  <c r="O677" i="4"/>
  <c r="N677" i="4"/>
  <c r="M677" i="4"/>
  <c r="D677" i="4"/>
  <c r="C677" i="4"/>
  <c r="B677" i="4"/>
  <c r="A677" i="4"/>
  <c r="P676" i="4"/>
  <c r="O676" i="4"/>
  <c r="N676" i="4"/>
  <c r="M676" i="4"/>
  <c r="D676" i="4"/>
  <c r="C676" i="4"/>
  <c r="B676" i="4"/>
  <c r="A676" i="4"/>
  <c r="P675" i="4"/>
  <c r="O675" i="4"/>
  <c r="N675" i="4"/>
  <c r="M675" i="4"/>
  <c r="D675" i="4"/>
  <c r="C675" i="4"/>
  <c r="B675" i="4"/>
  <c r="A675" i="4"/>
  <c r="P674" i="4"/>
  <c r="O674" i="4"/>
  <c r="N674" i="4"/>
  <c r="M674" i="4"/>
  <c r="D674" i="4"/>
  <c r="C674" i="4"/>
  <c r="B674" i="4"/>
  <c r="A674" i="4"/>
  <c r="P673" i="4"/>
  <c r="O673" i="4"/>
  <c r="N673" i="4"/>
  <c r="M673" i="4"/>
  <c r="D673" i="4"/>
  <c r="C673" i="4"/>
  <c r="B673" i="4"/>
  <c r="A673" i="4"/>
  <c r="P672" i="4"/>
  <c r="O672" i="4"/>
  <c r="N672" i="4"/>
  <c r="M672" i="4"/>
  <c r="D672" i="4"/>
  <c r="C672" i="4"/>
  <c r="B672" i="4"/>
  <c r="A672" i="4"/>
  <c r="P671" i="4"/>
  <c r="O671" i="4"/>
  <c r="N671" i="4"/>
  <c r="M671" i="4"/>
  <c r="D671" i="4"/>
  <c r="C671" i="4"/>
  <c r="B671" i="4"/>
  <c r="A671" i="4"/>
  <c r="P670" i="4"/>
  <c r="O670" i="4"/>
  <c r="N670" i="4"/>
  <c r="M670" i="4"/>
  <c r="D670" i="4"/>
  <c r="C670" i="4"/>
  <c r="B670" i="4"/>
  <c r="A670" i="4"/>
  <c r="P669" i="4"/>
  <c r="O669" i="4"/>
  <c r="N669" i="4"/>
  <c r="M669" i="4"/>
  <c r="D669" i="4"/>
  <c r="C669" i="4"/>
  <c r="B669" i="4"/>
  <c r="A669" i="4"/>
  <c r="P668" i="4"/>
  <c r="O668" i="4"/>
  <c r="N668" i="4"/>
  <c r="M668" i="4"/>
  <c r="D668" i="4"/>
  <c r="C668" i="4"/>
  <c r="B668" i="4"/>
  <c r="A668" i="4"/>
  <c r="P667" i="4"/>
  <c r="O667" i="4"/>
  <c r="N667" i="4"/>
  <c r="M667" i="4"/>
  <c r="D667" i="4"/>
  <c r="C667" i="4"/>
  <c r="B667" i="4"/>
  <c r="A667" i="4"/>
  <c r="P666" i="4"/>
  <c r="O666" i="4"/>
  <c r="N666" i="4"/>
  <c r="M666" i="4"/>
  <c r="D666" i="4"/>
  <c r="C666" i="4"/>
  <c r="B666" i="4"/>
  <c r="A666" i="4"/>
  <c r="P665" i="4"/>
  <c r="O665" i="4"/>
  <c r="N665" i="4"/>
  <c r="M665" i="4"/>
  <c r="D665" i="4"/>
  <c r="C665" i="4"/>
  <c r="B665" i="4"/>
  <c r="A665" i="4"/>
  <c r="P664" i="4"/>
  <c r="O664" i="4"/>
  <c r="N664" i="4"/>
  <c r="M664" i="4"/>
  <c r="D664" i="4"/>
  <c r="C664" i="4"/>
  <c r="B664" i="4"/>
  <c r="A664" i="4"/>
  <c r="P663" i="4"/>
  <c r="O663" i="4"/>
  <c r="N663" i="4"/>
  <c r="M663" i="4"/>
  <c r="D663" i="4"/>
  <c r="C663" i="4"/>
  <c r="B663" i="4"/>
  <c r="A663" i="4"/>
  <c r="P662" i="4"/>
  <c r="O662" i="4"/>
  <c r="N662" i="4"/>
  <c r="M662" i="4"/>
  <c r="D662" i="4"/>
  <c r="C662" i="4"/>
  <c r="B662" i="4"/>
  <c r="A662" i="4"/>
  <c r="P661" i="4"/>
  <c r="O661" i="4"/>
  <c r="N661" i="4"/>
  <c r="M661" i="4"/>
  <c r="D661" i="4"/>
  <c r="C661" i="4"/>
  <c r="B661" i="4"/>
  <c r="A661" i="4"/>
  <c r="P660" i="4"/>
  <c r="O660" i="4"/>
  <c r="N660" i="4"/>
  <c r="M660" i="4"/>
  <c r="D660" i="4"/>
  <c r="C660" i="4"/>
  <c r="B660" i="4"/>
  <c r="A660" i="4"/>
  <c r="P659" i="4"/>
  <c r="O659" i="4"/>
  <c r="N659" i="4"/>
  <c r="M659" i="4"/>
  <c r="D659" i="4"/>
  <c r="C659" i="4"/>
  <c r="B659" i="4"/>
  <c r="A659" i="4"/>
  <c r="P658" i="4"/>
  <c r="O658" i="4"/>
  <c r="N658" i="4"/>
  <c r="M658" i="4"/>
  <c r="D658" i="4"/>
  <c r="C658" i="4"/>
  <c r="B658" i="4"/>
  <c r="A658" i="4"/>
  <c r="P657" i="4"/>
  <c r="O657" i="4"/>
  <c r="N657" i="4"/>
  <c r="M657" i="4"/>
  <c r="D657" i="4"/>
  <c r="C657" i="4"/>
  <c r="B657" i="4"/>
  <c r="A657" i="4"/>
  <c r="P656" i="4"/>
  <c r="O656" i="4"/>
  <c r="N656" i="4"/>
  <c r="M656" i="4"/>
  <c r="D656" i="4"/>
  <c r="C656" i="4"/>
  <c r="B656" i="4"/>
  <c r="A656" i="4"/>
  <c r="P655" i="4"/>
  <c r="O655" i="4"/>
  <c r="N655" i="4"/>
  <c r="M655" i="4"/>
  <c r="D655" i="4"/>
  <c r="C655" i="4"/>
  <c r="B655" i="4"/>
  <c r="A655" i="4"/>
  <c r="P654" i="4"/>
  <c r="O654" i="4"/>
  <c r="N654" i="4"/>
  <c r="M654" i="4"/>
  <c r="D654" i="4"/>
  <c r="C654" i="4"/>
  <c r="B654" i="4"/>
  <c r="A654" i="4"/>
  <c r="P653" i="4"/>
  <c r="O653" i="4"/>
  <c r="N653" i="4"/>
  <c r="M653" i="4"/>
  <c r="D653" i="4"/>
  <c r="C653" i="4"/>
  <c r="B653" i="4"/>
  <c r="A653" i="4"/>
  <c r="P652" i="4"/>
  <c r="O652" i="4"/>
  <c r="N652" i="4"/>
  <c r="M652" i="4"/>
  <c r="D652" i="4"/>
  <c r="C652" i="4"/>
  <c r="B652" i="4"/>
  <c r="A652" i="4"/>
  <c r="P651" i="4"/>
  <c r="O651" i="4"/>
  <c r="N651" i="4"/>
  <c r="M651" i="4"/>
  <c r="D651" i="4"/>
  <c r="C651" i="4"/>
  <c r="B651" i="4"/>
  <c r="A651" i="4"/>
  <c r="P650" i="4"/>
  <c r="O650" i="4"/>
  <c r="N650" i="4"/>
  <c r="M650" i="4"/>
  <c r="D650" i="4"/>
  <c r="C650" i="4"/>
  <c r="B650" i="4"/>
  <c r="A650" i="4"/>
  <c r="P649" i="4"/>
  <c r="O649" i="4"/>
  <c r="N649" i="4"/>
  <c r="M649" i="4"/>
  <c r="D649" i="4"/>
  <c r="C649" i="4"/>
  <c r="B649" i="4"/>
  <c r="A649" i="4"/>
  <c r="P648" i="4"/>
  <c r="O648" i="4"/>
  <c r="N648" i="4"/>
  <c r="M648" i="4"/>
  <c r="D648" i="4"/>
  <c r="C648" i="4"/>
  <c r="B648" i="4"/>
  <c r="A648" i="4"/>
  <c r="P647" i="4"/>
  <c r="O647" i="4"/>
  <c r="N647" i="4"/>
  <c r="M647" i="4"/>
  <c r="D647" i="4"/>
  <c r="C647" i="4"/>
  <c r="B647" i="4"/>
  <c r="A647" i="4"/>
  <c r="P646" i="4"/>
  <c r="O646" i="4"/>
  <c r="N646" i="4"/>
  <c r="M646" i="4"/>
  <c r="D646" i="4"/>
  <c r="C646" i="4"/>
  <c r="B646" i="4"/>
  <c r="A646" i="4"/>
  <c r="P645" i="4"/>
  <c r="O645" i="4"/>
  <c r="N645" i="4"/>
  <c r="M645" i="4"/>
  <c r="D645" i="4"/>
  <c r="C645" i="4"/>
  <c r="B645" i="4"/>
  <c r="A645" i="4"/>
  <c r="P644" i="4"/>
  <c r="O644" i="4"/>
  <c r="N644" i="4"/>
  <c r="M644" i="4"/>
  <c r="D644" i="4"/>
  <c r="C644" i="4"/>
  <c r="B644" i="4"/>
  <c r="A644" i="4"/>
  <c r="P643" i="4"/>
  <c r="O643" i="4"/>
  <c r="N643" i="4"/>
  <c r="M643" i="4"/>
  <c r="D643" i="4"/>
  <c r="C643" i="4"/>
  <c r="B643" i="4"/>
  <c r="A643" i="4"/>
  <c r="P642" i="4"/>
  <c r="O642" i="4"/>
  <c r="N642" i="4"/>
  <c r="M642" i="4"/>
  <c r="D642" i="4"/>
  <c r="C642" i="4"/>
  <c r="B642" i="4"/>
  <c r="A642" i="4"/>
  <c r="P641" i="4"/>
  <c r="O641" i="4"/>
  <c r="N641" i="4"/>
  <c r="M641" i="4"/>
  <c r="D641" i="4"/>
  <c r="C641" i="4"/>
  <c r="B641" i="4"/>
  <c r="A641" i="4"/>
  <c r="P640" i="4"/>
  <c r="O640" i="4"/>
  <c r="N640" i="4"/>
  <c r="M640" i="4"/>
  <c r="D640" i="4"/>
  <c r="C640" i="4"/>
  <c r="B640" i="4"/>
  <c r="A640" i="4"/>
  <c r="P639" i="4"/>
  <c r="O639" i="4"/>
  <c r="N639" i="4"/>
  <c r="M639" i="4"/>
  <c r="D639" i="4"/>
  <c r="C639" i="4"/>
  <c r="B639" i="4"/>
  <c r="A639" i="4"/>
  <c r="P638" i="4"/>
  <c r="O638" i="4"/>
  <c r="N638" i="4"/>
  <c r="M638" i="4"/>
  <c r="D638" i="4"/>
  <c r="C638" i="4"/>
  <c r="B638" i="4"/>
  <c r="A638" i="4"/>
  <c r="P637" i="4"/>
  <c r="O637" i="4"/>
  <c r="N637" i="4"/>
  <c r="M637" i="4"/>
  <c r="D637" i="4"/>
  <c r="C637" i="4"/>
  <c r="B637" i="4"/>
  <c r="A637" i="4"/>
  <c r="P636" i="4"/>
  <c r="O636" i="4"/>
  <c r="N636" i="4"/>
  <c r="M636" i="4"/>
  <c r="D636" i="4"/>
  <c r="C636" i="4"/>
  <c r="B636" i="4"/>
  <c r="A636" i="4"/>
  <c r="P635" i="4"/>
  <c r="O635" i="4"/>
  <c r="N635" i="4"/>
  <c r="M635" i="4"/>
  <c r="D635" i="4"/>
  <c r="C635" i="4"/>
  <c r="B635" i="4"/>
  <c r="A635" i="4"/>
  <c r="P634" i="4"/>
  <c r="O634" i="4"/>
  <c r="N634" i="4"/>
  <c r="M634" i="4"/>
  <c r="D634" i="4"/>
  <c r="C634" i="4"/>
  <c r="B634" i="4"/>
  <c r="A634" i="4"/>
  <c r="P633" i="4"/>
  <c r="O633" i="4"/>
  <c r="N633" i="4"/>
  <c r="M633" i="4"/>
  <c r="D633" i="4"/>
  <c r="C633" i="4"/>
  <c r="B633" i="4"/>
  <c r="A633" i="4"/>
  <c r="P632" i="4"/>
  <c r="O632" i="4"/>
  <c r="N632" i="4"/>
  <c r="M632" i="4"/>
  <c r="D632" i="4"/>
  <c r="C632" i="4"/>
  <c r="B632" i="4"/>
  <c r="A632" i="4"/>
  <c r="P631" i="4"/>
  <c r="O631" i="4"/>
  <c r="N631" i="4"/>
  <c r="M631" i="4"/>
  <c r="D631" i="4"/>
  <c r="C631" i="4"/>
  <c r="B631" i="4"/>
  <c r="A631" i="4"/>
  <c r="P630" i="4"/>
  <c r="O630" i="4"/>
  <c r="N630" i="4"/>
  <c r="M630" i="4"/>
  <c r="D630" i="4"/>
  <c r="C630" i="4"/>
  <c r="B630" i="4"/>
  <c r="A630" i="4"/>
  <c r="P629" i="4"/>
  <c r="O629" i="4"/>
  <c r="N629" i="4"/>
  <c r="M629" i="4"/>
  <c r="D629" i="4"/>
  <c r="C629" i="4"/>
  <c r="B629" i="4"/>
  <c r="A629" i="4"/>
  <c r="P628" i="4"/>
  <c r="O628" i="4"/>
  <c r="N628" i="4"/>
  <c r="M628" i="4"/>
  <c r="D628" i="4"/>
  <c r="C628" i="4"/>
  <c r="B628" i="4"/>
  <c r="A628" i="4"/>
  <c r="P627" i="4"/>
  <c r="O627" i="4"/>
  <c r="N627" i="4"/>
  <c r="M627" i="4"/>
  <c r="D627" i="4"/>
  <c r="C627" i="4"/>
  <c r="B627" i="4"/>
  <c r="A627" i="4"/>
  <c r="P626" i="4"/>
  <c r="O626" i="4"/>
  <c r="N626" i="4"/>
  <c r="M626" i="4"/>
  <c r="D626" i="4"/>
  <c r="C626" i="4"/>
  <c r="B626" i="4"/>
  <c r="A626" i="4"/>
  <c r="P625" i="4"/>
  <c r="O625" i="4"/>
  <c r="N625" i="4"/>
  <c r="M625" i="4"/>
  <c r="D625" i="4"/>
  <c r="C625" i="4"/>
  <c r="B625" i="4"/>
  <c r="A625" i="4"/>
  <c r="P624" i="4"/>
  <c r="O624" i="4"/>
  <c r="N624" i="4"/>
  <c r="M624" i="4"/>
  <c r="D624" i="4"/>
  <c r="C624" i="4"/>
  <c r="B624" i="4"/>
  <c r="A624" i="4"/>
  <c r="P623" i="4"/>
  <c r="O623" i="4"/>
  <c r="N623" i="4"/>
  <c r="M623" i="4"/>
  <c r="D623" i="4"/>
  <c r="C623" i="4"/>
  <c r="B623" i="4"/>
  <c r="A623" i="4"/>
  <c r="P622" i="4"/>
  <c r="O622" i="4"/>
  <c r="N622" i="4"/>
  <c r="M622" i="4"/>
  <c r="D622" i="4"/>
  <c r="C622" i="4"/>
  <c r="B622" i="4"/>
  <c r="A622" i="4"/>
  <c r="P621" i="4"/>
  <c r="O621" i="4"/>
  <c r="N621" i="4"/>
  <c r="M621" i="4"/>
  <c r="D621" i="4"/>
  <c r="C621" i="4"/>
  <c r="B621" i="4"/>
  <c r="A621" i="4"/>
  <c r="P620" i="4"/>
  <c r="O620" i="4"/>
  <c r="N620" i="4"/>
  <c r="M620" i="4"/>
  <c r="D620" i="4"/>
  <c r="C620" i="4"/>
  <c r="B620" i="4"/>
  <c r="A620" i="4"/>
  <c r="P619" i="4"/>
  <c r="O619" i="4"/>
  <c r="N619" i="4"/>
  <c r="M619" i="4"/>
  <c r="D619" i="4"/>
  <c r="C619" i="4"/>
  <c r="B619" i="4"/>
  <c r="A619" i="4"/>
  <c r="P618" i="4"/>
  <c r="O618" i="4"/>
  <c r="N618" i="4"/>
  <c r="M618" i="4"/>
  <c r="D618" i="4"/>
  <c r="C618" i="4"/>
  <c r="B618" i="4"/>
  <c r="A618" i="4"/>
  <c r="P617" i="4"/>
  <c r="O617" i="4"/>
  <c r="N617" i="4"/>
  <c r="M617" i="4"/>
  <c r="D617" i="4"/>
  <c r="C617" i="4"/>
  <c r="B617" i="4"/>
  <c r="A617" i="4"/>
  <c r="P616" i="4"/>
  <c r="O616" i="4"/>
  <c r="N616" i="4"/>
  <c r="M616" i="4"/>
  <c r="D616" i="4"/>
  <c r="C616" i="4"/>
  <c r="B616" i="4"/>
  <c r="A616" i="4"/>
  <c r="P615" i="4"/>
  <c r="O615" i="4"/>
  <c r="N615" i="4"/>
  <c r="M615" i="4"/>
  <c r="D615" i="4"/>
  <c r="C615" i="4"/>
  <c r="B615" i="4"/>
  <c r="A615" i="4"/>
  <c r="P614" i="4"/>
  <c r="O614" i="4"/>
  <c r="N614" i="4"/>
  <c r="M614" i="4"/>
  <c r="D614" i="4"/>
  <c r="C614" i="4"/>
  <c r="B614" i="4"/>
  <c r="A614" i="4"/>
  <c r="P613" i="4"/>
  <c r="O613" i="4"/>
  <c r="N613" i="4"/>
  <c r="M613" i="4"/>
  <c r="D613" i="4"/>
  <c r="C613" i="4"/>
  <c r="B613" i="4"/>
  <c r="A613" i="4"/>
  <c r="P612" i="4"/>
  <c r="O612" i="4"/>
  <c r="N612" i="4"/>
  <c r="M612" i="4"/>
  <c r="D612" i="4"/>
  <c r="C612" i="4"/>
  <c r="B612" i="4"/>
  <c r="A612" i="4"/>
  <c r="P611" i="4"/>
  <c r="O611" i="4"/>
  <c r="N611" i="4"/>
  <c r="M611" i="4"/>
  <c r="D611" i="4"/>
  <c r="C611" i="4"/>
  <c r="B611" i="4"/>
  <c r="A611" i="4"/>
  <c r="P610" i="4"/>
  <c r="O610" i="4"/>
  <c r="N610" i="4"/>
  <c r="M610" i="4"/>
  <c r="D610" i="4"/>
  <c r="C610" i="4"/>
  <c r="B610" i="4"/>
  <c r="A610" i="4"/>
  <c r="P609" i="4"/>
  <c r="O609" i="4"/>
  <c r="N609" i="4"/>
  <c r="M609" i="4"/>
  <c r="D609" i="4"/>
  <c r="C609" i="4"/>
  <c r="B609" i="4"/>
  <c r="A609" i="4"/>
  <c r="P608" i="4"/>
  <c r="O608" i="4"/>
  <c r="N608" i="4"/>
  <c r="M608" i="4"/>
  <c r="D608" i="4"/>
  <c r="C608" i="4"/>
  <c r="B608" i="4"/>
  <c r="A608" i="4"/>
  <c r="P607" i="4"/>
  <c r="O607" i="4"/>
  <c r="N607" i="4"/>
  <c r="M607" i="4"/>
  <c r="D607" i="4"/>
  <c r="C607" i="4"/>
  <c r="B607" i="4"/>
  <c r="A607" i="4"/>
  <c r="P606" i="4"/>
  <c r="O606" i="4"/>
  <c r="N606" i="4"/>
  <c r="M606" i="4"/>
  <c r="D606" i="4"/>
  <c r="C606" i="4"/>
  <c r="B606" i="4"/>
  <c r="A606" i="4"/>
  <c r="P605" i="4"/>
  <c r="O605" i="4"/>
  <c r="N605" i="4"/>
  <c r="M605" i="4"/>
  <c r="D605" i="4"/>
  <c r="C605" i="4"/>
  <c r="B605" i="4"/>
  <c r="A605" i="4"/>
  <c r="P604" i="4"/>
  <c r="O604" i="4"/>
  <c r="N604" i="4"/>
  <c r="M604" i="4"/>
  <c r="D604" i="4"/>
  <c r="C604" i="4"/>
  <c r="B604" i="4"/>
  <c r="A604" i="4"/>
  <c r="P603" i="4"/>
  <c r="O603" i="4"/>
  <c r="N603" i="4"/>
  <c r="M603" i="4"/>
  <c r="D603" i="4"/>
  <c r="C603" i="4"/>
  <c r="B603" i="4"/>
  <c r="A603" i="4"/>
  <c r="P602" i="4"/>
  <c r="O602" i="4"/>
  <c r="N602" i="4"/>
  <c r="M602" i="4"/>
  <c r="D602" i="4"/>
  <c r="C602" i="4"/>
  <c r="B602" i="4"/>
  <c r="A602" i="4"/>
  <c r="P601" i="4"/>
  <c r="O601" i="4"/>
  <c r="N601" i="4"/>
  <c r="M601" i="4"/>
  <c r="D601" i="4"/>
  <c r="C601" i="4"/>
  <c r="B601" i="4"/>
  <c r="A601" i="4"/>
  <c r="P600" i="4"/>
  <c r="O600" i="4"/>
  <c r="N600" i="4"/>
  <c r="M600" i="4"/>
  <c r="D600" i="4"/>
  <c r="C600" i="4"/>
  <c r="B600" i="4"/>
  <c r="A600" i="4"/>
  <c r="P599" i="4"/>
  <c r="O599" i="4"/>
  <c r="N599" i="4"/>
  <c r="M599" i="4"/>
  <c r="D599" i="4"/>
  <c r="C599" i="4"/>
  <c r="B599" i="4"/>
  <c r="A599" i="4"/>
  <c r="P598" i="4"/>
  <c r="O598" i="4"/>
  <c r="N598" i="4"/>
  <c r="M598" i="4"/>
  <c r="D598" i="4"/>
  <c r="C598" i="4"/>
  <c r="B598" i="4"/>
  <c r="A598" i="4"/>
  <c r="P597" i="4"/>
  <c r="O597" i="4"/>
  <c r="N597" i="4"/>
  <c r="M597" i="4"/>
  <c r="D597" i="4"/>
  <c r="C597" i="4"/>
  <c r="B597" i="4"/>
  <c r="A597" i="4"/>
  <c r="P596" i="4"/>
  <c r="O596" i="4"/>
  <c r="N596" i="4"/>
  <c r="M596" i="4"/>
  <c r="D596" i="4"/>
  <c r="C596" i="4"/>
  <c r="B596" i="4"/>
  <c r="A596" i="4"/>
  <c r="P595" i="4"/>
  <c r="O595" i="4"/>
  <c r="N595" i="4"/>
  <c r="M595" i="4"/>
  <c r="D595" i="4"/>
  <c r="C595" i="4"/>
  <c r="B595" i="4"/>
  <c r="A595" i="4"/>
  <c r="P594" i="4"/>
  <c r="O594" i="4"/>
  <c r="N594" i="4"/>
  <c r="M594" i="4"/>
  <c r="D594" i="4"/>
  <c r="C594" i="4"/>
  <c r="B594" i="4"/>
  <c r="A594" i="4"/>
  <c r="P593" i="4"/>
  <c r="O593" i="4"/>
  <c r="N593" i="4"/>
  <c r="M593" i="4"/>
  <c r="D593" i="4"/>
  <c r="C593" i="4"/>
  <c r="B593" i="4"/>
  <c r="A593" i="4"/>
  <c r="P592" i="4"/>
  <c r="O592" i="4"/>
  <c r="N592" i="4"/>
  <c r="M592" i="4"/>
  <c r="D592" i="4"/>
  <c r="C592" i="4"/>
  <c r="B592" i="4"/>
  <c r="A592" i="4"/>
  <c r="P591" i="4"/>
  <c r="O591" i="4"/>
  <c r="N591" i="4"/>
  <c r="M591" i="4"/>
  <c r="D591" i="4"/>
  <c r="C591" i="4"/>
  <c r="B591" i="4"/>
  <c r="A591" i="4"/>
  <c r="P590" i="4"/>
  <c r="O590" i="4"/>
  <c r="N590" i="4"/>
  <c r="M590" i="4"/>
  <c r="D590" i="4"/>
  <c r="C590" i="4"/>
  <c r="B590" i="4"/>
  <c r="A590" i="4"/>
  <c r="P589" i="4"/>
  <c r="O589" i="4"/>
  <c r="N589" i="4"/>
  <c r="M589" i="4"/>
  <c r="D589" i="4"/>
  <c r="C589" i="4"/>
  <c r="B589" i="4"/>
  <c r="A589" i="4"/>
  <c r="P588" i="4"/>
  <c r="O588" i="4"/>
  <c r="N588" i="4"/>
  <c r="M588" i="4"/>
  <c r="D588" i="4"/>
  <c r="C588" i="4"/>
  <c r="B588" i="4"/>
  <c r="A588" i="4"/>
  <c r="P587" i="4"/>
  <c r="O587" i="4"/>
  <c r="N587" i="4"/>
  <c r="M587" i="4"/>
  <c r="D587" i="4"/>
  <c r="C587" i="4"/>
  <c r="B587" i="4"/>
  <c r="A587" i="4"/>
  <c r="P586" i="4"/>
  <c r="O586" i="4"/>
  <c r="N586" i="4"/>
  <c r="M586" i="4"/>
  <c r="D586" i="4"/>
  <c r="C586" i="4"/>
  <c r="B586" i="4"/>
  <c r="A586" i="4"/>
  <c r="P585" i="4"/>
  <c r="O585" i="4"/>
  <c r="N585" i="4"/>
  <c r="M585" i="4"/>
  <c r="D585" i="4"/>
  <c r="C585" i="4"/>
  <c r="B585" i="4"/>
  <c r="A585" i="4"/>
  <c r="P584" i="4"/>
  <c r="O584" i="4"/>
  <c r="N584" i="4"/>
  <c r="M584" i="4"/>
  <c r="D584" i="4"/>
  <c r="C584" i="4"/>
  <c r="B584" i="4"/>
  <c r="A584" i="4"/>
  <c r="P583" i="4"/>
  <c r="O583" i="4"/>
  <c r="N583" i="4"/>
  <c r="M583" i="4"/>
  <c r="D583" i="4"/>
  <c r="C583" i="4"/>
  <c r="B583" i="4"/>
  <c r="A583" i="4"/>
  <c r="P582" i="4"/>
  <c r="O582" i="4"/>
  <c r="N582" i="4"/>
  <c r="M582" i="4"/>
  <c r="D582" i="4"/>
  <c r="C582" i="4"/>
  <c r="B582" i="4"/>
  <c r="A582" i="4"/>
  <c r="P581" i="4"/>
  <c r="O581" i="4"/>
  <c r="N581" i="4"/>
  <c r="M581" i="4"/>
  <c r="D581" i="4"/>
  <c r="C581" i="4"/>
  <c r="B581" i="4"/>
  <c r="A581" i="4"/>
  <c r="P580" i="4"/>
  <c r="O580" i="4"/>
  <c r="N580" i="4"/>
  <c r="M580" i="4"/>
  <c r="D580" i="4"/>
  <c r="C580" i="4"/>
  <c r="B580" i="4"/>
  <c r="A580" i="4"/>
  <c r="P579" i="4"/>
  <c r="O579" i="4"/>
  <c r="N579" i="4"/>
  <c r="M579" i="4"/>
  <c r="D579" i="4"/>
  <c r="C579" i="4"/>
  <c r="B579" i="4"/>
  <c r="A579" i="4"/>
  <c r="P578" i="4"/>
  <c r="O578" i="4"/>
  <c r="N578" i="4"/>
  <c r="M578" i="4"/>
  <c r="D578" i="4"/>
  <c r="C578" i="4"/>
  <c r="B578" i="4"/>
  <c r="A578" i="4"/>
  <c r="P577" i="4"/>
  <c r="O577" i="4"/>
  <c r="N577" i="4"/>
  <c r="M577" i="4"/>
  <c r="D577" i="4"/>
  <c r="C577" i="4"/>
  <c r="B577" i="4"/>
  <c r="A577" i="4"/>
  <c r="P576" i="4"/>
  <c r="O576" i="4"/>
  <c r="N576" i="4"/>
  <c r="M576" i="4"/>
  <c r="D576" i="4"/>
  <c r="C576" i="4"/>
  <c r="B576" i="4"/>
  <c r="A576" i="4"/>
  <c r="P575" i="4"/>
  <c r="O575" i="4"/>
  <c r="N575" i="4"/>
  <c r="M575" i="4"/>
  <c r="D575" i="4"/>
  <c r="C575" i="4"/>
  <c r="B575" i="4"/>
  <c r="A575" i="4"/>
  <c r="P574" i="4"/>
  <c r="O574" i="4"/>
  <c r="N574" i="4"/>
  <c r="M574" i="4"/>
  <c r="D574" i="4"/>
  <c r="C574" i="4"/>
  <c r="B574" i="4"/>
  <c r="A574" i="4"/>
  <c r="P573" i="4"/>
  <c r="O573" i="4"/>
  <c r="N573" i="4"/>
  <c r="M573" i="4"/>
  <c r="D573" i="4"/>
  <c r="C573" i="4"/>
  <c r="B573" i="4"/>
  <c r="A573" i="4"/>
  <c r="P572" i="4"/>
  <c r="O572" i="4"/>
  <c r="N572" i="4"/>
  <c r="M572" i="4"/>
  <c r="D572" i="4"/>
  <c r="C572" i="4"/>
  <c r="B572" i="4"/>
  <c r="A572" i="4"/>
  <c r="P571" i="4"/>
  <c r="O571" i="4"/>
  <c r="N571" i="4"/>
  <c r="M571" i="4"/>
  <c r="D571" i="4"/>
  <c r="C571" i="4"/>
  <c r="B571" i="4"/>
  <c r="A571" i="4"/>
  <c r="P570" i="4"/>
  <c r="O570" i="4"/>
  <c r="N570" i="4"/>
  <c r="M570" i="4"/>
  <c r="D570" i="4"/>
  <c r="C570" i="4"/>
  <c r="B570" i="4"/>
  <c r="A570" i="4"/>
  <c r="P569" i="4"/>
  <c r="O569" i="4"/>
  <c r="N569" i="4"/>
  <c r="M569" i="4"/>
  <c r="D569" i="4"/>
  <c r="C569" i="4"/>
  <c r="B569" i="4"/>
  <c r="A569" i="4"/>
  <c r="P568" i="4"/>
  <c r="O568" i="4"/>
  <c r="N568" i="4"/>
  <c r="M568" i="4"/>
  <c r="D568" i="4"/>
  <c r="C568" i="4"/>
  <c r="B568" i="4"/>
  <c r="A568" i="4"/>
  <c r="P567" i="4"/>
  <c r="O567" i="4"/>
  <c r="N567" i="4"/>
  <c r="M567" i="4"/>
  <c r="D567" i="4"/>
  <c r="C567" i="4"/>
  <c r="B567" i="4"/>
  <c r="A567" i="4"/>
  <c r="P566" i="4"/>
  <c r="O566" i="4"/>
  <c r="N566" i="4"/>
  <c r="M566" i="4"/>
  <c r="D566" i="4"/>
  <c r="C566" i="4"/>
  <c r="B566" i="4"/>
  <c r="A566" i="4"/>
  <c r="P565" i="4"/>
  <c r="O565" i="4"/>
  <c r="N565" i="4"/>
  <c r="M565" i="4"/>
  <c r="D565" i="4"/>
  <c r="C565" i="4"/>
  <c r="B565" i="4"/>
  <c r="A565" i="4"/>
  <c r="P564" i="4"/>
  <c r="O564" i="4"/>
  <c r="N564" i="4"/>
  <c r="M564" i="4"/>
  <c r="D564" i="4"/>
  <c r="C564" i="4"/>
  <c r="B564" i="4"/>
  <c r="A564" i="4"/>
  <c r="P563" i="4"/>
  <c r="O563" i="4"/>
  <c r="N563" i="4"/>
  <c r="M563" i="4"/>
  <c r="D563" i="4"/>
  <c r="C563" i="4"/>
  <c r="B563" i="4"/>
  <c r="A563" i="4"/>
  <c r="P562" i="4"/>
  <c r="O562" i="4"/>
  <c r="N562" i="4"/>
  <c r="M562" i="4"/>
  <c r="D562" i="4"/>
  <c r="C562" i="4"/>
  <c r="B562" i="4"/>
  <c r="A562" i="4"/>
  <c r="P561" i="4"/>
  <c r="O561" i="4"/>
  <c r="N561" i="4"/>
  <c r="M561" i="4"/>
  <c r="D561" i="4"/>
  <c r="C561" i="4"/>
  <c r="B561" i="4"/>
  <c r="A561" i="4"/>
  <c r="P560" i="4"/>
  <c r="O560" i="4"/>
  <c r="N560" i="4"/>
  <c r="M560" i="4"/>
  <c r="D560" i="4"/>
  <c r="C560" i="4"/>
  <c r="B560" i="4"/>
  <c r="A560" i="4"/>
  <c r="P559" i="4"/>
  <c r="O559" i="4"/>
  <c r="N559" i="4"/>
  <c r="M559" i="4"/>
  <c r="D559" i="4"/>
  <c r="C559" i="4"/>
  <c r="B559" i="4"/>
  <c r="A559" i="4"/>
  <c r="P558" i="4"/>
  <c r="O558" i="4"/>
  <c r="N558" i="4"/>
  <c r="M558" i="4"/>
  <c r="D558" i="4"/>
  <c r="C558" i="4"/>
  <c r="B558" i="4"/>
  <c r="A558" i="4"/>
  <c r="P557" i="4"/>
  <c r="O557" i="4"/>
  <c r="N557" i="4"/>
  <c r="M557" i="4"/>
  <c r="D557" i="4"/>
  <c r="C557" i="4"/>
  <c r="B557" i="4"/>
  <c r="A557" i="4"/>
  <c r="P556" i="4"/>
  <c r="O556" i="4"/>
  <c r="N556" i="4"/>
  <c r="M556" i="4"/>
  <c r="D556" i="4"/>
  <c r="C556" i="4"/>
  <c r="B556" i="4"/>
  <c r="A556" i="4"/>
  <c r="P555" i="4"/>
  <c r="O555" i="4"/>
  <c r="N555" i="4"/>
  <c r="M555" i="4"/>
  <c r="D555" i="4"/>
  <c r="C555" i="4"/>
  <c r="B555" i="4"/>
  <c r="A555" i="4"/>
  <c r="P554" i="4"/>
  <c r="O554" i="4"/>
  <c r="N554" i="4"/>
  <c r="M554" i="4"/>
  <c r="D554" i="4"/>
  <c r="C554" i="4"/>
  <c r="B554" i="4"/>
  <c r="A554" i="4"/>
  <c r="P553" i="4"/>
  <c r="O553" i="4"/>
  <c r="N553" i="4"/>
  <c r="M553" i="4"/>
  <c r="D553" i="4"/>
  <c r="C553" i="4"/>
  <c r="B553" i="4"/>
  <c r="A553" i="4"/>
  <c r="P552" i="4"/>
  <c r="O552" i="4"/>
  <c r="N552" i="4"/>
  <c r="M552" i="4"/>
  <c r="D552" i="4"/>
  <c r="C552" i="4"/>
  <c r="B552" i="4"/>
  <c r="A552" i="4"/>
  <c r="P551" i="4"/>
  <c r="O551" i="4"/>
  <c r="N551" i="4"/>
  <c r="M551" i="4"/>
  <c r="D551" i="4"/>
  <c r="C551" i="4"/>
  <c r="B551" i="4"/>
  <c r="A551" i="4"/>
  <c r="P550" i="4"/>
  <c r="O550" i="4"/>
  <c r="N550" i="4"/>
  <c r="M550" i="4"/>
  <c r="D550" i="4"/>
  <c r="C550" i="4"/>
  <c r="B550" i="4"/>
  <c r="A550" i="4"/>
  <c r="P549" i="4"/>
  <c r="O549" i="4"/>
  <c r="N549" i="4"/>
  <c r="M549" i="4"/>
  <c r="D549" i="4"/>
  <c r="C549" i="4"/>
  <c r="B549" i="4"/>
  <c r="A549" i="4"/>
  <c r="P548" i="4"/>
  <c r="O548" i="4"/>
  <c r="N548" i="4"/>
  <c r="M548" i="4"/>
  <c r="D548" i="4"/>
  <c r="C548" i="4"/>
  <c r="B548" i="4"/>
  <c r="A548" i="4"/>
  <c r="P547" i="4"/>
  <c r="O547" i="4"/>
  <c r="N547" i="4"/>
  <c r="M547" i="4"/>
  <c r="D547" i="4"/>
  <c r="C547" i="4"/>
  <c r="B547" i="4"/>
  <c r="A547" i="4"/>
  <c r="P546" i="4"/>
  <c r="O546" i="4"/>
  <c r="N546" i="4"/>
  <c r="M546" i="4"/>
  <c r="D546" i="4"/>
  <c r="C546" i="4"/>
  <c r="B546" i="4"/>
  <c r="A546" i="4"/>
  <c r="P545" i="4"/>
  <c r="O545" i="4"/>
  <c r="N545" i="4"/>
  <c r="M545" i="4"/>
  <c r="D545" i="4"/>
  <c r="C545" i="4"/>
  <c r="B545" i="4"/>
  <c r="A545" i="4"/>
  <c r="P544" i="4"/>
  <c r="O544" i="4"/>
  <c r="N544" i="4"/>
  <c r="M544" i="4"/>
  <c r="D544" i="4"/>
  <c r="C544" i="4"/>
  <c r="B544" i="4"/>
  <c r="A544" i="4"/>
  <c r="P543" i="4"/>
  <c r="O543" i="4"/>
  <c r="N543" i="4"/>
  <c r="M543" i="4"/>
  <c r="D543" i="4"/>
  <c r="C543" i="4"/>
  <c r="B543" i="4"/>
  <c r="A543" i="4"/>
  <c r="P542" i="4"/>
  <c r="O542" i="4"/>
  <c r="N542" i="4"/>
  <c r="M542" i="4"/>
  <c r="D542" i="4"/>
  <c r="C542" i="4"/>
  <c r="B542" i="4"/>
  <c r="A542" i="4"/>
  <c r="P541" i="4"/>
  <c r="O541" i="4"/>
  <c r="N541" i="4"/>
  <c r="M541" i="4"/>
  <c r="D541" i="4"/>
  <c r="C541" i="4"/>
  <c r="B541" i="4"/>
  <c r="A541" i="4"/>
  <c r="P540" i="4"/>
  <c r="O540" i="4"/>
  <c r="N540" i="4"/>
  <c r="M540" i="4"/>
  <c r="D540" i="4"/>
  <c r="C540" i="4"/>
  <c r="B540" i="4"/>
  <c r="A540" i="4"/>
  <c r="P539" i="4"/>
  <c r="O539" i="4"/>
  <c r="N539" i="4"/>
  <c r="M539" i="4"/>
  <c r="D539" i="4"/>
  <c r="C539" i="4"/>
  <c r="B539" i="4"/>
  <c r="A539" i="4"/>
  <c r="P538" i="4"/>
  <c r="O538" i="4"/>
  <c r="N538" i="4"/>
  <c r="M538" i="4"/>
  <c r="D538" i="4"/>
  <c r="C538" i="4"/>
  <c r="B538" i="4"/>
  <c r="A538" i="4"/>
  <c r="P537" i="4"/>
  <c r="O537" i="4"/>
  <c r="N537" i="4"/>
  <c r="M537" i="4"/>
  <c r="D537" i="4"/>
  <c r="C537" i="4"/>
  <c r="B537" i="4"/>
  <c r="A537" i="4"/>
  <c r="P536" i="4"/>
  <c r="O536" i="4"/>
  <c r="N536" i="4"/>
  <c r="M536" i="4"/>
  <c r="D536" i="4"/>
  <c r="C536" i="4"/>
  <c r="B536" i="4"/>
  <c r="A536" i="4"/>
  <c r="P535" i="4"/>
  <c r="O535" i="4"/>
  <c r="N535" i="4"/>
  <c r="M535" i="4"/>
  <c r="D535" i="4"/>
  <c r="C535" i="4"/>
  <c r="B535" i="4"/>
  <c r="A535" i="4"/>
  <c r="P534" i="4"/>
  <c r="O534" i="4"/>
  <c r="N534" i="4"/>
  <c r="M534" i="4"/>
  <c r="D534" i="4"/>
  <c r="C534" i="4"/>
  <c r="B534" i="4"/>
  <c r="A534" i="4"/>
  <c r="P533" i="4"/>
  <c r="O533" i="4"/>
  <c r="N533" i="4"/>
  <c r="M533" i="4"/>
  <c r="D533" i="4"/>
  <c r="C533" i="4"/>
  <c r="B533" i="4"/>
  <c r="A533" i="4"/>
  <c r="P532" i="4"/>
  <c r="O532" i="4"/>
  <c r="N532" i="4"/>
  <c r="M532" i="4"/>
  <c r="D532" i="4"/>
  <c r="C532" i="4"/>
  <c r="B532" i="4"/>
  <c r="A532" i="4"/>
  <c r="P531" i="4"/>
  <c r="O531" i="4"/>
  <c r="N531" i="4"/>
  <c r="M531" i="4"/>
  <c r="D531" i="4"/>
  <c r="C531" i="4"/>
  <c r="B531" i="4"/>
  <c r="A531" i="4"/>
  <c r="P530" i="4"/>
  <c r="O530" i="4"/>
  <c r="N530" i="4"/>
  <c r="M530" i="4"/>
  <c r="D530" i="4"/>
  <c r="C530" i="4"/>
  <c r="B530" i="4"/>
  <c r="A530" i="4"/>
  <c r="P529" i="4"/>
  <c r="O529" i="4"/>
  <c r="N529" i="4"/>
  <c r="M529" i="4"/>
  <c r="D529" i="4"/>
  <c r="C529" i="4"/>
  <c r="B529" i="4"/>
  <c r="A529" i="4"/>
  <c r="P528" i="4"/>
  <c r="O528" i="4"/>
  <c r="N528" i="4"/>
  <c r="M528" i="4"/>
  <c r="D528" i="4"/>
  <c r="C528" i="4"/>
  <c r="B528" i="4"/>
  <c r="A528" i="4"/>
  <c r="P527" i="4"/>
  <c r="O527" i="4"/>
  <c r="N527" i="4"/>
  <c r="M527" i="4"/>
  <c r="D527" i="4"/>
  <c r="C527" i="4"/>
  <c r="B527" i="4"/>
  <c r="A527" i="4"/>
  <c r="P526" i="4"/>
  <c r="O526" i="4"/>
  <c r="N526" i="4"/>
  <c r="M526" i="4"/>
  <c r="D526" i="4"/>
  <c r="C526" i="4"/>
  <c r="B526" i="4"/>
  <c r="A526" i="4"/>
  <c r="P525" i="4"/>
  <c r="O525" i="4"/>
  <c r="N525" i="4"/>
  <c r="M525" i="4"/>
  <c r="D525" i="4"/>
  <c r="C525" i="4"/>
  <c r="B525" i="4"/>
  <c r="A525" i="4"/>
  <c r="P524" i="4"/>
  <c r="O524" i="4"/>
  <c r="N524" i="4"/>
  <c r="M524" i="4"/>
  <c r="D524" i="4"/>
  <c r="C524" i="4"/>
  <c r="B524" i="4"/>
  <c r="A524" i="4"/>
  <c r="P523" i="4"/>
  <c r="O523" i="4"/>
  <c r="N523" i="4"/>
  <c r="M523" i="4"/>
  <c r="D523" i="4"/>
  <c r="C523" i="4"/>
  <c r="B523" i="4"/>
  <c r="A523" i="4"/>
  <c r="P522" i="4"/>
  <c r="O522" i="4"/>
  <c r="N522" i="4"/>
  <c r="M522" i="4"/>
  <c r="D522" i="4"/>
  <c r="C522" i="4"/>
  <c r="B522" i="4"/>
  <c r="A522" i="4"/>
  <c r="P521" i="4"/>
  <c r="O521" i="4"/>
  <c r="N521" i="4"/>
  <c r="M521" i="4"/>
  <c r="D521" i="4"/>
  <c r="C521" i="4"/>
  <c r="B521" i="4"/>
  <c r="A521" i="4"/>
  <c r="P520" i="4"/>
  <c r="O520" i="4"/>
  <c r="N520" i="4"/>
  <c r="M520" i="4"/>
  <c r="D520" i="4"/>
  <c r="C520" i="4"/>
  <c r="B520" i="4"/>
  <c r="A520" i="4"/>
  <c r="P519" i="4"/>
  <c r="O519" i="4"/>
  <c r="N519" i="4"/>
  <c r="M519" i="4"/>
  <c r="D519" i="4"/>
  <c r="C519" i="4"/>
  <c r="B519" i="4"/>
  <c r="A519" i="4"/>
  <c r="P518" i="4"/>
  <c r="O518" i="4"/>
  <c r="N518" i="4"/>
  <c r="M518" i="4"/>
  <c r="D518" i="4"/>
  <c r="C518" i="4"/>
  <c r="B518" i="4"/>
  <c r="A518" i="4"/>
  <c r="P517" i="4"/>
  <c r="O517" i="4"/>
  <c r="N517" i="4"/>
  <c r="M517" i="4"/>
  <c r="D517" i="4"/>
  <c r="C517" i="4"/>
  <c r="B517" i="4"/>
  <c r="A517" i="4"/>
  <c r="P516" i="4"/>
  <c r="O516" i="4"/>
  <c r="N516" i="4"/>
  <c r="M516" i="4"/>
  <c r="D516" i="4"/>
  <c r="C516" i="4"/>
  <c r="B516" i="4"/>
  <c r="A516" i="4"/>
  <c r="P515" i="4"/>
  <c r="O515" i="4"/>
  <c r="N515" i="4"/>
  <c r="M515" i="4"/>
  <c r="D515" i="4"/>
  <c r="C515" i="4"/>
  <c r="B515" i="4"/>
  <c r="A515" i="4"/>
  <c r="P514" i="4"/>
  <c r="O514" i="4"/>
  <c r="N514" i="4"/>
  <c r="M514" i="4"/>
  <c r="D514" i="4"/>
  <c r="C514" i="4"/>
  <c r="B514" i="4"/>
  <c r="A514" i="4"/>
  <c r="P513" i="4"/>
  <c r="O513" i="4"/>
  <c r="N513" i="4"/>
  <c r="M513" i="4"/>
  <c r="D513" i="4"/>
  <c r="C513" i="4"/>
  <c r="B513" i="4"/>
  <c r="A513" i="4"/>
  <c r="P512" i="4"/>
  <c r="O512" i="4"/>
  <c r="N512" i="4"/>
  <c r="M512" i="4"/>
  <c r="D512" i="4"/>
  <c r="C512" i="4"/>
  <c r="B512" i="4"/>
  <c r="A512" i="4"/>
  <c r="P511" i="4"/>
  <c r="O511" i="4"/>
  <c r="N511" i="4"/>
  <c r="M511" i="4"/>
  <c r="D511" i="4"/>
  <c r="C511" i="4"/>
  <c r="B511" i="4"/>
  <c r="A511" i="4"/>
  <c r="P510" i="4"/>
  <c r="O510" i="4"/>
  <c r="N510" i="4"/>
  <c r="M510" i="4"/>
  <c r="D510" i="4"/>
  <c r="C510" i="4"/>
  <c r="B510" i="4"/>
  <c r="A510" i="4"/>
  <c r="P509" i="4"/>
  <c r="O509" i="4"/>
  <c r="N509" i="4"/>
  <c r="M509" i="4"/>
  <c r="D509" i="4"/>
  <c r="C509" i="4"/>
  <c r="B509" i="4"/>
  <c r="A509" i="4"/>
  <c r="P508" i="4"/>
  <c r="O508" i="4"/>
  <c r="N508" i="4"/>
  <c r="M508" i="4"/>
  <c r="D508" i="4"/>
  <c r="C508" i="4"/>
  <c r="B508" i="4"/>
  <c r="A508" i="4"/>
  <c r="P507" i="4"/>
  <c r="O507" i="4"/>
  <c r="N507" i="4"/>
  <c r="M507" i="4"/>
  <c r="D507" i="4"/>
  <c r="C507" i="4"/>
  <c r="B507" i="4"/>
  <c r="A507" i="4"/>
  <c r="P506" i="4"/>
  <c r="O506" i="4"/>
  <c r="N506" i="4"/>
  <c r="M506" i="4"/>
  <c r="D506" i="4"/>
  <c r="C506" i="4"/>
  <c r="B506" i="4"/>
  <c r="A506" i="4"/>
  <c r="P505" i="4"/>
  <c r="O505" i="4"/>
  <c r="N505" i="4"/>
  <c r="M505" i="4"/>
  <c r="D505" i="4"/>
  <c r="C505" i="4"/>
  <c r="B505" i="4"/>
  <c r="A505" i="4"/>
  <c r="P504" i="4"/>
  <c r="O504" i="4"/>
  <c r="N504" i="4"/>
  <c r="M504" i="4"/>
  <c r="D504" i="4"/>
  <c r="C504" i="4"/>
  <c r="B504" i="4"/>
  <c r="A504" i="4"/>
  <c r="P503" i="4"/>
  <c r="O503" i="4"/>
  <c r="N503" i="4"/>
  <c r="M503" i="4"/>
  <c r="D503" i="4"/>
  <c r="C503" i="4"/>
  <c r="B503" i="4"/>
  <c r="A503" i="4"/>
  <c r="P502" i="4"/>
  <c r="O502" i="4"/>
  <c r="N502" i="4"/>
  <c r="M502" i="4"/>
  <c r="D502" i="4"/>
  <c r="C502" i="4"/>
  <c r="B502" i="4"/>
  <c r="A502" i="4"/>
  <c r="P501" i="4"/>
  <c r="O501" i="4"/>
  <c r="N501" i="4"/>
  <c r="M501" i="4"/>
  <c r="D501" i="4"/>
  <c r="C501" i="4"/>
  <c r="B501" i="4"/>
  <c r="A501" i="4"/>
  <c r="P500" i="4"/>
  <c r="O500" i="4"/>
  <c r="N500" i="4"/>
  <c r="M500" i="4"/>
  <c r="D500" i="4"/>
  <c r="C500" i="4"/>
  <c r="B500" i="4"/>
  <c r="A500" i="4"/>
  <c r="P499" i="4"/>
  <c r="O499" i="4"/>
  <c r="N499" i="4"/>
  <c r="M499" i="4"/>
  <c r="D499" i="4"/>
  <c r="C499" i="4"/>
  <c r="B499" i="4"/>
  <c r="A499" i="4"/>
  <c r="P498" i="4"/>
  <c r="O498" i="4"/>
  <c r="N498" i="4"/>
  <c r="M498" i="4"/>
  <c r="D498" i="4"/>
  <c r="C498" i="4"/>
  <c r="B498" i="4"/>
  <c r="A498" i="4"/>
  <c r="P497" i="4"/>
  <c r="O497" i="4"/>
  <c r="N497" i="4"/>
  <c r="M497" i="4"/>
  <c r="D497" i="4"/>
  <c r="C497" i="4"/>
  <c r="B497" i="4"/>
  <c r="A497" i="4"/>
  <c r="P496" i="4"/>
  <c r="O496" i="4"/>
  <c r="N496" i="4"/>
  <c r="M496" i="4"/>
  <c r="D496" i="4"/>
  <c r="C496" i="4"/>
  <c r="B496" i="4"/>
  <c r="A496" i="4"/>
  <c r="P495" i="4"/>
  <c r="O495" i="4"/>
  <c r="N495" i="4"/>
  <c r="M495" i="4"/>
  <c r="D495" i="4"/>
  <c r="C495" i="4"/>
  <c r="B495" i="4"/>
  <c r="A495" i="4"/>
  <c r="P494" i="4"/>
  <c r="O494" i="4"/>
  <c r="N494" i="4"/>
  <c r="M494" i="4"/>
  <c r="D494" i="4"/>
  <c r="C494" i="4"/>
  <c r="B494" i="4"/>
  <c r="A494" i="4"/>
  <c r="P493" i="4"/>
  <c r="O493" i="4"/>
  <c r="N493" i="4"/>
  <c r="M493" i="4"/>
  <c r="D493" i="4"/>
  <c r="C493" i="4"/>
  <c r="B493" i="4"/>
  <c r="A493" i="4"/>
  <c r="P492" i="4"/>
  <c r="O492" i="4"/>
  <c r="N492" i="4"/>
  <c r="M492" i="4"/>
  <c r="D492" i="4"/>
  <c r="C492" i="4"/>
  <c r="B492" i="4"/>
  <c r="A492" i="4"/>
  <c r="P491" i="4"/>
  <c r="O491" i="4"/>
  <c r="N491" i="4"/>
  <c r="M491" i="4"/>
  <c r="D491" i="4"/>
  <c r="C491" i="4"/>
  <c r="B491" i="4"/>
  <c r="A491" i="4"/>
  <c r="P490" i="4"/>
  <c r="O490" i="4"/>
  <c r="N490" i="4"/>
  <c r="M490" i="4"/>
  <c r="D490" i="4"/>
  <c r="C490" i="4"/>
  <c r="B490" i="4"/>
  <c r="A490" i="4"/>
  <c r="P489" i="4"/>
  <c r="O489" i="4"/>
  <c r="N489" i="4"/>
  <c r="M489" i="4"/>
  <c r="D489" i="4"/>
  <c r="C489" i="4"/>
  <c r="B489" i="4"/>
  <c r="A489" i="4"/>
  <c r="P488" i="4"/>
  <c r="O488" i="4"/>
  <c r="N488" i="4"/>
  <c r="M488" i="4"/>
  <c r="D488" i="4"/>
  <c r="C488" i="4"/>
  <c r="B488" i="4"/>
  <c r="A488" i="4"/>
  <c r="P487" i="4"/>
  <c r="O487" i="4"/>
  <c r="N487" i="4"/>
  <c r="M487" i="4"/>
  <c r="D487" i="4"/>
  <c r="C487" i="4"/>
  <c r="B487" i="4"/>
  <c r="A487" i="4"/>
  <c r="P486" i="4"/>
  <c r="O486" i="4"/>
  <c r="N486" i="4"/>
  <c r="M486" i="4"/>
  <c r="D486" i="4"/>
  <c r="C486" i="4"/>
  <c r="B486" i="4"/>
  <c r="A486" i="4"/>
  <c r="P485" i="4"/>
  <c r="O485" i="4"/>
  <c r="N485" i="4"/>
  <c r="M485" i="4"/>
  <c r="D485" i="4"/>
  <c r="C485" i="4"/>
  <c r="B485" i="4"/>
  <c r="A485" i="4"/>
  <c r="P484" i="4"/>
  <c r="O484" i="4"/>
  <c r="N484" i="4"/>
  <c r="M484" i="4"/>
  <c r="D484" i="4"/>
  <c r="C484" i="4"/>
  <c r="B484" i="4"/>
  <c r="A484" i="4"/>
  <c r="P483" i="4"/>
  <c r="O483" i="4"/>
  <c r="N483" i="4"/>
  <c r="M483" i="4"/>
  <c r="D483" i="4"/>
  <c r="C483" i="4"/>
  <c r="B483" i="4"/>
  <c r="A483" i="4"/>
  <c r="P482" i="4"/>
  <c r="O482" i="4"/>
  <c r="N482" i="4"/>
  <c r="M482" i="4"/>
  <c r="D482" i="4"/>
  <c r="C482" i="4"/>
  <c r="B482" i="4"/>
  <c r="A482" i="4"/>
  <c r="P481" i="4"/>
  <c r="O481" i="4"/>
  <c r="N481" i="4"/>
  <c r="M481" i="4"/>
  <c r="D481" i="4"/>
  <c r="C481" i="4"/>
  <c r="B481" i="4"/>
  <c r="A481" i="4"/>
  <c r="P480" i="4"/>
  <c r="O480" i="4"/>
  <c r="N480" i="4"/>
  <c r="M480" i="4"/>
  <c r="D480" i="4"/>
  <c r="C480" i="4"/>
  <c r="B480" i="4"/>
  <c r="A480" i="4"/>
  <c r="P479" i="4"/>
  <c r="O479" i="4"/>
  <c r="N479" i="4"/>
  <c r="M479" i="4"/>
  <c r="D479" i="4"/>
  <c r="C479" i="4"/>
  <c r="B479" i="4"/>
  <c r="A479" i="4"/>
  <c r="P478" i="4"/>
  <c r="O478" i="4"/>
  <c r="N478" i="4"/>
  <c r="M478" i="4"/>
  <c r="D478" i="4"/>
  <c r="C478" i="4"/>
  <c r="B478" i="4"/>
  <c r="A478" i="4"/>
  <c r="P477" i="4"/>
  <c r="O477" i="4"/>
  <c r="N477" i="4"/>
  <c r="M477" i="4"/>
  <c r="D477" i="4"/>
  <c r="C477" i="4"/>
  <c r="B477" i="4"/>
  <c r="A477" i="4"/>
  <c r="P476" i="4"/>
  <c r="O476" i="4"/>
  <c r="N476" i="4"/>
  <c r="M476" i="4"/>
  <c r="D476" i="4"/>
  <c r="C476" i="4"/>
  <c r="B476" i="4"/>
  <c r="A476" i="4"/>
  <c r="P475" i="4"/>
  <c r="O475" i="4"/>
  <c r="N475" i="4"/>
  <c r="M475" i="4"/>
  <c r="D475" i="4"/>
  <c r="C475" i="4"/>
  <c r="B475" i="4"/>
  <c r="A475" i="4"/>
  <c r="P474" i="4"/>
  <c r="O474" i="4"/>
  <c r="N474" i="4"/>
  <c r="M474" i="4"/>
  <c r="D474" i="4"/>
  <c r="C474" i="4"/>
  <c r="B474" i="4"/>
  <c r="A474" i="4"/>
  <c r="P473" i="4"/>
  <c r="O473" i="4"/>
  <c r="N473" i="4"/>
  <c r="M473" i="4"/>
  <c r="D473" i="4"/>
  <c r="C473" i="4"/>
  <c r="B473" i="4"/>
  <c r="A473" i="4"/>
  <c r="P472" i="4"/>
  <c r="O472" i="4"/>
  <c r="N472" i="4"/>
  <c r="M472" i="4"/>
  <c r="D472" i="4"/>
  <c r="C472" i="4"/>
  <c r="B472" i="4"/>
  <c r="A472" i="4"/>
  <c r="P471" i="4"/>
  <c r="O471" i="4"/>
  <c r="N471" i="4"/>
  <c r="M471" i="4"/>
  <c r="D471" i="4"/>
  <c r="C471" i="4"/>
  <c r="B471" i="4"/>
  <c r="A471" i="4"/>
  <c r="P470" i="4"/>
  <c r="O470" i="4"/>
  <c r="N470" i="4"/>
  <c r="M470" i="4"/>
  <c r="D470" i="4"/>
  <c r="C470" i="4"/>
  <c r="B470" i="4"/>
  <c r="A470" i="4"/>
  <c r="P469" i="4"/>
  <c r="O469" i="4"/>
  <c r="N469" i="4"/>
  <c r="M469" i="4"/>
  <c r="D469" i="4"/>
  <c r="C469" i="4"/>
  <c r="B469" i="4"/>
  <c r="A469" i="4"/>
  <c r="P468" i="4"/>
  <c r="O468" i="4"/>
  <c r="N468" i="4"/>
  <c r="M468" i="4"/>
  <c r="D468" i="4"/>
  <c r="C468" i="4"/>
  <c r="B468" i="4"/>
  <c r="A468" i="4"/>
  <c r="P467" i="4"/>
  <c r="O467" i="4"/>
  <c r="N467" i="4"/>
  <c r="M467" i="4"/>
  <c r="D467" i="4"/>
  <c r="C467" i="4"/>
  <c r="B467" i="4"/>
  <c r="A467" i="4"/>
  <c r="P466" i="4"/>
  <c r="O466" i="4"/>
  <c r="N466" i="4"/>
  <c r="M466" i="4"/>
  <c r="D466" i="4"/>
  <c r="C466" i="4"/>
  <c r="B466" i="4"/>
  <c r="A466" i="4"/>
  <c r="P465" i="4"/>
  <c r="O465" i="4"/>
  <c r="N465" i="4"/>
  <c r="M465" i="4"/>
  <c r="D465" i="4"/>
  <c r="C465" i="4"/>
  <c r="B465" i="4"/>
  <c r="A465" i="4"/>
  <c r="P464" i="4"/>
  <c r="O464" i="4"/>
  <c r="N464" i="4"/>
  <c r="M464" i="4"/>
  <c r="D464" i="4"/>
  <c r="C464" i="4"/>
  <c r="B464" i="4"/>
  <c r="A464" i="4"/>
  <c r="P463" i="4"/>
  <c r="O463" i="4"/>
  <c r="N463" i="4"/>
  <c r="M463" i="4"/>
  <c r="D463" i="4"/>
  <c r="C463" i="4"/>
  <c r="B463" i="4"/>
  <c r="A463" i="4"/>
  <c r="P462" i="4"/>
  <c r="O462" i="4"/>
  <c r="N462" i="4"/>
  <c r="M462" i="4"/>
  <c r="D462" i="4"/>
  <c r="C462" i="4"/>
  <c r="B462" i="4"/>
  <c r="A462" i="4"/>
  <c r="P461" i="4"/>
  <c r="O461" i="4"/>
  <c r="N461" i="4"/>
  <c r="M461" i="4"/>
  <c r="D461" i="4"/>
  <c r="C461" i="4"/>
  <c r="B461" i="4"/>
  <c r="A461" i="4"/>
  <c r="P460" i="4"/>
  <c r="O460" i="4"/>
  <c r="N460" i="4"/>
  <c r="M460" i="4"/>
  <c r="D460" i="4"/>
  <c r="C460" i="4"/>
  <c r="B460" i="4"/>
  <c r="A460" i="4"/>
  <c r="P459" i="4"/>
  <c r="O459" i="4"/>
  <c r="N459" i="4"/>
  <c r="M459" i="4"/>
  <c r="D459" i="4"/>
  <c r="C459" i="4"/>
  <c r="B459" i="4"/>
  <c r="A459" i="4"/>
  <c r="P458" i="4"/>
  <c r="O458" i="4"/>
  <c r="N458" i="4"/>
  <c r="M458" i="4"/>
  <c r="D458" i="4"/>
  <c r="C458" i="4"/>
  <c r="B458" i="4"/>
  <c r="A458" i="4"/>
  <c r="P457" i="4"/>
  <c r="O457" i="4"/>
  <c r="N457" i="4"/>
  <c r="M457" i="4"/>
  <c r="D457" i="4"/>
  <c r="C457" i="4"/>
  <c r="B457" i="4"/>
  <c r="A457" i="4"/>
  <c r="P456" i="4"/>
  <c r="O456" i="4"/>
  <c r="N456" i="4"/>
  <c r="M456" i="4"/>
  <c r="D456" i="4"/>
  <c r="C456" i="4"/>
  <c r="B456" i="4"/>
  <c r="A456" i="4"/>
  <c r="P455" i="4"/>
  <c r="O455" i="4"/>
  <c r="N455" i="4"/>
  <c r="M455" i="4"/>
  <c r="D455" i="4"/>
  <c r="C455" i="4"/>
  <c r="B455" i="4"/>
  <c r="A455" i="4"/>
  <c r="P454" i="4"/>
  <c r="O454" i="4"/>
  <c r="N454" i="4"/>
  <c r="M454" i="4"/>
  <c r="D454" i="4"/>
  <c r="C454" i="4"/>
  <c r="B454" i="4"/>
  <c r="A454" i="4"/>
  <c r="P453" i="4"/>
  <c r="O453" i="4"/>
  <c r="N453" i="4"/>
  <c r="M453" i="4"/>
  <c r="D453" i="4"/>
  <c r="C453" i="4"/>
  <c r="B453" i="4"/>
  <c r="A453" i="4"/>
  <c r="P452" i="4"/>
  <c r="O452" i="4"/>
  <c r="N452" i="4"/>
  <c r="M452" i="4"/>
  <c r="D452" i="4"/>
  <c r="C452" i="4"/>
  <c r="B452" i="4"/>
  <c r="A452" i="4"/>
  <c r="P451" i="4"/>
  <c r="O451" i="4"/>
  <c r="N451" i="4"/>
  <c r="M451" i="4"/>
  <c r="D451" i="4"/>
  <c r="C451" i="4"/>
  <c r="B451" i="4"/>
  <c r="A451" i="4"/>
  <c r="P450" i="4"/>
  <c r="O450" i="4"/>
  <c r="N450" i="4"/>
  <c r="M450" i="4"/>
  <c r="D450" i="4"/>
  <c r="C450" i="4"/>
  <c r="B450" i="4"/>
  <c r="A450" i="4"/>
  <c r="P449" i="4"/>
  <c r="O449" i="4"/>
  <c r="N449" i="4"/>
  <c r="M449" i="4"/>
  <c r="D449" i="4"/>
  <c r="C449" i="4"/>
  <c r="B449" i="4"/>
  <c r="A449" i="4"/>
  <c r="P448" i="4"/>
  <c r="O448" i="4"/>
  <c r="N448" i="4"/>
  <c r="M448" i="4"/>
  <c r="D448" i="4"/>
  <c r="C448" i="4"/>
  <c r="B448" i="4"/>
  <c r="A448" i="4"/>
  <c r="P447" i="4"/>
  <c r="O447" i="4"/>
  <c r="N447" i="4"/>
  <c r="M447" i="4"/>
  <c r="D447" i="4"/>
  <c r="C447" i="4"/>
  <c r="B447" i="4"/>
  <c r="A447" i="4"/>
  <c r="P446" i="4"/>
  <c r="O446" i="4"/>
  <c r="N446" i="4"/>
  <c r="M446" i="4"/>
  <c r="D446" i="4"/>
  <c r="C446" i="4"/>
  <c r="B446" i="4"/>
  <c r="A446" i="4"/>
  <c r="P445" i="4"/>
  <c r="O445" i="4"/>
  <c r="N445" i="4"/>
  <c r="M445" i="4"/>
  <c r="D445" i="4"/>
  <c r="C445" i="4"/>
  <c r="B445" i="4"/>
  <c r="A445" i="4"/>
  <c r="P444" i="4"/>
  <c r="O444" i="4"/>
  <c r="N444" i="4"/>
  <c r="M444" i="4"/>
  <c r="D444" i="4"/>
  <c r="C444" i="4"/>
  <c r="B444" i="4"/>
  <c r="A444" i="4"/>
  <c r="P443" i="4"/>
  <c r="O443" i="4"/>
  <c r="N443" i="4"/>
  <c r="M443" i="4"/>
  <c r="D443" i="4"/>
  <c r="C443" i="4"/>
  <c r="B443" i="4"/>
  <c r="A443" i="4"/>
  <c r="P442" i="4"/>
  <c r="O442" i="4"/>
  <c r="N442" i="4"/>
  <c r="M442" i="4"/>
  <c r="D442" i="4"/>
  <c r="C442" i="4"/>
  <c r="B442" i="4"/>
  <c r="A442" i="4"/>
  <c r="P441" i="4"/>
  <c r="O441" i="4"/>
  <c r="N441" i="4"/>
  <c r="M441" i="4"/>
  <c r="D441" i="4"/>
  <c r="C441" i="4"/>
  <c r="B441" i="4"/>
  <c r="A441" i="4"/>
  <c r="P440" i="4"/>
  <c r="O440" i="4"/>
  <c r="N440" i="4"/>
  <c r="M440" i="4"/>
  <c r="D440" i="4"/>
  <c r="C440" i="4"/>
  <c r="B440" i="4"/>
  <c r="A440" i="4"/>
  <c r="P439" i="4"/>
  <c r="O439" i="4"/>
  <c r="N439" i="4"/>
  <c r="M439" i="4"/>
  <c r="D439" i="4"/>
  <c r="C439" i="4"/>
  <c r="B439" i="4"/>
  <c r="A439" i="4"/>
  <c r="P438" i="4"/>
  <c r="O438" i="4"/>
  <c r="N438" i="4"/>
  <c r="M438" i="4"/>
  <c r="D438" i="4"/>
  <c r="C438" i="4"/>
  <c r="B438" i="4"/>
  <c r="A438" i="4"/>
  <c r="P437" i="4"/>
  <c r="O437" i="4"/>
  <c r="N437" i="4"/>
  <c r="M437" i="4"/>
  <c r="D437" i="4"/>
  <c r="C437" i="4"/>
  <c r="B437" i="4"/>
  <c r="A437" i="4"/>
  <c r="P436" i="4"/>
  <c r="O436" i="4"/>
  <c r="N436" i="4"/>
  <c r="M436" i="4"/>
  <c r="D436" i="4"/>
  <c r="C436" i="4"/>
  <c r="B436" i="4"/>
  <c r="A436" i="4"/>
  <c r="P435" i="4"/>
  <c r="O435" i="4"/>
  <c r="N435" i="4"/>
  <c r="M435" i="4"/>
  <c r="D435" i="4"/>
  <c r="C435" i="4"/>
  <c r="B435" i="4"/>
  <c r="A435" i="4"/>
  <c r="P434" i="4"/>
  <c r="O434" i="4"/>
  <c r="N434" i="4"/>
  <c r="M434" i="4"/>
  <c r="D434" i="4"/>
  <c r="C434" i="4"/>
  <c r="B434" i="4"/>
  <c r="A434" i="4"/>
  <c r="P433" i="4"/>
  <c r="O433" i="4"/>
  <c r="N433" i="4"/>
  <c r="M433" i="4"/>
  <c r="D433" i="4"/>
  <c r="C433" i="4"/>
  <c r="B433" i="4"/>
  <c r="A433" i="4"/>
  <c r="P432" i="4"/>
  <c r="O432" i="4"/>
  <c r="N432" i="4"/>
  <c r="M432" i="4"/>
  <c r="D432" i="4"/>
  <c r="C432" i="4"/>
  <c r="B432" i="4"/>
  <c r="A432" i="4"/>
  <c r="P431" i="4"/>
  <c r="O431" i="4"/>
  <c r="N431" i="4"/>
  <c r="M431" i="4"/>
  <c r="D431" i="4"/>
  <c r="C431" i="4"/>
  <c r="B431" i="4"/>
  <c r="A431" i="4"/>
  <c r="P430" i="4"/>
  <c r="O430" i="4"/>
  <c r="N430" i="4"/>
  <c r="M430" i="4"/>
  <c r="D430" i="4"/>
  <c r="C430" i="4"/>
  <c r="B430" i="4"/>
  <c r="A430" i="4"/>
  <c r="P429" i="4"/>
  <c r="O429" i="4"/>
  <c r="N429" i="4"/>
  <c r="M429" i="4"/>
  <c r="D429" i="4"/>
  <c r="C429" i="4"/>
  <c r="B429" i="4"/>
  <c r="A429" i="4"/>
  <c r="P428" i="4"/>
  <c r="O428" i="4"/>
  <c r="N428" i="4"/>
  <c r="M428" i="4"/>
  <c r="D428" i="4"/>
  <c r="C428" i="4"/>
  <c r="B428" i="4"/>
  <c r="A428" i="4"/>
  <c r="P427" i="4"/>
  <c r="O427" i="4"/>
  <c r="N427" i="4"/>
  <c r="M427" i="4"/>
  <c r="D427" i="4"/>
  <c r="C427" i="4"/>
  <c r="B427" i="4"/>
  <c r="A427" i="4"/>
  <c r="P426" i="4"/>
  <c r="O426" i="4"/>
  <c r="N426" i="4"/>
  <c r="M426" i="4"/>
  <c r="D426" i="4"/>
  <c r="C426" i="4"/>
  <c r="B426" i="4"/>
  <c r="A426" i="4"/>
  <c r="P425" i="4"/>
  <c r="O425" i="4"/>
  <c r="N425" i="4"/>
  <c r="M425" i="4"/>
  <c r="D425" i="4"/>
  <c r="C425" i="4"/>
  <c r="B425" i="4"/>
  <c r="A425" i="4"/>
  <c r="P424" i="4"/>
  <c r="O424" i="4"/>
  <c r="N424" i="4"/>
  <c r="M424" i="4"/>
  <c r="D424" i="4"/>
  <c r="C424" i="4"/>
  <c r="B424" i="4"/>
  <c r="A424" i="4"/>
  <c r="P423" i="4"/>
  <c r="O423" i="4"/>
  <c r="N423" i="4"/>
  <c r="M423" i="4"/>
  <c r="D423" i="4"/>
  <c r="C423" i="4"/>
  <c r="B423" i="4"/>
  <c r="A423" i="4"/>
  <c r="P422" i="4"/>
  <c r="O422" i="4"/>
  <c r="N422" i="4"/>
  <c r="M422" i="4"/>
  <c r="D422" i="4"/>
  <c r="C422" i="4"/>
  <c r="B422" i="4"/>
  <c r="A422" i="4"/>
  <c r="P421" i="4"/>
  <c r="O421" i="4"/>
  <c r="N421" i="4"/>
  <c r="M421" i="4"/>
  <c r="D421" i="4"/>
  <c r="C421" i="4"/>
  <c r="B421" i="4"/>
  <c r="A421" i="4"/>
  <c r="P420" i="4"/>
  <c r="O420" i="4"/>
  <c r="N420" i="4"/>
  <c r="M420" i="4"/>
  <c r="D420" i="4"/>
  <c r="C420" i="4"/>
  <c r="B420" i="4"/>
  <c r="A420" i="4"/>
  <c r="P419" i="4"/>
  <c r="O419" i="4"/>
  <c r="N419" i="4"/>
  <c r="M419" i="4"/>
  <c r="D419" i="4"/>
  <c r="C419" i="4"/>
  <c r="B419" i="4"/>
  <c r="A419" i="4"/>
  <c r="P418" i="4"/>
  <c r="O418" i="4"/>
  <c r="N418" i="4"/>
  <c r="M418" i="4"/>
  <c r="D418" i="4"/>
  <c r="C418" i="4"/>
  <c r="B418" i="4"/>
  <c r="A418" i="4"/>
  <c r="P417" i="4"/>
  <c r="O417" i="4"/>
  <c r="N417" i="4"/>
  <c r="M417" i="4"/>
  <c r="D417" i="4"/>
  <c r="C417" i="4"/>
  <c r="B417" i="4"/>
  <c r="A417" i="4"/>
  <c r="P416" i="4"/>
  <c r="O416" i="4"/>
  <c r="N416" i="4"/>
  <c r="M416" i="4"/>
  <c r="D416" i="4"/>
  <c r="C416" i="4"/>
  <c r="B416" i="4"/>
  <c r="A416" i="4"/>
  <c r="P415" i="4"/>
  <c r="O415" i="4"/>
  <c r="N415" i="4"/>
  <c r="M415" i="4"/>
  <c r="D415" i="4"/>
  <c r="C415" i="4"/>
  <c r="B415" i="4"/>
  <c r="A415" i="4"/>
  <c r="P414" i="4"/>
  <c r="O414" i="4"/>
  <c r="N414" i="4"/>
  <c r="M414" i="4"/>
  <c r="D414" i="4"/>
  <c r="C414" i="4"/>
  <c r="B414" i="4"/>
  <c r="A414" i="4"/>
  <c r="P413" i="4"/>
  <c r="O413" i="4"/>
  <c r="N413" i="4"/>
  <c r="M413" i="4"/>
  <c r="D413" i="4"/>
  <c r="C413" i="4"/>
  <c r="B413" i="4"/>
  <c r="A413" i="4"/>
  <c r="P412" i="4"/>
  <c r="O412" i="4"/>
  <c r="N412" i="4"/>
  <c r="M412" i="4"/>
  <c r="D412" i="4"/>
  <c r="C412" i="4"/>
  <c r="B412" i="4"/>
  <c r="A412" i="4"/>
  <c r="P411" i="4"/>
  <c r="O411" i="4"/>
  <c r="N411" i="4"/>
  <c r="M411" i="4"/>
  <c r="D411" i="4"/>
  <c r="C411" i="4"/>
  <c r="B411" i="4"/>
  <c r="A411" i="4"/>
  <c r="P410" i="4"/>
  <c r="O410" i="4"/>
  <c r="N410" i="4"/>
  <c r="M410" i="4"/>
  <c r="D410" i="4"/>
  <c r="C410" i="4"/>
  <c r="B410" i="4"/>
  <c r="A410" i="4"/>
  <c r="P409" i="4"/>
  <c r="O409" i="4"/>
  <c r="N409" i="4"/>
  <c r="M409" i="4"/>
  <c r="D409" i="4"/>
  <c r="C409" i="4"/>
  <c r="B409" i="4"/>
  <c r="A409" i="4"/>
  <c r="P408" i="4"/>
  <c r="O408" i="4"/>
  <c r="N408" i="4"/>
  <c r="M408" i="4"/>
  <c r="D408" i="4"/>
  <c r="C408" i="4"/>
  <c r="B408" i="4"/>
  <c r="A408" i="4"/>
  <c r="P407" i="4"/>
  <c r="O407" i="4"/>
  <c r="N407" i="4"/>
  <c r="M407" i="4"/>
  <c r="D407" i="4"/>
  <c r="C407" i="4"/>
  <c r="B407" i="4"/>
  <c r="A407" i="4"/>
  <c r="P406" i="4"/>
  <c r="O406" i="4"/>
  <c r="N406" i="4"/>
  <c r="M406" i="4"/>
  <c r="D406" i="4"/>
  <c r="C406" i="4"/>
  <c r="B406" i="4"/>
  <c r="A406" i="4"/>
  <c r="P405" i="4"/>
  <c r="O405" i="4"/>
  <c r="N405" i="4"/>
  <c r="M405" i="4"/>
  <c r="D405" i="4"/>
  <c r="C405" i="4"/>
  <c r="B405" i="4"/>
  <c r="A405" i="4"/>
  <c r="P404" i="4"/>
  <c r="O404" i="4"/>
  <c r="N404" i="4"/>
  <c r="M404" i="4"/>
  <c r="D404" i="4"/>
  <c r="C404" i="4"/>
  <c r="B404" i="4"/>
  <c r="A404" i="4"/>
  <c r="P403" i="4"/>
  <c r="O403" i="4"/>
  <c r="N403" i="4"/>
  <c r="M403" i="4"/>
  <c r="D403" i="4"/>
  <c r="C403" i="4"/>
  <c r="B403" i="4"/>
  <c r="A403" i="4"/>
  <c r="P402" i="4"/>
  <c r="O402" i="4"/>
  <c r="N402" i="4"/>
  <c r="M402" i="4"/>
  <c r="D402" i="4"/>
  <c r="C402" i="4"/>
  <c r="B402" i="4"/>
  <c r="A402" i="4"/>
  <c r="P401" i="4"/>
  <c r="O401" i="4"/>
  <c r="N401" i="4"/>
  <c r="M401" i="4"/>
  <c r="D401" i="4"/>
  <c r="C401" i="4"/>
  <c r="B401" i="4"/>
  <c r="A401" i="4"/>
  <c r="P400" i="4"/>
  <c r="O400" i="4"/>
  <c r="N400" i="4"/>
  <c r="M400" i="4"/>
  <c r="D400" i="4"/>
  <c r="C400" i="4"/>
  <c r="B400" i="4"/>
  <c r="A400" i="4"/>
  <c r="P399" i="4"/>
  <c r="O399" i="4"/>
  <c r="N399" i="4"/>
  <c r="M399" i="4"/>
  <c r="D399" i="4"/>
  <c r="C399" i="4"/>
  <c r="B399" i="4"/>
  <c r="A399" i="4"/>
  <c r="P398" i="4"/>
  <c r="O398" i="4"/>
  <c r="N398" i="4"/>
  <c r="M398" i="4"/>
  <c r="D398" i="4"/>
  <c r="C398" i="4"/>
  <c r="B398" i="4"/>
  <c r="A398" i="4"/>
  <c r="P397" i="4"/>
  <c r="O397" i="4"/>
  <c r="N397" i="4"/>
  <c r="M397" i="4"/>
  <c r="D397" i="4"/>
  <c r="C397" i="4"/>
  <c r="B397" i="4"/>
  <c r="A397" i="4"/>
  <c r="P396" i="4"/>
  <c r="O396" i="4"/>
  <c r="N396" i="4"/>
  <c r="M396" i="4"/>
  <c r="D396" i="4"/>
  <c r="C396" i="4"/>
  <c r="B396" i="4"/>
  <c r="A396" i="4"/>
  <c r="P395" i="4"/>
  <c r="O395" i="4"/>
  <c r="N395" i="4"/>
  <c r="M395" i="4"/>
  <c r="D395" i="4"/>
  <c r="C395" i="4"/>
  <c r="B395" i="4"/>
  <c r="A395" i="4"/>
  <c r="P394" i="4"/>
  <c r="O394" i="4"/>
  <c r="N394" i="4"/>
  <c r="M394" i="4"/>
  <c r="D394" i="4"/>
  <c r="C394" i="4"/>
  <c r="B394" i="4"/>
  <c r="A394" i="4"/>
  <c r="P393" i="4"/>
  <c r="O393" i="4"/>
  <c r="N393" i="4"/>
  <c r="M393" i="4"/>
  <c r="D393" i="4"/>
  <c r="C393" i="4"/>
  <c r="B393" i="4"/>
  <c r="A393" i="4"/>
  <c r="P392" i="4"/>
  <c r="O392" i="4"/>
  <c r="N392" i="4"/>
  <c r="M392" i="4"/>
  <c r="D392" i="4"/>
  <c r="C392" i="4"/>
  <c r="B392" i="4"/>
  <c r="A392" i="4"/>
  <c r="P391" i="4"/>
  <c r="O391" i="4"/>
  <c r="N391" i="4"/>
  <c r="M391" i="4"/>
  <c r="D391" i="4"/>
  <c r="C391" i="4"/>
  <c r="B391" i="4"/>
  <c r="A391" i="4"/>
  <c r="P390" i="4"/>
  <c r="O390" i="4"/>
  <c r="N390" i="4"/>
  <c r="M390" i="4"/>
  <c r="D390" i="4"/>
  <c r="C390" i="4"/>
  <c r="B390" i="4"/>
  <c r="A390" i="4"/>
  <c r="P389" i="4"/>
  <c r="O389" i="4"/>
  <c r="N389" i="4"/>
  <c r="M389" i="4"/>
  <c r="D389" i="4"/>
  <c r="C389" i="4"/>
  <c r="B389" i="4"/>
  <c r="A389" i="4"/>
  <c r="P388" i="4"/>
  <c r="O388" i="4"/>
  <c r="N388" i="4"/>
  <c r="M388" i="4"/>
  <c r="D388" i="4"/>
  <c r="C388" i="4"/>
  <c r="B388" i="4"/>
  <c r="A388" i="4"/>
  <c r="P387" i="4"/>
  <c r="O387" i="4"/>
  <c r="N387" i="4"/>
  <c r="M387" i="4"/>
  <c r="D387" i="4"/>
  <c r="C387" i="4"/>
  <c r="B387" i="4"/>
  <c r="A387" i="4"/>
  <c r="P386" i="4"/>
  <c r="O386" i="4"/>
  <c r="N386" i="4"/>
  <c r="M386" i="4"/>
  <c r="D386" i="4"/>
  <c r="C386" i="4"/>
  <c r="B386" i="4"/>
  <c r="A386" i="4"/>
  <c r="P385" i="4"/>
  <c r="O385" i="4"/>
  <c r="N385" i="4"/>
  <c r="M385" i="4"/>
  <c r="D385" i="4"/>
  <c r="C385" i="4"/>
  <c r="B385" i="4"/>
  <c r="A385" i="4"/>
  <c r="P384" i="4"/>
  <c r="O384" i="4"/>
  <c r="N384" i="4"/>
  <c r="M384" i="4"/>
  <c r="D384" i="4"/>
  <c r="C384" i="4"/>
  <c r="B384" i="4"/>
  <c r="A384" i="4"/>
  <c r="P383" i="4"/>
  <c r="O383" i="4"/>
  <c r="N383" i="4"/>
  <c r="M383" i="4"/>
  <c r="D383" i="4"/>
  <c r="C383" i="4"/>
  <c r="B383" i="4"/>
  <c r="A383" i="4"/>
  <c r="P382" i="4"/>
  <c r="O382" i="4"/>
  <c r="N382" i="4"/>
  <c r="M382" i="4"/>
  <c r="D382" i="4"/>
  <c r="C382" i="4"/>
  <c r="B382" i="4"/>
  <c r="A382" i="4"/>
  <c r="P381" i="4"/>
  <c r="O381" i="4"/>
  <c r="N381" i="4"/>
  <c r="M381" i="4"/>
  <c r="D381" i="4"/>
  <c r="C381" i="4"/>
  <c r="B381" i="4"/>
  <c r="A381" i="4"/>
  <c r="P380" i="4"/>
  <c r="O380" i="4"/>
  <c r="N380" i="4"/>
  <c r="M380" i="4"/>
  <c r="D380" i="4"/>
  <c r="C380" i="4"/>
  <c r="B380" i="4"/>
  <c r="A380" i="4"/>
  <c r="P379" i="4"/>
  <c r="O379" i="4"/>
  <c r="N379" i="4"/>
  <c r="M379" i="4"/>
  <c r="D379" i="4"/>
  <c r="C379" i="4"/>
  <c r="B379" i="4"/>
  <c r="A379" i="4"/>
  <c r="P378" i="4"/>
  <c r="O378" i="4"/>
  <c r="N378" i="4"/>
  <c r="M378" i="4"/>
  <c r="D378" i="4"/>
  <c r="C378" i="4"/>
  <c r="B378" i="4"/>
  <c r="A378" i="4"/>
  <c r="P377" i="4"/>
  <c r="O377" i="4"/>
  <c r="N377" i="4"/>
  <c r="M377" i="4"/>
  <c r="D377" i="4"/>
  <c r="C377" i="4"/>
  <c r="B377" i="4"/>
  <c r="A377" i="4"/>
  <c r="P376" i="4"/>
  <c r="O376" i="4"/>
  <c r="N376" i="4"/>
  <c r="M376" i="4"/>
  <c r="D376" i="4"/>
  <c r="C376" i="4"/>
  <c r="B376" i="4"/>
  <c r="A376" i="4"/>
  <c r="P375" i="4"/>
  <c r="O375" i="4"/>
  <c r="N375" i="4"/>
  <c r="M375" i="4"/>
  <c r="D375" i="4"/>
  <c r="C375" i="4"/>
  <c r="B375" i="4"/>
  <c r="A375" i="4"/>
  <c r="P374" i="4"/>
  <c r="O374" i="4"/>
  <c r="N374" i="4"/>
  <c r="M374" i="4"/>
  <c r="D374" i="4"/>
  <c r="C374" i="4"/>
  <c r="B374" i="4"/>
  <c r="A374" i="4"/>
  <c r="P373" i="4"/>
  <c r="O373" i="4"/>
  <c r="N373" i="4"/>
  <c r="M373" i="4"/>
  <c r="D373" i="4"/>
  <c r="C373" i="4"/>
  <c r="B373" i="4"/>
  <c r="A373" i="4"/>
  <c r="P372" i="4"/>
  <c r="O372" i="4"/>
  <c r="N372" i="4"/>
  <c r="M372" i="4"/>
  <c r="D372" i="4"/>
  <c r="C372" i="4"/>
  <c r="B372" i="4"/>
  <c r="A372" i="4"/>
  <c r="P371" i="4"/>
  <c r="O371" i="4"/>
  <c r="N371" i="4"/>
  <c r="M371" i="4"/>
  <c r="D371" i="4"/>
  <c r="C371" i="4"/>
  <c r="B371" i="4"/>
  <c r="A371" i="4"/>
  <c r="P370" i="4"/>
  <c r="O370" i="4"/>
  <c r="N370" i="4"/>
  <c r="M370" i="4"/>
  <c r="D370" i="4"/>
  <c r="C370" i="4"/>
  <c r="B370" i="4"/>
  <c r="A370" i="4"/>
  <c r="P369" i="4"/>
  <c r="O369" i="4"/>
  <c r="N369" i="4"/>
  <c r="M369" i="4"/>
  <c r="D369" i="4"/>
  <c r="C369" i="4"/>
  <c r="B369" i="4"/>
  <c r="A369" i="4"/>
  <c r="P368" i="4"/>
  <c r="O368" i="4"/>
  <c r="N368" i="4"/>
  <c r="M368" i="4"/>
  <c r="D368" i="4"/>
  <c r="C368" i="4"/>
  <c r="B368" i="4"/>
  <c r="A368" i="4"/>
  <c r="P367" i="4"/>
  <c r="O367" i="4"/>
  <c r="N367" i="4"/>
  <c r="M367" i="4"/>
  <c r="D367" i="4"/>
  <c r="C367" i="4"/>
  <c r="B367" i="4"/>
  <c r="A367" i="4"/>
  <c r="P366" i="4"/>
  <c r="O366" i="4"/>
  <c r="N366" i="4"/>
  <c r="M366" i="4"/>
  <c r="D366" i="4"/>
  <c r="C366" i="4"/>
  <c r="B366" i="4"/>
  <c r="A366" i="4"/>
  <c r="P365" i="4"/>
  <c r="O365" i="4"/>
  <c r="N365" i="4"/>
  <c r="M365" i="4"/>
  <c r="D365" i="4"/>
  <c r="C365" i="4"/>
  <c r="B365" i="4"/>
  <c r="A365" i="4"/>
  <c r="P364" i="4"/>
  <c r="O364" i="4"/>
  <c r="N364" i="4"/>
  <c r="M364" i="4"/>
  <c r="D364" i="4"/>
  <c r="C364" i="4"/>
  <c r="B364" i="4"/>
  <c r="A364" i="4"/>
  <c r="P363" i="4"/>
  <c r="O363" i="4"/>
  <c r="N363" i="4"/>
  <c r="M363" i="4"/>
  <c r="D363" i="4"/>
  <c r="C363" i="4"/>
  <c r="B363" i="4"/>
  <c r="A363" i="4"/>
  <c r="P362" i="4"/>
  <c r="O362" i="4"/>
  <c r="N362" i="4"/>
  <c r="M362" i="4"/>
  <c r="D362" i="4"/>
  <c r="C362" i="4"/>
  <c r="B362" i="4"/>
  <c r="A362" i="4"/>
  <c r="P361" i="4"/>
  <c r="O361" i="4"/>
  <c r="N361" i="4"/>
  <c r="M361" i="4"/>
  <c r="D361" i="4"/>
  <c r="C361" i="4"/>
  <c r="B361" i="4"/>
  <c r="A361" i="4"/>
  <c r="P360" i="4"/>
  <c r="O360" i="4"/>
  <c r="N360" i="4"/>
  <c r="M360" i="4"/>
  <c r="D360" i="4"/>
  <c r="C360" i="4"/>
  <c r="B360" i="4"/>
  <c r="A360" i="4"/>
  <c r="P359" i="4"/>
  <c r="O359" i="4"/>
  <c r="N359" i="4"/>
  <c r="M359" i="4"/>
  <c r="D359" i="4"/>
  <c r="C359" i="4"/>
  <c r="B359" i="4"/>
  <c r="A359" i="4"/>
  <c r="P358" i="4"/>
  <c r="O358" i="4"/>
  <c r="N358" i="4"/>
  <c r="M358" i="4"/>
  <c r="D358" i="4"/>
  <c r="C358" i="4"/>
  <c r="B358" i="4"/>
  <c r="A358" i="4"/>
  <c r="P357" i="4"/>
  <c r="O357" i="4"/>
  <c r="N357" i="4"/>
  <c r="M357" i="4"/>
  <c r="D357" i="4"/>
  <c r="C357" i="4"/>
  <c r="B357" i="4"/>
  <c r="A357" i="4"/>
  <c r="P356" i="4"/>
  <c r="O356" i="4"/>
  <c r="N356" i="4"/>
  <c r="M356" i="4"/>
  <c r="D356" i="4"/>
  <c r="C356" i="4"/>
  <c r="B356" i="4"/>
  <c r="A356" i="4"/>
  <c r="P355" i="4"/>
  <c r="O355" i="4"/>
  <c r="N355" i="4"/>
  <c r="M355" i="4"/>
  <c r="D355" i="4"/>
  <c r="C355" i="4"/>
  <c r="B355" i="4"/>
  <c r="A355" i="4"/>
  <c r="P354" i="4"/>
  <c r="O354" i="4"/>
  <c r="N354" i="4"/>
  <c r="M354" i="4"/>
  <c r="D354" i="4"/>
  <c r="C354" i="4"/>
  <c r="B354" i="4"/>
  <c r="A354" i="4"/>
  <c r="P353" i="4"/>
  <c r="O353" i="4"/>
  <c r="N353" i="4"/>
  <c r="M353" i="4"/>
  <c r="D353" i="4"/>
  <c r="C353" i="4"/>
  <c r="B353" i="4"/>
  <c r="A353" i="4"/>
  <c r="P352" i="4"/>
  <c r="O352" i="4"/>
  <c r="N352" i="4"/>
  <c r="M352" i="4"/>
  <c r="D352" i="4"/>
  <c r="C352" i="4"/>
  <c r="B352" i="4"/>
  <c r="A352" i="4"/>
  <c r="P351" i="4"/>
  <c r="O351" i="4"/>
  <c r="N351" i="4"/>
  <c r="M351" i="4"/>
  <c r="D351" i="4"/>
  <c r="C351" i="4"/>
  <c r="B351" i="4"/>
  <c r="A351" i="4"/>
  <c r="P350" i="4"/>
  <c r="O350" i="4"/>
  <c r="N350" i="4"/>
  <c r="M350" i="4"/>
  <c r="D350" i="4"/>
  <c r="C350" i="4"/>
  <c r="B350" i="4"/>
  <c r="A350" i="4"/>
  <c r="P349" i="4"/>
  <c r="O349" i="4"/>
  <c r="N349" i="4"/>
  <c r="M349" i="4"/>
  <c r="D349" i="4"/>
  <c r="C349" i="4"/>
  <c r="B349" i="4"/>
  <c r="A349" i="4"/>
  <c r="P348" i="4"/>
  <c r="O348" i="4"/>
  <c r="N348" i="4"/>
  <c r="M348" i="4"/>
  <c r="D348" i="4"/>
  <c r="C348" i="4"/>
  <c r="B348" i="4"/>
  <c r="A348" i="4"/>
  <c r="P347" i="4"/>
  <c r="O347" i="4"/>
  <c r="N347" i="4"/>
  <c r="M347" i="4"/>
  <c r="D347" i="4"/>
  <c r="C347" i="4"/>
  <c r="B347" i="4"/>
  <c r="A347" i="4"/>
  <c r="P346" i="4"/>
  <c r="O346" i="4"/>
  <c r="N346" i="4"/>
  <c r="M346" i="4"/>
  <c r="D346" i="4"/>
  <c r="C346" i="4"/>
  <c r="B346" i="4"/>
  <c r="A346" i="4"/>
  <c r="P345" i="4"/>
  <c r="O345" i="4"/>
  <c r="N345" i="4"/>
  <c r="M345" i="4"/>
  <c r="D345" i="4"/>
  <c r="C345" i="4"/>
  <c r="B345" i="4"/>
  <c r="A345" i="4"/>
  <c r="P344" i="4"/>
  <c r="O344" i="4"/>
  <c r="N344" i="4"/>
  <c r="M344" i="4"/>
  <c r="D344" i="4"/>
  <c r="C344" i="4"/>
  <c r="B344" i="4"/>
  <c r="A344" i="4"/>
  <c r="P343" i="4"/>
  <c r="O343" i="4"/>
  <c r="N343" i="4"/>
  <c r="M343" i="4"/>
  <c r="D343" i="4"/>
  <c r="C343" i="4"/>
  <c r="B343" i="4"/>
  <c r="A343" i="4"/>
  <c r="P342" i="4"/>
  <c r="O342" i="4"/>
  <c r="N342" i="4"/>
  <c r="M342" i="4"/>
  <c r="D342" i="4"/>
  <c r="C342" i="4"/>
  <c r="B342" i="4"/>
  <c r="A342" i="4"/>
  <c r="P341" i="4"/>
  <c r="O341" i="4"/>
  <c r="N341" i="4"/>
  <c r="M341" i="4"/>
  <c r="D341" i="4"/>
  <c r="C341" i="4"/>
  <c r="B341" i="4"/>
  <c r="A341" i="4"/>
  <c r="P340" i="4"/>
  <c r="O340" i="4"/>
  <c r="N340" i="4"/>
  <c r="M340" i="4"/>
  <c r="D340" i="4"/>
  <c r="C340" i="4"/>
  <c r="B340" i="4"/>
  <c r="A340" i="4"/>
  <c r="P339" i="4"/>
  <c r="O339" i="4"/>
  <c r="N339" i="4"/>
  <c r="M339" i="4"/>
  <c r="D339" i="4"/>
  <c r="C339" i="4"/>
  <c r="B339" i="4"/>
  <c r="A339" i="4"/>
  <c r="P338" i="4"/>
  <c r="O338" i="4"/>
  <c r="N338" i="4"/>
  <c r="M338" i="4"/>
  <c r="D338" i="4"/>
  <c r="C338" i="4"/>
  <c r="B338" i="4"/>
  <c r="A338" i="4"/>
  <c r="P337" i="4"/>
  <c r="O337" i="4"/>
  <c r="N337" i="4"/>
  <c r="M337" i="4"/>
  <c r="D337" i="4"/>
  <c r="C337" i="4"/>
  <c r="B337" i="4"/>
  <c r="A337" i="4"/>
  <c r="P336" i="4"/>
  <c r="O336" i="4"/>
  <c r="N336" i="4"/>
  <c r="M336" i="4"/>
  <c r="D336" i="4"/>
  <c r="C336" i="4"/>
  <c r="B336" i="4"/>
  <c r="A336" i="4"/>
  <c r="P335" i="4"/>
  <c r="O335" i="4"/>
  <c r="N335" i="4"/>
  <c r="M335" i="4"/>
  <c r="D335" i="4"/>
  <c r="C335" i="4"/>
  <c r="B335" i="4"/>
  <c r="A335" i="4"/>
  <c r="P334" i="4"/>
  <c r="O334" i="4"/>
  <c r="N334" i="4"/>
  <c r="M334" i="4"/>
  <c r="D334" i="4"/>
  <c r="C334" i="4"/>
  <c r="B334" i="4"/>
  <c r="A334" i="4"/>
  <c r="P333" i="4"/>
  <c r="O333" i="4"/>
  <c r="N333" i="4"/>
  <c r="M333" i="4"/>
  <c r="D333" i="4"/>
  <c r="C333" i="4"/>
  <c r="B333" i="4"/>
  <c r="A333" i="4"/>
  <c r="P332" i="4"/>
  <c r="O332" i="4"/>
  <c r="N332" i="4"/>
  <c r="M332" i="4"/>
  <c r="D332" i="4"/>
  <c r="C332" i="4"/>
  <c r="B332" i="4"/>
  <c r="A332" i="4"/>
  <c r="P331" i="4"/>
  <c r="O331" i="4"/>
  <c r="N331" i="4"/>
  <c r="M331" i="4"/>
  <c r="D331" i="4"/>
  <c r="C331" i="4"/>
  <c r="B331" i="4"/>
  <c r="A331" i="4"/>
  <c r="P330" i="4"/>
  <c r="O330" i="4"/>
  <c r="N330" i="4"/>
  <c r="M330" i="4"/>
  <c r="D330" i="4"/>
  <c r="C330" i="4"/>
  <c r="B330" i="4"/>
  <c r="A330" i="4"/>
  <c r="P329" i="4"/>
  <c r="O329" i="4"/>
  <c r="N329" i="4"/>
  <c r="M329" i="4"/>
  <c r="D329" i="4"/>
  <c r="C329" i="4"/>
  <c r="B329" i="4"/>
  <c r="A329" i="4"/>
  <c r="P328" i="4"/>
  <c r="O328" i="4"/>
  <c r="N328" i="4"/>
  <c r="M328" i="4"/>
  <c r="D328" i="4"/>
  <c r="C328" i="4"/>
  <c r="B328" i="4"/>
  <c r="A328" i="4"/>
  <c r="P327" i="4"/>
  <c r="O327" i="4"/>
  <c r="N327" i="4"/>
  <c r="M327" i="4"/>
  <c r="D327" i="4"/>
  <c r="C327" i="4"/>
  <c r="B327" i="4"/>
  <c r="A327" i="4"/>
  <c r="P326" i="4"/>
  <c r="O326" i="4"/>
  <c r="N326" i="4"/>
  <c r="M326" i="4"/>
  <c r="D326" i="4"/>
  <c r="C326" i="4"/>
  <c r="B326" i="4"/>
  <c r="A326" i="4"/>
  <c r="P325" i="4"/>
  <c r="O325" i="4"/>
  <c r="N325" i="4"/>
  <c r="M325" i="4"/>
  <c r="D325" i="4"/>
  <c r="C325" i="4"/>
  <c r="B325" i="4"/>
  <c r="A325" i="4"/>
  <c r="P324" i="4"/>
  <c r="O324" i="4"/>
  <c r="N324" i="4"/>
  <c r="M324" i="4"/>
  <c r="D324" i="4"/>
  <c r="C324" i="4"/>
  <c r="B324" i="4"/>
  <c r="A324" i="4"/>
  <c r="P323" i="4"/>
  <c r="O323" i="4"/>
  <c r="N323" i="4"/>
  <c r="M323" i="4"/>
  <c r="D323" i="4"/>
  <c r="C323" i="4"/>
  <c r="B323" i="4"/>
  <c r="A323" i="4"/>
  <c r="P322" i="4"/>
  <c r="O322" i="4"/>
  <c r="N322" i="4"/>
  <c r="M322" i="4"/>
  <c r="D322" i="4"/>
  <c r="C322" i="4"/>
  <c r="B322" i="4"/>
  <c r="A322" i="4"/>
  <c r="P321" i="4"/>
  <c r="O321" i="4"/>
  <c r="N321" i="4"/>
  <c r="M321" i="4"/>
  <c r="D321" i="4"/>
  <c r="C321" i="4"/>
  <c r="B321" i="4"/>
  <c r="A321" i="4"/>
  <c r="P320" i="4"/>
  <c r="O320" i="4"/>
  <c r="N320" i="4"/>
  <c r="M320" i="4"/>
  <c r="D320" i="4"/>
  <c r="C320" i="4"/>
  <c r="B320" i="4"/>
  <c r="A320" i="4"/>
  <c r="P319" i="4"/>
  <c r="O319" i="4"/>
  <c r="N319" i="4"/>
  <c r="M319" i="4"/>
  <c r="D319" i="4"/>
  <c r="C319" i="4"/>
  <c r="B319" i="4"/>
  <c r="A319" i="4"/>
  <c r="P318" i="4"/>
  <c r="O318" i="4"/>
  <c r="N318" i="4"/>
  <c r="M318" i="4"/>
  <c r="D318" i="4"/>
  <c r="C318" i="4"/>
  <c r="B318" i="4"/>
  <c r="A318" i="4"/>
  <c r="P317" i="4"/>
  <c r="O317" i="4"/>
  <c r="N317" i="4"/>
  <c r="M317" i="4"/>
  <c r="D317" i="4"/>
  <c r="C317" i="4"/>
  <c r="B317" i="4"/>
  <c r="A317" i="4"/>
  <c r="P316" i="4"/>
  <c r="O316" i="4"/>
  <c r="N316" i="4"/>
  <c r="M316" i="4"/>
  <c r="D316" i="4"/>
  <c r="C316" i="4"/>
  <c r="B316" i="4"/>
  <c r="A316" i="4"/>
  <c r="P315" i="4"/>
  <c r="O315" i="4"/>
  <c r="N315" i="4"/>
  <c r="M315" i="4"/>
  <c r="D315" i="4"/>
  <c r="C315" i="4"/>
  <c r="B315" i="4"/>
  <c r="A315" i="4"/>
  <c r="P314" i="4"/>
  <c r="O314" i="4"/>
  <c r="N314" i="4"/>
  <c r="M314" i="4"/>
  <c r="D314" i="4"/>
  <c r="C314" i="4"/>
  <c r="B314" i="4"/>
  <c r="A314" i="4"/>
  <c r="P313" i="4"/>
  <c r="O313" i="4"/>
  <c r="N313" i="4"/>
  <c r="M313" i="4"/>
  <c r="D313" i="4"/>
  <c r="C313" i="4"/>
  <c r="B313" i="4"/>
  <c r="A313" i="4"/>
  <c r="P312" i="4"/>
  <c r="O312" i="4"/>
  <c r="N312" i="4"/>
  <c r="M312" i="4"/>
  <c r="D312" i="4"/>
  <c r="C312" i="4"/>
  <c r="B312" i="4"/>
  <c r="A312" i="4"/>
  <c r="P311" i="4"/>
  <c r="O311" i="4"/>
  <c r="N311" i="4"/>
  <c r="M311" i="4"/>
  <c r="D311" i="4"/>
  <c r="C311" i="4"/>
  <c r="B311" i="4"/>
  <c r="A311" i="4"/>
  <c r="P310" i="4"/>
  <c r="O310" i="4"/>
  <c r="N310" i="4"/>
  <c r="M310" i="4"/>
  <c r="D310" i="4"/>
  <c r="C310" i="4"/>
  <c r="B310" i="4"/>
  <c r="A310" i="4"/>
  <c r="P309" i="4"/>
  <c r="O309" i="4"/>
  <c r="N309" i="4"/>
  <c r="M309" i="4"/>
  <c r="D309" i="4"/>
  <c r="C309" i="4"/>
  <c r="B309" i="4"/>
  <c r="A309" i="4"/>
  <c r="P308" i="4"/>
  <c r="O308" i="4"/>
  <c r="N308" i="4"/>
  <c r="M308" i="4"/>
  <c r="D308" i="4"/>
  <c r="C308" i="4"/>
  <c r="B308" i="4"/>
  <c r="A308" i="4"/>
  <c r="P307" i="4"/>
  <c r="O307" i="4"/>
  <c r="N307" i="4"/>
  <c r="M307" i="4"/>
  <c r="D307" i="4"/>
  <c r="C307" i="4"/>
  <c r="B307" i="4"/>
  <c r="A307" i="4"/>
  <c r="P306" i="4"/>
  <c r="O306" i="4"/>
  <c r="N306" i="4"/>
  <c r="M306" i="4"/>
  <c r="D306" i="4"/>
  <c r="C306" i="4"/>
  <c r="B306" i="4"/>
  <c r="A306" i="4"/>
  <c r="P305" i="4"/>
  <c r="O305" i="4"/>
  <c r="N305" i="4"/>
  <c r="M305" i="4"/>
  <c r="D305" i="4"/>
  <c r="C305" i="4"/>
  <c r="B305" i="4"/>
  <c r="A305" i="4"/>
  <c r="P304" i="4"/>
  <c r="O304" i="4"/>
  <c r="N304" i="4"/>
  <c r="M304" i="4"/>
  <c r="D304" i="4"/>
  <c r="C304" i="4"/>
  <c r="B304" i="4"/>
  <c r="A304" i="4"/>
  <c r="P303" i="4"/>
  <c r="O303" i="4"/>
  <c r="N303" i="4"/>
  <c r="M303" i="4"/>
  <c r="D303" i="4"/>
  <c r="C303" i="4"/>
  <c r="B303" i="4"/>
  <c r="A303" i="4"/>
  <c r="P302" i="4"/>
  <c r="O302" i="4"/>
  <c r="N302" i="4"/>
  <c r="M302" i="4"/>
  <c r="D302" i="4"/>
  <c r="C302" i="4"/>
  <c r="B302" i="4"/>
  <c r="A302" i="4"/>
  <c r="P301" i="4"/>
  <c r="O301" i="4"/>
  <c r="N301" i="4"/>
  <c r="M301" i="4"/>
  <c r="D301" i="4"/>
  <c r="C301" i="4"/>
  <c r="B301" i="4"/>
  <c r="A301" i="4"/>
  <c r="P300" i="4"/>
  <c r="O300" i="4"/>
  <c r="N300" i="4"/>
  <c r="M300" i="4"/>
  <c r="D300" i="4"/>
  <c r="C300" i="4"/>
  <c r="B300" i="4"/>
  <c r="A300" i="4"/>
  <c r="P299" i="4"/>
  <c r="O299" i="4"/>
  <c r="N299" i="4"/>
  <c r="M299" i="4"/>
  <c r="D299" i="4"/>
  <c r="C299" i="4"/>
  <c r="B299" i="4"/>
  <c r="A299" i="4"/>
  <c r="P298" i="4"/>
  <c r="O298" i="4"/>
  <c r="N298" i="4"/>
  <c r="M298" i="4"/>
  <c r="D298" i="4"/>
  <c r="C298" i="4"/>
  <c r="B298" i="4"/>
  <c r="A298" i="4"/>
  <c r="P297" i="4"/>
  <c r="O297" i="4"/>
  <c r="N297" i="4"/>
  <c r="M297" i="4"/>
  <c r="D297" i="4"/>
  <c r="C297" i="4"/>
  <c r="B297" i="4"/>
  <c r="A297" i="4"/>
  <c r="P296" i="4"/>
  <c r="O296" i="4"/>
  <c r="N296" i="4"/>
  <c r="M296" i="4"/>
  <c r="D296" i="4"/>
  <c r="C296" i="4"/>
  <c r="B296" i="4"/>
  <c r="A296" i="4"/>
  <c r="P295" i="4"/>
  <c r="O295" i="4"/>
  <c r="N295" i="4"/>
  <c r="M295" i="4"/>
  <c r="D295" i="4"/>
  <c r="C295" i="4"/>
  <c r="B295" i="4"/>
  <c r="A295" i="4"/>
  <c r="P294" i="4"/>
  <c r="O294" i="4"/>
  <c r="N294" i="4"/>
  <c r="M294" i="4"/>
  <c r="D294" i="4"/>
  <c r="C294" i="4"/>
  <c r="B294" i="4"/>
  <c r="A294" i="4"/>
  <c r="P293" i="4"/>
  <c r="O293" i="4"/>
  <c r="N293" i="4"/>
  <c r="M293" i="4"/>
  <c r="D293" i="4"/>
  <c r="C293" i="4"/>
  <c r="B293" i="4"/>
  <c r="A293" i="4"/>
  <c r="P292" i="4"/>
  <c r="O292" i="4"/>
  <c r="N292" i="4"/>
  <c r="M292" i="4"/>
  <c r="D292" i="4"/>
  <c r="C292" i="4"/>
  <c r="B292" i="4"/>
  <c r="A292" i="4"/>
  <c r="P291" i="4"/>
  <c r="O291" i="4"/>
  <c r="N291" i="4"/>
  <c r="M291" i="4"/>
  <c r="D291" i="4"/>
  <c r="C291" i="4"/>
  <c r="B291" i="4"/>
  <c r="A291" i="4"/>
  <c r="P290" i="4"/>
  <c r="O290" i="4"/>
  <c r="N290" i="4"/>
  <c r="M290" i="4"/>
  <c r="D290" i="4"/>
  <c r="C290" i="4"/>
  <c r="B290" i="4"/>
  <c r="A290" i="4"/>
  <c r="P289" i="4"/>
  <c r="O289" i="4"/>
  <c r="N289" i="4"/>
  <c r="M289" i="4"/>
  <c r="D289" i="4"/>
  <c r="C289" i="4"/>
  <c r="B289" i="4"/>
  <c r="A289" i="4"/>
  <c r="P288" i="4"/>
  <c r="O288" i="4"/>
  <c r="N288" i="4"/>
  <c r="M288" i="4"/>
  <c r="D288" i="4"/>
  <c r="C288" i="4"/>
  <c r="B288" i="4"/>
  <c r="A288" i="4"/>
  <c r="P287" i="4"/>
  <c r="O287" i="4"/>
  <c r="N287" i="4"/>
  <c r="M287" i="4"/>
  <c r="D287" i="4"/>
  <c r="C287" i="4"/>
  <c r="B287" i="4"/>
  <c r="A287" i="4"/>
  <c r="P286" i="4"/>
  <c r="O286" i="4"/>
  <c r="N286" i="4"/>
  <c r="M286" i="4"/>
  <c r="D286" i="4"/>
  <c r="C286" i="4"/>
  <c r="B286" i="4"/>
  <c r="A286" i="4"/>
  <c r="P285" i="4"/>
  <c r="O285" i="4"/>
  <c r="N285" i="4"/>
  <c r="M285" i="4"/>
  <c r="D285" i="4"/>
  <c r="C285" i="4"/>
  <c r="B285" i="4"/>
  <c r="A285" i="4"/>
  <c r="P284" i="4"/>
  <c r="O284" i="4"/>
  <c r="N284" i="4"/>
  <c r="M284" i="4"/>
  <c r="D284" i="4"/>
  <c r="C284" i="4"/>
  <c r="B284" i="4"/>
  <c r="A284" i="4"/>
  <c r="P283" i="4"/>
  <c r="O283" i="4"/>
  <c r="N283" i="4"/>
  <c r="M283" i="4"/>
  <c r="D283" i="4"/>
  <c r="C283" i="4"/>
  <c r="B283" i="4"/>
  <c r="A283" i="4"/>
  <c r="P282" i="4"/>
  <c r="O282" i="4"/>
  <c r="N282" i="4"/>
  <c r="M282" i="4"/>
  <c r="D282" i="4"/>
  <c r="C282" i="4"/>
  <c r="B282" i="4"/>
  <c r="A282" i="4"/>
  <c r="P281" i="4"/>
  <c r="O281" i="4"/>
  <c r="N281" i="4"/>
  <c r="M281" i="4"/>
  <c r="D281" i="4"/>
  <c r="C281" i="4"/>
  <c r="B281" i="4"/>
  <c r="A281" i="4"/>
  <c r="P280" i="4"/>
  <c r="O280" i="4"/>
  <c r="N280" i="4"/>
  <c r="M280" i="4"/>
  <c r="D280" i="4"/>
  <c r="C280" i="4"/>
  <c r="B280" i="4"/>
  <c r="A280" i="4"/>
  <c r="P279" i="4"/>
  <c r="O279" i="4"/>
  <c r="N279" i="4"/>
  <c r="M279" i="4"/>
  <c r="D279" i="4"/>
  <c r="C279" i="4"/>
  <c r="B279" i="4"/>
  <c r="A279" i="4"/>
  <c r="P278" i="4"/>
  <c r="O278" i="4"/>
  <c r="N278" i="4"/>
  <c r="M278" i="4"/>
  <c r="D278" i="4"/>
  <c r="C278" i="4"/>
  <c r="B278" i="4"/>
  <c r="A278" i="4"/>
  <c r="P277" i="4"/>
  <c r="O277" i="4"/>
  <c r="N277" i="4"/>
  <c r="M277" i="4"/>
  <c r="D277" i="4"/>
  <c r="C277" i="4"/>
  <c r="B277" i="4"/>
  <c r="A277" i="4"/>
  <c r="P276" i="4"/>
  <c r="O276" i="4"/>
  <c r="N276" i="4"/>
  <c r="M276" i="4"/>
  <c r="D276" i="4"/>
  <c r="C276" i="4"/>
  <c r="B276" i="4"/>
  <c r="A276" i="4"/>
  <c r="P275" i="4"/>
  <c r="O275" i="4"/>
  <c r="N275" i="4"/>
  <c r="M275" i="4"/>
  <c r="D275" i="4"/>
  <c r="C275" i="4"/>
  <c r="B275" i="4"/>
  <c r="A275" i="4"/>
  <c r="P274" i="4"/>
  <c r="O274" i="4"/>
  <c r="N274" i="4"/>
  <c r="M274" i="4"/>
  <c r="D274" i="4"/>
  <c r="C274" i="4"/>
  <c r="B274" i="4"/>
  <c r="A274" i="4"/>
  <c r="P273" i="4"/>
  <c r="O273" i="4"/>
  <c r="N273" i="4"/>
  <c r="M273" i="4"/>
  <c r="D273" i="4"/>
  <c r="C273" i="4"/>
  <c r="B273" i="4"/>
  <c r="A273" i="4"/>
  <c r="P272" i="4"/>
  <c r="O272" i="4"/>
  <c r="N272" i="4"/>
  <c r="M272" i="4"/>
  <c r="D272" i="4"/>
  <c r="C272" i="4"/>
  <c r="B272" i="4"/>
  <c r="A272" i="4"/>
  <c r="P271" i="4"/>
  <c r="O271" i="4"/>
  <c r="N271" i="4"/>
  <c r="M271" i="4"/>
  <c r="D271" i="4"/>
  <c r="C271" i="4"/>
  <c r="B271" i="4"/>
  <c r="A271" i="4"/>
  <c r="P270" i="4"/>
  <c r="O270" i="4"/>
  <c r="N270" i="4"/>
  <c r="M270" i="4"/>
  <c r="D270" i="4"/>
  <c r="C270" i="4"/>
  <c r="B270" i="4"/>
  <c r="A270" i="4"/>
  <c r="P269" i="4"/>
  <c r="O269" i="4"/>
  <c r="N269" i="4"/>
  <c r="M269" i="4"/>
  <c r="D269" i="4"/>
  <c r="C269" i="4"/>
  <c r="B269" i="4"/>
  <c r="A269" i="4"/>
  <c r="P268" i="4"/>
  <c r="O268" i="4"/>
  <c r="N268" i="4"/>
  <c r="M268" i="4"/>
  <c r="D268" i="4"/>
  <c r="C268" i="4"/>
  <c r="B268" i="4"/>
  <c r="A268" i="4"/>
  <c r="P267" i="4"/>
  <c r="O267" i="4"/>
  <c r="N267" i="4"/>
  <c r="M267" i="4"/>
  <c r="D267" i="4"/>
  <c r="C267" i="4"/>
  <c r="B267" i="4"/>
  <c r="A267" i="4"/>
  <c r="P266" i="4"/>
  <c r="O266" i="4"/>
  <c r="N266" i="4"/>
  <c r="M266" i="4"/>
  <c r="D266" i="4"/>
  <c r="C266" i="4"/>
  <c r="B266" i="4"/>
  <c r="A266" i="4"/>
  <c r="P265" i="4"/>
  <c r="O265" i="4"/>
  <c r="N265" i="4"/>
  <c r="M265" i="4"/>
  <c r="D265" i="4"/>
  <c r="C265" i="4"/>
  <c r="B265" i="4"/>
  <c r="A265" i="4"/>
  <c r="P264" i="4"/>
  <c r="O264" i="4"/>
  <c r="N264" i="4"/>
  <c r="M264" i="4"/>
  <c r="D264" i="4"/>
  <c r="C264" i="4"/>
  <c r="B264" i="4"/>
  <c r="A264" i="4"/>
  <c r="P263" i="4"/>
  <c r="O263" i="4"/>
  <c r="N263" i="4"/>
  <c r="M263" i="4"/>
  <c r="D263" i="4"/>
  <c r="C263" i="4"/>
  <c r="B263" i="4"/>
  <c r="A263" i="4"/>
  <c r="P262" i="4"/>
  <c r="O262" i="4"/>
  <c r="N262" i="4"/>
  <c r="M262" i="4"/>
  <c r="D262" i="4"/>
  <c r="C262" i="4"/>
  <c r="B262" i="4"/>
  <c r="A262" i="4"/>
  <c r="P261" i="4"/>
  <c r="O261" i="4"/>
  <c r="N261" i="4"/>
  <c r="M261" i="4"/>
  <c r="D261" i="4"/>
  <c r="C261" i="4"/>
  <c r="B261" i="4"/>
  <c r="A261" i="4"/>
  <c r="P260" i="4"/>
  <c r="O260" i="4"/>
  <c r="N260" i="4"/>
  <c r="M260" i="4"/>
  <c r="D260" i="4"/>
  <c r="C260" i="4"/>
  <c r="B260" i="4"/>
  <c r="A260" i="4"/>
  <c r="P259" i="4"/>
  <c r="O259" i="4"/>
  <c r="N259" i="4"/>
  <c r="M259" i="4"/>
  <c r="D259" i="4"/>
  <c r="C259" i="4"/>
  <c r="B259" i="4"/>
  <c r="A259" i="4"/>
  <c r="P258" i="4"/>
  <c r="O258" i="4"/>
  <c r="N258" i="4"/>
  <c r="M258" i="4"/>
  <c r="D258" i="4"/>
  <c r="C258" i="4"/>
  <c r="B258" i="4"/>
  <c r="A258" i="4"/>
  <c r="P257" i="4"/>
  <c r="O257" i="4"/>
  <c r="N257" i="4"/>
  <c r="M257" i="4"/>
  <c r="D257" i="4"/>
  <c r="C257" i="4"/>
  <c r="B257" i="4"/>
  <c r="A257" i="4"/>
  <c r="P256" i="4"/>
  <c r="O256" i="4"/>
  <c r="N256" i="4"/>
  <c r="M256" i="4"/>
  <c r="D256" i="4"/>
  <c r="C256" i="4"/>
  <c r="B256" i="4"/>
  <c r="A256" i="4"/>
  <c r="P255" i="4"/>
  <c r="O255" i="4"/>
  <c r="N255" i="4"/>
  <c r="M255" i="4"/>
  <c r="D255" i="4"/>
  <c r="C255" i="4"/>
  <c r="B255" i="4"/>
  <c r="A255" i="4"/>
  <c r="P254" i="4"/>
  <c r="O254" i="4"/>
  <c r="N254" i="4"/>
  <c r="M254" i="4"/>
  <c r="D254" i="4"/>
  <c r="C254" i="4"/>
  <c r="B254" i="4"/>
  <c r="A254" i="4"/>
  <c r="P253" i="4"/>
  <c r="O253" i="4"/>
  <c r="N253" i="4"/>
  <c r="M253" i="4"/>
  <c r="D253" i="4"/>
  <c r="C253" i="4"/>
  <c r="B253" i="4"/>
  <c r="A253" i="4"/>
  <c r="P252" i="4"/>
  <c r="O252" i="4"/>
  <c r="N252" i="4"/>
  <c r="M252" i="4"/>
  <c r="D252" i="4"/>
  <c r="C252" i="4"/>
  <c r="B252" i="4"/>
  <c r="A252" i="4"/>
  <c r="P251" i="4"/>
  <c r="O251" i="4"/>
  <c r="N251" i="4"/>
  <c r="M251" i="4"/>
  <c r="D251" i="4"/>
  <c r="C251" i="4"/>
  <c r="B251" i="4"/>
  <c r="A251" i="4"/>
  <c r="P250" i="4"/>
  <c r="O250" i="4"/>
  <c r="N250" i="4"/>
  <c r="M250" i="4"/>
  <c r="D250" i="4"/>
  <c r="C250" i="4"/>
  <c r="B250" i="4"/>
  <c r="A250" i="4"/>
  <c r="P249" i="4"/>
  <c r="O249" i="4"/>
  <c r="N249" i="4"/>
  <c r="M249" i="4"/>
  <c r="D249" i="4"/>
  <c r="C249" i="4"/>
  <c r="B249" i="4"/>
  <c r="A249" i="4"/>
  <c r="P248" i="4"/>
  <c r="O248" i="4"/>
  <c r="N248" i="4"/>
  <c r="M248" i="4"/>
  <c r="D248" i="4"/>
  <c r="C248" i="4"/>
  <c r="B248" i="4"/>
  <c r="A248" i="4"/>
  <c r="P247" i="4"/>
  <c r="O247" i="4"/>
  <c r="N247" i="4"/>
  <c r="M247" i="4"/>
  <c r="D247" i="4"/>
  <c r="C247" i="4"/>
  <c r="B247" i="4"/>
  <c r="A247" i="4"/>
  <c r="P246" i="4"/>
  <c r="O246" i="4"/>
  <c r="N246" i="4"/>
  <c r="M246" i="4"/>
  <c r="D246" i="4"/>
  <c r="C246" i="4"/>
  <c r="B246" i="4"/>
  <c r="A246" i="4"/>
  <c r="P245" i="4"/>
  <c r="O245" i="4"/>
  <c r="N245" i="4"/>
  <c r="M245" i="4"/>
  <c r="D245" i="4"/>
  <c r="C245" i="4"/>
  <c r="B245" i="4"/>
  <c r="A245" i="4"/>
  <c r="P244" i="4"/>
  <c r="O244" i="4"/>
  <c r="N244" i="4"/>
  <c r="M244" i="4"/>
  <c r="D244" i="4"/>
  <c r="C244" i="4"/>
  <c r="B244" i="4"/>
  <c r="A244" i="4"/>
  <c r="P243" i="4"/>
  <c r="O243" i="4"/>
  <c r="N243" i="4"/>
  <c r="M243" i="4"/>
  <c r="D243" i="4"/>
  <c r="C243" i="4"/>
  <c r="B243" i="4"/>
  <c r="A243" i="4"/>
  <c r="P242" i="4"/>
  <c r="O242" i="4"/>
  <c r="N242" i="4"/>
  <c r="M242" i="4"/>
  <c r="D242" i="4"/>
  <c r="C242" i="4"/>
  <c r="B242" i="4"/>
  <c r="A242" i="4"/>
  <c r="P241" i="4"/>
  <c r="O241" i="4"/>
  <c r="N241" i="4"/>
  <c r="M241" i="4"/>
  <c r="D241" i="4"/>
  <c r="C241" i="4"/>
  <c r="B241" i="4"/>
  <c r="A241" i="4"/>
  <c r="P240" i="4"/>
  <c r="O240" i="4"/>
  <c r="N240" i="4"/>
  <c r="M240" i="4"/>
  <c r="D240" i="4"/>
  <c r="C240" i="4"/>
  <c r="B240" i="4"/>
  <c r="A240" i="4"/>
  <c r="P239" i="4"/>
  <c r="O239" i="4"/>
  <c r="N239" i="4"/>
  <c r="M239" i="4"/>
  <c r="D239" i="4"/>
  <c r="C239" i="4"/>
  <c r="B239" i="4"/>
  <c r="A239" i="4"/>
  <c r="P238" i="4"/>
  <c r="O238" i="4"/>
  <c r="N238" i="4"/>
  <c r="M238" i="4"/>
  <c r="D238" i="4"/>
  <c r="C238" i="4"/>
  <c r="B238" i="4"/>
  <c r="A238" i="4"/>
  <c r="P237" i="4"/>
  <c r="O237" i="4"/>
  <c r="N237" i="4"/>
  <c r="M237" i="4"/>
  <c r="D237" i="4"/>
  <c r="C237" i="4"/>
  <c r="B237" i="4"/>
  <c r="A237" i="4"/>
  <c r="P236" i="4"/>
  <c r="O236" i="4"/>
  <c r="N236" i="4"/>
  <c r="M236" i="4"/>
  <c r="D236" i="4"/>
  <c r="C236" i="4"/>
  <c r="B236" i="4"/>
  <c r="A236" i="4"/>
  <c r="P235" i="4"/>
  <c r="O235" i="4"/>
  <c r="N235" i="4"/>
  <c r="M235" i="4"/>
  <c r="D235" i="4"/>
  <c r="C235" i="4"/>
  <c r="B235" i="4"/>
  <c r="A235" i="4"/>
  <c r="P234" i="4"/>
  <c r="O234" i="4"/>
  <c r="N234" i="4"/>
  <c r="M234" i="4"/>
  <c r="D234" i="4"/>
  <c r="C234" i="4"/>
  <c r="B234" i="4"/>
  <c r="A234" i="4"/>
  <c r="P233" i="4"/>
  <c r="O233" i="4"/>
  <c r="N233" i="4"/>
  <c r="M233" i="4"/>
  <c r="D233" i="4"/>
  <c r="C233" i="4"/>
  <c r="B233" i="4"/>
  <c r="A233" i="4"/>
  <c r="P232" i="4"/>
  <c r="O232" i="4"/>
  <c r="N232" i="4"/>
  <c r="M232" i="4"/>
  <c r="D232" i="4"/>
  <c r="C232" i="4"/>
  <c r="B232" i="4"/>
  <c r="A232" i="4"/>
  <c r="P231" i="4"/>
  <c r="O231" i="4"/>
  <c r="N231" i="4"/>
  <c r="M231" i="4"/>
  <c r="D231" i="4"/>
  <c r="C231" i="4"/>
  <c r="B231" i="4"/>
  <c r="A231" i="4"/>
  <c r="P230" i="4"/>
  <c r="O230" i="4"/>
  <c r="N230" i="4"/>
  <c r="M230" i="4"/>
  <c r="D230" i="4"/>
  <c r="C230" i="4"/>
  <c r="B230" i="4"/>
  <c r="A230" i="4"/>
  <c r="P229" i="4"/>
  <c r="O229" i="4"/>
  <c r="N229" i="4"/>
  <c r="M229" i="4"/>
  <c r="D229" i="4"/>
  <c r="C229" i="4"/>
  <c r="B229" i="4"/>
  <c r="A229" i="4"/>
  <c r="P228" i="4"/>
  <c r="O228" i="4"/>
  <c r="N228" i="4"/>
  <c r="M228" i="4"/>
  <c r="D228" i="4"/>
  <c r="C228" i="4"/>
  <c r="B228" i="4"/>
  <c r="A228" i="4"/>
  <c r="P227" i="4"/>
  <c r="O227" i="4"/>
  <c r="N227" i="4"/>
  <c r="M227" i="4"/>
  <c r="D227" i="4"/>
  <c r="C227" i="4"/>
  <c r="B227" i="4"/>
  <c r="A227" i="4"/>
  <c r="P226" i="4"/>
  <c r="O226" i="4"/>
  <c r="N226" i="4"/>
  <c r="M226" i="4"/>
  <c r="D226" i="4"/>
  <c r="C226" i="4"/>
  <c r="B226" i="4"/>
  <c r="A226" i="4"/>
  <c r="P225" i="4"/>
  <c r="O225" i="4"/>
  <c r="N225" i="4"/>
  <c r="M225" i="4"/>
  <c r="D225" i="4"/>
  <c r="C225" i="4"/>
  <c r="B225" i="4"/>
  <c r="A225" i="4"/>
  <c r="P224" i="4"/>
  <c r="O224" i="4"/>
  <c r="N224" i="4"/>
  <c r="M224" i="4"/>
  <c r="D224" i="4"/>
  <c r="C224" i="4"/>
  <c r="B224" i="4"/>
  <c r="A224" i="4"/>
  <c r="P223" i="4"/>
  <c r="O223" i="4"/>
  <c r="N223" i="4"/>
  <c r="M223" i="4"/>
  <c r="D223" i="4"/>
  <c r="C223" i="4"/>
  <c r="B223" i="4"/>
  <c r="A223" i="4"/>
  <c r="P222" i="4"/>
  <c r="O222" i="4"/>
  <c r="N222" i="4"/>
  <c r="M222" i="4"/>
  <c r="D222" i="4"/>
  <c r="C222" i="4"/>
  <c r="B222" i="4"/>
  <c r="A222" i="4"/>
  <c r="P221" i="4"/>
  <c r="O221" i="4"/>
  <c r="N221" i="4"/>
  <c r="M221" i="4"/>
  <c r="D221" i="4"/>
  <c r="C221" i="4"/>
  <c r="B221" i="4"/>
  <c r="A221" i="4"/>
  <c r="P220" i="4"/>
  <c r="O220" i="4"/>
  <c r="N220" i="4"/>
  <c r="M220" i="4"/>
  <c r="D220" i="4"/>
  <c r="C220" i="4"/>
  <c r="B220" i="4"/>
  <c r="A220" i="4"/>
  <c r="P219" i="4"/>
  <c r="O219" i="4"/>
  <c r="N219" i="4"/>
  <c r="M219" i="4"/>
  <c r="D219" i="4"/>
  <c r="C219" i="4"/>
  <c r="B219" i="4"/>
  <c r="A219" i="4"/>
  <c r="P218" i="4"/>
  <c r="O218" i="4"/>
  <c r="N218" i="4"/>
  <c r="M218" i="4"/>
  <c r="D218" i="4"/>
  <c r="C218" i="4"/>
  <c r="B218" i="4"/>
  <c r="A218" i="4"/>
  <c r="P217" i="4"/>
  <c r="O217" i="4"/>
  <c r="N217" i="4"/>
  <c r="M217" i="4"/>
  <c r="D217" i="4"/>
  <c r="C217" i="4"/>
  <c r="B217" i="4"/>
  <c r="A217" i="4"/>
  <c r="P216" i="4"/>
  <c r="O216" i="4"/>
  <c r="N216" i="4"/>
  <c r="M216" i="4"/>
  <c r="D216" i="4"/>
  <c r="C216" i="4"/>
  <c r="B216" i="4"/>
  <c r="A216" i="4"/>
  <c r="P215" i="4"/>
  <c r="O215" i="4"/>
  <c r="N215" i="4"/>
  <c r="M215" i="4"/>
  <c r="D215" i="4"/>
  <c r="C215" i="4"/>
  <c r="B215" i="4"/>
  <c r="A215" i="4"/>
  <c r="P214" i="4"/>
  <c r="O214" i="4"/>
  <c r="N214" i="4"/>
  <c r="M214" i="4"/>
  <c r="D214" i="4"/>
  <c r="C214" i="4"/>
  <c r="B214" i="4"/>
  <c r="A214" i="4"/>
  <c r="P213" i="4"/>
  <c r="O213" i="4"/>
  <c r="N213" i="4"/>
  <c r="M213" i="4"/>
  <c r="D213" i="4"/>
  <c r="C213" i="4"/>
  <c r="B213" i="4"/>
  <c r="A213" i="4"/>
  <c r="P212" i="4"/>
  <c r="O212" i="4"/>
  <c r="N212" i="4"/>
  <c r="M212" i="4"/>
  <c r="D212" i="4"/>
  <c r="C212" i="4"/>
  <c r="B212" i="4"/>
  <c r="A212" i="4"/>
  <c r="P211" i="4"/>
  <c r="O211" i="4"/>
  <c r="N211" i="4"/>
  <c r="M211" i="4"/>
  <c r="D211" i="4"/>
  <c r="C211" i="4"/>
  <c r="B211" i="4"/>
  <c r="A211" i="4"/>
  <c r="P210" i="4"/>
  <c r="O210" i="4"/>
  <c r="N210" i="4"/>
  <c r="M210" i="4"/>
  <c r="D210" i="4"/>
  <c r="C210" i="4"/>
  <c r="B210" i="4"/>
  <c r="A210" i="4"/>
  <c r="P209" i="4"/>
  <c r="O209" i="4"/>
  <c r="N209" i="4"/>
  <c r="M209" i="4"/>
  <c r="D209" i="4"/>
  <c r="C209" i="4"/>
  <c r="B209" i="4"/>
  <c r="A209" i="4"/>
  <c r="P208" i="4"/>
  <c r="O208" i="4"/>
  <c r="N208" i="4"/>
  <c r="M208" i="4"/>
  <c r="D208" i="4"/>
  <c r="C208" i="4"/>
  <c r="B208" i="4"/>
  <c r="A208" i="4"/>
  <c r="P207" i="4"/>
  <c r="O207" i="4"/>
  <c r="N207" i="4"/>
  <c r="M207" i="4"/>
  <c r="D207" i="4"/>
  <c r="C207" i="4"/>
  <c r="B207" i="4"/>
  <c r="A207" i="4"/>
  <c r="P206" i="4"/>
  <c r="O206" i="4"/>
  <c r="N206" i="4"/>
  <c r="M206" i="4"/>
  <c r="D206" i="4"/>
  <c r="C206" i="4"/>
  <c r="B206" i="4"/>
  <c r="A206" i="4"/>
  <c r="P205" i="4"/>
  <c r="O205" i="4"/>
  <c r="N205" i="4"/>
  <c r="M205" i="4"/>
  <c r="D205" i="4"/>
  <c r="C205" i="4"/>
  <c r="B205" i="4"/>
  <c r="A205" i="4"/>
  <c r="P204" i="4"/>
  <c r="O204" i="4"/>
  <c r="N204" i="4"/>
  <c r="M204" i="4"/>
  <c r="D204" i="4"/>
  <c r="C204" i="4"/>
  <c r="B204" i="4"/>
  <c r="A204" i="4"/>
  <c r="P203" i="4"/>
  <c r="O203" i="4"/>
  <c r="N203" i="4"/>
  <c r="M203" i="4"/>
  <c r="D203" i="4"/>
  <c r="C203" i="4"/>
  <c r="B203" i="4"/>
  <c r="A203" i="4"/>
  <c r="P202" i="4"/>
  <c r="O202" i="4"/>
  <c r="N202" i="4"/>
  <c r="M202" i="4"/>
  <c r="D202" i="4"/>
  <c r="C202" i="4"/>
  <c r="B202" i="4"/>
  <c r="A202" i="4"/>
  <c r="P201" i="4"/>
  <c r="O201" i="4"/>
  <c r="N201" i="4"/>
  <c r="M201" i="4"/>
  <c r="D201" i="4"/>
  <c r="C201" i="4"/>
  <c r="B201" i="4"/>
  <c r="A201" i="4"/>
  <c r="P200" i="4"/>
  <c r="O200" i="4"/>
  <c r="N200" i="4"/>
  <c r="M200" i="4"/>
  <c r="D200" i="4"/>
  <c r="C200" i="4"/>
  <c r="B200" i="4"/>
  <c r="A200" i="4"/>
  <c r="P199" i="4"/>
  <c r="O199" i="4"/>
  <c r="N199" i="4"/>
  <c r="M199" i="4"/>
  <c r="D199" i="4"/>
  <c r="C199" i="4"/>
  <c r="B199" i="4"/>
  <c r="A199" i="4"/>
  <c r="P198" i="4"/>
  <c r="O198" i="4"/>
  <c r="N198" i="4"/>
  <c r="M198" i="4"/>
  <c r="D198" i="4"/>
  <c r="C198" i="4"/>
  <c r="B198" i="4"/>
  <c r="A198" i="4"/>
  <c r="P197" i="4"/>
  <c r="O197" i="4"/>
  <c r="N197" i="4"/>
  <c r="M197" i="4"/>
  <c r="D197" i="4"/>
  <c r="C197" i="4"/>
  <c r="B197" i="4"/>
  <c r="A197" i="4"/>
  <c r="P196" i="4"/>
  <c r="O196" i="4"/>
  <c r="N196" i="4"/>
  <c r="M196" i="4"/>
  <c r="D196" i="4"/>
  <c r="C196" i="4"/>
  <c r="B196" i="4"/>
  <c r="A196" i="4"/>
  <c r="P195" i="4"/>
  <c r="O195" i="4"/>
  <c r="N195" i="4"/>
  <c r="M195" i="4"/>
  <c r="D195" i="4"/>
  <c r="C195" i="4"/>
  <c r="B195" i="4"/>
  <c r="A195" i="4"/>
  <c r="P194" i="4"/>
  <c r="O194" i="4"/>
  <c r="N194" i="4"/>
  <c r="M194" i="4"/>
  <c r="D194" i="4"/>
  <c r="C194" i="4"/>
  <c r="B194" i="4"/>
  <c r="A194" i="4"/>
  <c r="P193" i="4"/>
  <c r="O193" i="4"/>
  <c r="N193" i="4"/>
  <c r="M193" i="4"/>
  <c r="D193" i="4"/>
  <c r="C193" i="4"/>
  <c r="B193" i="4"/>
  <c r="A193" i="4"/>
  <c r="P192" i="4"/>
  <c r="O192" i="4"/>
  <c r="N192" i="4"/>
  <c r="M192" i="4"/>
  <c r="D192" i="4"/>
  <c r="C192" i="4"/>
  <c r="B192" i="4"/>
  <c r="A192" i="4"/>
  <c r="P191" i="4"/>
  <c r="O191" i="4"/>
  <c r="N191" i="4"/>
  <c r="M191" i="4"/>
  <c r="D191" i="4"/>
  <c r="C191" i="4"/>
  <c r="B191" i="4"/>
  <c r="A191" i="4"/>
  <c r="P190" i="4"/>
  <c r="O190" i="4"/>
  <c r="N190" i="4"/>
  <c r="M190" i="4"/>
  <c r="D190" i="4"/>
  <c r="C190" i="4"/>
  <c r="B190" i="4"/>
  <c r="A190" i="4"/>
  <c r="P189" i="4"/>
  <c r="O189" i="4"/>
  <c r="N189" i="4"/>
  <c r="M189" i="4"/>
  <c r="D189" i="4"/>
  <c r="C189" i="4"/>
  <c r="B189" i="4"/>
  <c r="A189" i="4"/>
  <c r="P188" i="4"/>
  <c r="O188" i="4"/>
  <c r="N188" i="4"/>
  <c r="M188" i="4"/>
  <c r="D188" i="4"/>
  <c r="C188" i="4"/>
  <c r="B188" i="4"/>
  <c r="A188" i="4"/>
  <c r="P187" i="4"/>
  <c r="O187" i="4"/>
  <c r="N187" i="4"/>
  <c r="M187" i="4"/>
  <c r="D187" i="4"/>
  <c r="C187" i="4"/>
  <c r="B187" i="4"/>
  <c r="A187" i="4"/>
  <c r="P186" i="4"/>
  <c r="O186" i="4"/>
  <c r="N186" i="4"/>
  <c r="M186" i="4"/>
  <c r="D186" i="4"/>
  <c r="C186" i="4"/>
  <c r="B186" i="4"/>
  <c r="A186" i="4"/>
  <c r="P185" i="4"/>
  <c r="O185" i="4"/>
  <c r="N185" i="4"/>
  <c r="M185" i="4"/>
  <c r="D185" i="4"/>
  <c r="C185" i="4"/>
  <c r="B185" i="4"/>
  <c r="A185" i="4"/>
  <c r="P184" i="4"/>
  <c r="O184" i="4"/>
  <c r="N184" i="4"/>
  <c r="M184" i="4"/>
  <c r="D184" i="4"/>
  <c r="C184" i="4"/>
  <c r="B184" i="4"/>
  <c r="A184" i="4"/>
  <c r="P183" i="4"/>
  <c r="O183" i="4"/>
  <c r="N183" i="4"/>
  <c r="M183" i="4"/>
  <c r="D183" i="4"/>
  <c r="C183" i="4"/>
  <c r="B183" i="4"/>
  <c r="A183" i="4"/>
  <c r="P182" i="4"/>
  <c r="O182" i="4"/>
  <c r="N182" i="4"/>
  <c r="M182" i="4"/>
  <c r="D182" i="4"/>
  <c r="C182" i="4"/>
  <c r="B182" i="4"/>
  <c r="A182" i="4"/>
  <c r="P181" i="4"/>
  <c r="O181" i="4"/>
  <c r="N181" i="4"/>
  <c r="M181" i="4"/>
  <c r="D181" i="4"/>
  <c r="C181" i="4"/>
  <c r="B181" i="4"/>
  <c r="A181" i="4"/>
  <c r="P180" i="4"/>
  <c r="O180" i="4"/>
  <c r="N180" i="4"/>
  <c r="M180" i="4"/>
  <c r="D180" i="4"/>
  <c r="C180" i="4"/>
  <c r="B180" i="4"/>
  <c r="A180" i="4"/>
  <c r="P179" i="4"/>
  <c r="O179" i="4"/>
  <c r="N179" i="4"/>
  <c r="M179" i="4"/>
  <c r="D179" i="4"/>
  <c r="C179" i="4"/>
  <c r="B179" i="4"/>
  <c r="A179" i="4"/>
  <c r="P178" i="4"/>
  <c r="O178" i="4"/>
  <c r="N178" i="4"/>
  <c r="M178" i="4"/>
  <c r="D178" i="4"/>
  <c r="C178" i="4"/>
  <c r="B178" i="4"/>
  <c r="A178" i="4"/>
  <c r="P177" i="4"/>
  <c r="O177" i="4"/>
  <c r="N177" i="4"/>
  <c r="M177" i="4"/>
  <c r="D177" i="4"/>
  <c r="C177" i="4"/>
  <c r="B177" i="4"/>
  <c r="A177" i="4"/>
  <c r="P176" i="4"/>
  <c r="O176" i="4"/>
  <c r="N176" i="4"/>
  <c r="M176" i="4"/>
  <c r="D176" i="4"/>
  <c r="C176" i="4"/>
  <c r="B176" i="4"/>
  <c r="A176" i="4"/>
  <c r="P175" i="4"/>
  <c r="O175" i="4"/>
  <c r="N175" i="4"/>
  <c r="M175" i="4"/>
  <c r="D175" i="4"/>
  <c r="C175" i="4"/>
  <c r="B175" i="4"/>
  <c r="A175" i="4"/>
  <c r="P174" i="4"/>
  <c r="O174" i="4"/>
  <c r="N174" i="4"/>
  <c r="M174" i="4"/>
  <c r="D174" i="4"/>
  <c r="C174" i="4"/>
  <c r="B174" i="4"/>
  <c r="A174" i="4"/>
  <c r="P173" i="4"/>
  <c r="O173" i="4"/>
  <c r="N173" i="4"/>
  <c r="M173" i="4"/>
  <c r="D173" i="4"/>
  <c r="C173" i="4"/>
  <c r="B173" i="4"/>
  <c r="A173" i="4"/>
  <c r="P172" i="4"/>
  <c r="O172" i="4"/>
  <c r="N172" i="4"/>
  <c r="M172" i="4"/>
  <c r="D172" i="4"/>
  <c r="C172" i="4"/>
  <c r="B172" i="4"/>
  <c r="A172" i="4"/>
  <c r="P171" i="4"/>
  <c r="O171" i="4"/>
  <c r="N171" i="4"/>
  <c r="M171" i="4"/>
  <c r="D171" i="4"/>
  <c r="C171" i="4"/>
  <c r="B171" i="4"/>
  <c r="A171" i="4"/>
  <c r="P170" i="4"/>
  <c r="O170" i="4"/>
  <c r="N170" i="4"/>
  <c r="M170" i="4"/>
  <c r="D170" i="4"/>
  <c r="C170" i="4"/>
  <c r="B170" i="4"/>
  <c r="A170" i="4"/>
  <c r="P169" i="4"/>
  <c r="O169" i="4"/>
  <c r="N169" i="4"/>
  <c r="M169" i="4"/>
  <c r="D169" i="4"/>
  <c r="C169" i="4"/>
  <c r="B169" i="4"/>
  <c r="A169" i="4"/>
  <c r="P168" i="4"/>
  <c r="O168" i="4"/>
  <c r="N168" i="4"/>
  <c r="M168" i="4"/>
  <c r="D168" i="4"/>
  <c r="C168" i="4"/>
  <c r="B168" i="4"/>
  <c r="A168" i="4"/>
  <c r="P167" i="4"/>
  <c r="O167" i="4"/>
  <c r="N167" i="4"/>
  <c r="M167" i="4"/>
  <c r="D167" i="4"/>
  <c r="C167" i="4"/>
  <c r="B167" i="4"/>
  <c r="A167" i="4"/>
  <c r="P166" i="4"/>
  <c r="O166" i="4"/>
  <c r="N166" i="4"/>
  <c r="M166" i="4"/>
  <c r="D166" i="4"/>
  <c r="C166" i="4"/>
  <c r="B166" i="4"/>
  <c r="A166" i="4"/>
  <c r="P165" i="4"/>
  <c r="O165" i="4"/>
  <c r="N165" i="4"/>
  <c r="M165" i="4"/>
  <c r="D165" i="4"/>
  <c r="C165" i="4"/>
  <c r="B165" i="4"/>
  <c r="A165" i="4"/>
  <c r="P164" i="4"/>
  <c r="O164" i="4"/>
  <c r="N164" i="4"/>
  <c r="M164" i="4"/>
  <c r="D164" i="4"/>
  <c r="C164" i="4"/>
  <c r="B164" i="4"/>
  <c r="A164" i="4"/>
  <c r="P163" i="4"/>
  <c r="O163" i="4"/>
  <c r="N163" i="4"/>
  <c r="M163" i="4"/>
  <c r="D163" i="4"/>
  <c r="C163" i="4"/>
  <c r="B163" i="4"/>
  <c r="A163" i="4"/>
  <c r="P162" i="4"/>
  <c r="O162" i="4"/>
  <c r="N162" i="4"/>
  <c r="M162" i="4"/>
  <c r="D162" i="4"/>
  <c r="C162" i="4"/>
  <c r="B162" i="4"/>
  <c r="A162" i="4"/>
  <c r="P161" i="4"/>
  <c r="O161" i="4"/>
  <c r="N161" i="4"/>
  <c r="M161" i="4"/>
  <c r="D161" i="4"/>
  <c r="C161" i="4"/>
  <c r="B161" i="4"/>
  <c r="A161" i="4"/>
  <c r="P160" i="4"/>
  <c r="O160" i="4"/>
  <c r="N160" i="4"/>
  <c r="M160" i="4"/>
  <c r="D160" i="4"/>
  <c r="C160" i="4"/>
  <c r="B160" i="4"/>
  <c r="A160" i="4"/>
  <c r="P159" i="4"/>
  <c r="O159" i="4"/>
  <c r="N159" i="4"/>
  <c r="M159" i="4"/>
  <c r="D159" i="4"/>
  <c r="C159" i="4"/>
  <c r="B159" i="4"/>
  <c r="A159" i="4"/>
  <c r="P158" i="4"/>
  <c r="O158" i="4"/>
  <c r="N158" i="4"/>
  <c r="M158" i="4"/>
  <c r="D158" i="4"/>
  <c r="C158" i="4"/>
  <c r="B158" i="4"/>
  <c r="A158" i="4"/>
  <c r="P157" i="4"/>
  <c r="O157" i="4"/>
  <c r="N157" i="4"/>
  <c r="M157" i="4"/>
  <c r="D157" i="4"/>
  <c r="C157" i="4"/>
  <c r="B157" i="4"/>
  <c r="A157" i="4"/>
  <c r="P156" i="4"/>
  <c r="O156" i="4"/>
  <c r="N156" i="4"/>
  <c r="M156" i="4"/>
  <c r="D156" i="4"/>
  <c r="C156" i="4"/>
  <c r="B156" i="4"/>
  <c r="A156" i="4"/>
  <c r="P155" i="4"/>
  <c r="O155" i="4"/>
  <c r="N155" i="4"/>
  <c r="M155" i="4"/>
  <c r="D155" i="4"/>
  <c r="C155" i="4"/>
  <c r="B155" i="4"/>
  <c r="A155" i="4"/>
  <c r="P154" i="4"/>
  <c r="O154" i="4"/>
  <c r="N154" i="4"/>
  <c r="M154" i="4"/>
  <c r="D154" i="4"/>
  <c r="C154" i="4"/>
  <c r="B154" i="4"/>
  <c r="A154" i="4"/>
  <c r="P153" i="4"/>
  <c r="O153" i="4"/>
  <c r="N153" i="4"/>
  <c r="M153" i="4"/>
  <c r="D153" i="4"/>
  <c r="C153" i="4"/>
  <c r="B153" i="4"/>
  <c r="A153" i="4"/>
  <c r="P152" i="4"/>
  <c r="O152" i="4"/>
  <c r="N152" i="4"/>
  <c r="M152" i="4"/>
  <c r="D152" i="4"/>
  <c r="C152" i="4"/>
  <c r="B152" i="4"/>
  <c r="A152" i="4"/>
  <c r="P151" i="4"/>
  <c r="O151" i="4"/>
  <c r="N151" i="4"/>
  <c r="M151" i="4"/>
  <c r="D151" i="4"/>
  <c r="C151" i="4"/>
  <c r="B151" i="4"/>
  <c r="A151" i="4"/>
  <c r="P150" i="4"/>
  <c r="O150" i="4"/>
  <c r="N150" i="4"/>
  <c r="M150" i="4"/>
  <c r="D150" i="4"/>
  <c r="C150" i="4"/>
  <c r="B150" i="4"/>
  <c r="A150" i="4"/>
  <c r="P149" i="4"/>
  <c r="O149" i="4"/>
  <c r="N149" i="4"/>
  <c r="M149" i="4"/>
  <c r="D149" i="4"/>
  <c r="C149" i="4"/>
  <c r="B149" i="4"/>
  <c r="A149" i="4"/>
  <c r="P148" i="4"/>
  <c r="O148" i="4"/>
  <c r="N148" i="4"/>
  <c r="M148" i="4"/>
  <c r="D148" i="4"/>
  <c r="C148" i="4"/>
  <c r="B148" i="4"/>
  <c r="A148" i="4"/>
  <c r="P147" i="4"/>
  <c r="O147" i="4"/>
  <c r="N147" i="4"/>
  <c r="M147" i="4"/>
  <c r="D147" i="4"/>
  <c r="C147" i="4"/>
  <c r="B147" i="4"/>
  <c r="A147" i="4"/>
  <c r="P146" i="4"/>
  <c r="O146" i="4"/>
  <c r="N146" i="4"/>
  <c r="M146" i="4"/>
  <c r="D146" i="4"/>
  <c r="C146" i="4"/>
  <c r="B146" i="4"/>
  <c r="A146" i="4"/>
  <c r="P145" i="4"/>
  <c r="O145" i="4"/>
  <c r="N145" i="4"/>
  <c r="M145" i="4"/>
  <c r="D145" i="4"/>
  <c r="C145" i="4"/>
  <c r="B145" i="4"/>
  <c r="A145" i="4"/>
  <c r="P144" i="4"/>
  <c r="O144" i="4"/>
  <c r="N144" i="4"/>
  <c r="M144" i="4"/>
  <c r="D144" i="4"/>
  <c r="C144" i="4"/>
  <c r="B144" i="4"/>
  <c r="A144" i="4"/>
  <c r="P143" i="4"/>
  <c r="O143" i="4"/>
  <c r="N143" i="4"/>
  <c r="M143" i="4"/>
  <c r="D143" i="4"/>
  <c r="C143" i="4"/>
  <c r="B143" i="4"/>
  <c r="A143" i="4"/>
  <c r="P142" i="4"/>
  <c r="O142" i="4"/>
  <c r="N142" i="4"/>
  <c r="M142" i="4"/>
  <c r="D142" i="4"/>
  <c r="C142" i="4"/>
  <c r="B142" i="4"/>
  <c r="A142" i="4"/>
  <c r="P141" i="4"/>
  <c r="O141" i="4"/>
  <c r="N141" i="4"/>
  <c r="M141" i="4"/>
  <c r="D141" i="4"/>
  <c r="C141" i="4"/>
  <c r="B141" i="4"/>
  <c r="A141" i="4"/>
  <c r="P140" i="4"/>
  <c r="O140" i="4"/>
  <c r="N140" i="4"/>
  <c r="M140" i="4"/>
  <c r="D140" i="4"/>
  <c r="C140" i="4"/>
  <c r="B140" i="4"/>
  <c r="A140" i="4"/>
  <c r="P139" i="4"/>
  <c r="O139" i="4"/>
  <c r="N139" i="4"/>
  <c r="M139" i="4"/>
  <c r="D139" i="4"/>
  <c r="C139" i="4"/>
  <c r="B139" i="4"/>
  <c r="A139" i="4"/>
  <c r="P138" i="4"/>
  <c r="O138" i="4"/>
  <c r="N138" i="4"/>
  <c r="M138" i="4"/>
  <c r="D138" i="4"/>
  <c r="C138" i="4"/>
  <c r="B138" i="4"/>
  <c r="A138" i="4"/>
  <c r="P137" i="4"/>
  <c r="O137" i="4"/>
  <c r="N137" i="4"/>
  <c r="M137" i="4"/>
  <c r="D137" i="4"/>
  <c r="C137" i="4"/>
  <c r="B137" i="4"/>
  <c r="A137" i="4"/>
  <c r="P136" i="4"/>
  <c r="O136" i="4"/>
  <c r="N136" i="4"/>
  <c r="M136" i="4"/>
  <c r="D136" i="4"/>
  <c r="C136" i="4"/>
  <c r="B136" i="4"/>
  <c r="A136" i="4"/>
  <c r="P135" i="4"/>
  <c r="O135" i="4"/>
  <c r="N135" i="4"/>
  <c r="M135" i="4"/>
  <c r="D135" i="4"/>
  <c r="C135" i="4"/>
  <c r="B135" i="4"/>
  <c r="A135" i="4"/>
  <c r="P134" i="4"/>
  <c r="O134" i="4"/>
  <c r="N134" i="4"/>
  <c r="M134" i="4"/>
  <c r="D134" i="4"/>
  <c r="C134" i="4"/>
  <c r="B134" i="4"/>
  <c r="A134" i="4"/>
  <c r="P133" i="4"/>
  <c r="O133" i="4"/>
  <c r="N133" i="4"/>
  <c r="M133" i="4"/>
  <c r="D133" i="4"/>
  <c r="C133" i="4"/>
  <c r="B133" i="4"/>
  <c r="A133" i="4"/>
  <c r="P132" i="4"/>
  <c r="O132" i="4"/>
  <c r="N132" i="4"/>
  <c r="M132" i="4"/>
  <c r="D132" i="4"/>
  <c r="C132" i="4"/>
  <c r="B132" i="4"/>
  <c r="A132" i="4"/>
  <c r="P131" i="4"/>
  <c r="O131" i="4"/>
  <c r="N131" i="4"/>
  <c r="M131" i="4"/>
  <c r="D131" i="4"/>
  <c r="C131" i="4"/>
  <c r="B131" i="4"/>
  <c r="A131" i="4"/>
  <c r="P130" i="4"/>
  <c r="O130" i="4"/>
  <c r="N130" i="4"/>
  <c r="M130" i="4"/>
  <c r="D130" i="4"/>
  <c r="C130" i="4"/>
  <c r="B130" i="4"/>
  <c r="A130" i="4"/>
  <c r="P129" i="4"/>
  <c r="O129" i="4"/>
  <c r="N129" i="4"/>
  <c r="M129" i="4"/>
  <c r="D129" i="4"/>
  <c r="C129" i="4"/>
  <c r="B129" i="4"/>
  <c r="A129" i="4"/>
  <c r="P128" i="4"/>
  <c r="O128" i="4"/>
  <c r="N128" i="4"/>
  <c r="M128" i="4"/>
  <c r="D128" i="4"/>
  <c r="C128" i="4"/>
  <c r="B128" i="4"/>
  <c r="A128" i="4"/>
  <c r="P127" i="4"/>
  <c r="O127" i="4"/>
  <c r="N127" i="4"/>
  <c r="M127" i="4"/>
  <c r="D127" i="4"/>
  <c r="C127" i="4"/>
  <c r="B127" i="4"/>
  <c r="A127" i="4"/>
  <c r="P126" i="4"/>
  <c r="O126" i="4"/>
  <c r="N126" i="4"/>
  <c r="M126" i="4"/>
  <c r="D126" i="4"/>
  <c r="C126" i="4"/>
  <c r="B126" i="4"/>
  <c r="A126" i="4"/>
  <c r="P125" i="4"/>
  <c r="O125" i="4"/>
  <c r="N125" i="4"/>
  <c r="M125" i="4"/>
  <c r="D125" i="4"/>
  <c r="C125" i="4"/>
  <c r="B125" i="4"/>
  <c r="A125" i="4"/>
  <c r="P124" i="4"/>
  <c r="O124" i="4"/>
  <c r="N124" i="4"/>
  <c r="M124" i="4"/>
  <c r="D124" i="4"/>
  <c r="C124" i="4"/>
  <c r="B124" i="4"/>
  <c r="A124" i="4"/>
  <c r="P123" i="4"/>
  <c r="O123" i="4"/>
  <c r="N123" i="4"/>
  <c r="M123" i="4"/>
  <c r="D123" i="4"/>
  <c r="C123" i="4"/>
  <c r="B123" i="4"/>
  <c r="A123" i="4"/>
  <c r="P122" i="4"/>
  <c r="O122" i="4"/>
  <c r="N122" i="4"/>
  <c r="M122" i="4"/>
  <c r="D122" i="4"/>
  <c r="C122" i="4"/>
  <c r="B122" i="4"/>
  <c r="A122" i="4"/>
  <c r="P121" i="4"/>
  <c r="O121" i="4"/>
  <c r="N121" i="4"/>
  <c r="M121" i="4"/>
  <c r="D121" i="4"/>
  <c r="C121" i="4"/>
  <c r="B121" i="4"/>
  <c r="A121" i="4"/>
  <c r="P120" i="4"/>
  <c r="O120" i="4"/>
  <c r="N120" i="4"/>
  <c r="M120" i="4"/>
  <c r="D120" i="4"/>
  <c r="C120" i="4"/>
  <c r="B120" i="4"/>
  <c r="A120" i="4"/>
  <c r="P119" i="4"/>
  <c r="O119" i="4"/>
  <c r="N119" i="4"/>
  <c r="M119" i="4"/>
  <c r="D119" i="4"/>
  <c r="C119" i="4"/>
  <c r="B119" i="4"/>
  <c r="A119" i="4"/>
  <c r="P118" i="4"/>
  <c r="O118" i="4"/>
  <c r="N118" i="4"/>
  <c r="M118" i="4"/>
  <c r="D118" i="4"/>
  <c r="C118" i="4"/>
  <c r="B118" i="4"/>
  <c r="A118" i="4"/>
  <c r="P117" i="4"/>
  <c r="O117" i="4"/>
  <c r="N117" i="4"/>
  <c r="M117" i="4"/>
  <c r="D117" i="4"/>
  <c r="C117" i="4"/>
  <c r="B117" i="4"/>
  <c r="A117" i="4"/>
  <c r="P116" i="4"/>
  <c r="O116" i="4"/>
  <c r="N116" i="4"/>
  <c r="M116" i="4"/>
  <c r="D116" i="4"/>
  <c r="C116" i="4"/>
  <c r="B116" i="4"/>
  <c r="A116" i="4"/>
  <c r="P115" i="4"/>
  <c r="O115" i="4"/>
  <c r="N115" i="4"/>
  <c r="M115" i="4"/>
  <c r="D115" i="4"/>
  <c r="C115" i="4"/>
  <c r="B115" i="4"/>
  <c r="A115" i="4"/>
  <c r="P114" i="4"/>
  <c r="O114" i="4"/>
  <c r="N114" i="4"/>
  <c r="M114" i="4"/>
  <c r="D114" i="4"/>
  <c r="C114" i="4"/>
  <c r="B114" i="4"/>
  <c r="A114" i="4"/>
  <c r="P113" i="4"/>
  <c r="O113" i="4"/>
  <c r="N113" i="4"/>
  <c r="M113" i="4"/>
  <c r="D113" i="4"/>
  <c r="C113" i="4"/>
  <c r="B113" i="4"/>
  <c r="A113" i="4"/>
  <c r="P112" i="4"/>
  <c r="O112" i="4"/>
  <c r="N112" i="4"/>
  <c r="M112" i="4"/>
  <c r="D112" i="4"/>
  <c r="C112" i="4"/>
  <c r="B112" i="4"/>
  <c r="A112" i="4"/>
  <c r="P111" i="4"/>
  <c r="O111" i="4"/>
  <c r="N111" i="4"/>
  <c r="M111" i="4"/>
  <c r="D111" i="4"/>
  <c r="C111" i="4"/>
  <c r="B111" i="4"/>
  <c r="A111" i="4"/>
  <c r="P110" i="4"/>
  <c r="O110" i="4"/>
  <c r="N110" i="4"/>
  <c r="M110" i="4"/>
  <c r="D110" i="4"/>
  <c r="C110" i="4"/>
  <c r="B110" i="4"/>
  <c r="A110" i="4"/>
  <c r="P109" i="4"/>
  <c r="O109" i="4"/>
  <c r="N109" i="4"/>
  <c r="M109" i="4"/>
  <c r="D109" i="4"/>
  <c r="C109" i="4"/>
  <c r="B109" i="4"/>
  <c r="A109" i="4"/>
  <c r="P108" i="4"/>
  <c r="O108" i="4"/>
  <c r="N108" i="4"/>
  <c r="M108" i="4"/>
  <c r="D108" i="4"/>
  <c r="C108" i="4"/>
  <c r="B108" i="4"/>
  <c r="A108" i="4"/>
  <c r="P107" i="4"/>
  <c r="O107" i="4"/>
  <c r="N107" i="4"/>
  <c r="M107" i="4"/>
  <c r="D107" i="4"/>
  <c r="C107" i="4"/>
  <c r="B107" i="4"/>
  <c r="A107" i="4"/>
  <c r="P106" i="4"/>
  <c r="O106" i="4"/>
  <c r="N106" i="4"/>
  <c r="M106" i="4"/>
  <c r="D106" i="4"/>
  <c r="C106" i="4"/>
  <c r="B106" i="4"/>
  <c r="A106" i="4"/>
  <c r="P105" i="4"/>
  <c r="O105" i="4"/>
  <c r="N105" i="4"/>
  <c r="M105" i="4"/>
  <c r="D105" i="4"/>
  <c r="C105" i="4"/>
  <c r="B105" i="4"/>
  <c r="A105" i="4"/>
  <c r="P104" i="4"/>
  <c r="O104" i="4"/>
  <c r="N104" i="4"/>
  <c r="M104" i="4"/>
  <c r="D104" i="4"/>
  <c r="C104" i="4"/>
  <c r="B104" i="4"/>
  <c r="A104" i="4"/>
  <c r="P103" i="4"/>
  <c r="O103" i="4"/>
  <c r="N103" i="4"/>
  <c r="M103" i="4"/>
  <c r="D103" i="4"/>
  <c r="C103" i="4"/>
  <c r="B103" i="4"/>
  <c r="A103" i="4"/>
  <c r="P102" i="4"/>
  <c r="O102" i="4"/>
  <c r="N102" i="4"/>
  <c r="M102" i="4"/>
  <c r="D102" i="4"/>
  <c r="C102" i="4"/>
  <c r="B102" i="4"/>
  <c r="A102" i="4"/>
  <c r="P101" i="4"/>
  <c r="O101" i="4"/>
  <c r="N101" i="4"/>
  <c r="M101" i="4"/>
  <c r="D101" i="4"/>
  <c r="C101" i="4"/>
  <c r="B101" i="4"/>
  <c r="A101" i="4"/>
  <c r="P100" i="4"/>
  <c r="O100" i="4"/>
  <c r="N100" i="4"/>
  <c r="M100" i="4"/>
  <c r="D100" i="4"/>
  <c r="C100" i="4"/>
  <c r="B100" i="4"/>
  <c r="A100" i="4"/>
  <c r="P99" i="4"/>
  <c r="O99" i="4"/>
  <c r="N99" i="4"/>
  <c r="M99" i="4"/>
  <c r="D99" i="4"/>
  <c r="C99" i="4"/>
  <c r="B99" i="4"/>
  <c r="A99" i="4"/>
  <c r="P98" i="4"/>
  <c r="O98" i="4"/>
  <c r="N98" i="4"/>
  <c r="M98" i="4"/>
  <c r="D98" i="4"/>
  <c r="C98" i="4"/>
  <c r="B98" i="4"/>
  <c r="A98" i="4"/>
  <c r="P97" i="4"/>
  <c r="O97" i="4"/>
  <c r="N97" i="4"/>
  <c r="M97" i="4"/>
  <c r="D97" i="4"/>
  <c r="C97" i="4"/>
  <c r="B97" i="4"/>
  <c r="A97" i="4"/>
  <c r="P96" i="4"/>
  <c r="O96" i="4"/>
  <c r="N96" i="4"/>
  <c r="M96" i="4"/>
  <c r="D96" i="4"/>
  <c r="C96" i="4"/>
  <c r="B96" i="4"/>
  <c r="A96" i="4"/>
  <c r="P95" i="4"/>
  <c r="O95" i="4"/>
  <c r="N95" i="4"/>
  <c r="M95" i="4"/>
  <c r="D95" i="4"/>
  <c r="C95" i="4"/>
  <c r="B95" i="4"/>
  <c r="A95" i="4"/>
  <c r="P94" i="4"/>
  <c r="O94" i="4"/>
  <c r="N94" i="4"/>
  <c r="M94" i="4"/>
  <c r="D94" i="4"/>
  <c r="C94" i="4"/>
  <c r="B94" i="4"/>
  <c r="A94" i="4"/>
  <c r="P93" i="4"/>
  <c r="O93" i="4"/>
  <c r="N93" i="4"/>
  <c r="M93" i="4"/>
  <c r="D93" i="4"/>
  <c r="C93" i="4"/>
  <c r="B93" i="4"/>
  <c r="A93" i="4"/>
  <c r="P92" i="4"/>
  <c r="O92" i="4"/>
  <c r="N92" i="4"/>
  <c r="M92" i="4"/>
  <c r="D92" i="4"/>
  <c r="C92" i="4"/>
  <c r="B92" i="4"/>
  <c r="A92" i="4"/>
  <c r="P91" i="4"/>
  <c r="O91" i="4"/>
  <c r="N91" i="4"/>
  <c r="M91" i="4"/>
  <c r="D91" i="4"/>
  <c r="C91" i="4"/>
  <c r="B91" i="4"/>
  <c r="A91" i="4"/>
  <c r="P90" i="4"/>
  <c r="O90" i="4"/>
  <c r="N90" i="4"/>
  <c r="M90" i="4"/>
  <c r="D90" i="4"/>
  <c r="C90" i="4"/>
  <c r="B90" i="4"/>
  <c r="A90" i="4"/>
  <c r="P89" i="4"/>
  <c r="O89" i="4"/>
  <c r="N89" i="4"/>
  <c r="M89" i="4"/>
  <c r="D89" i="4"/>
  <c r="C89" i="4"/>
  <c r="B89" i="4"/>
  <c r="A89" i="4"/>
  <c r="P88" i="4"/>
  <c r="O88" i="4"/>
  <c r="N88" i="4"/>
  <c r="M88" i="4"/>
  <c r="D88" i="4"/>
  <c r="C88" i="4"/>
  <c r="B88" i="4"/>
  <c r="A88" i="4"/>
  <c r="P87" i="4"/>
  <c r="O87" i="4"/>
  <c r="N87" i="4"/>
  <c r="M87" i="4"/>
  <c r="D87" i="4"/>
  <c r="C87" i="4"/>
  <c r="B87" i="4"/>
  <c r="A87" i="4"/>
  <c r="P86" i="4"/>
  <c r="O86" i="4"/>
  <c r="N86" i="4"/>
  <c r="M86" i="4"/>
  <c r="D86" i="4"/>
  <c r="C86" i="4"/>
  <c r="B86" i="4"/>
  <c r="A86" i="4"/>
  <c r="P85" i="4"/>
  <c r="O85" i="4"/>
  <c r="N85" i="4"/>
  <c r="M85" i="4"/>
  <c r="D85" i="4"/>
  <c r="C85" i="4"/>
  <c r="B85" i="4"/>
  <c r="A85" i="4"/>
  <c r="P84" i="4"/>
  <c r="O84" i="4"/>
  <c r="N84" i="4"/>
  <c r="M84" i="4"/>
  <c r="D84" i="4"/>
  <c r="C84" i="4"/>
  <c r="B84" i="4"/>
  <c r="A84" i="4"/>
  <c r="P83" i="4"/>
  <c r="O83" i="4"/>
  <c r="N83" i="4"/>
  <c r="M83" i="4"/>
  <c r="D83" i="4"/>
  <c r="C83" i="4"/>
  <c r="B83" i="4"/>
  <c r="A83" i="4"/>
  <c r="P82" i="4"/>
  <c r="O82" i="4"/>
  <c r="N82" i="4"/>
  <c r="M82" i="4"/>
  <c r="D82" i="4"/>
  <c r="C82" i="4"/>
  <c r="B82" i="4"/>
  <c r="A82" i="4"/>
  <c r="P81" i="4"/>
  <c r="O81" i="4"/>
  <c r="N81" i="4"/>
  <c r="M81" i="4"/>
  <c r="D81" i="4"/>
  <c r="C81" i="4"/>
  <c r="B81" i="4"/>
  <c r="A81" i="4"/>
  <c r="P80" i="4"/>
  <c r="O80" i="4"/>
  <c r="N80" i="4"/>
  <c r="M80" i="4"/>
  <c r="D80" i="4"/>
  <c r="C80" i="4"/>
  <c r="B80" i="4"/>
  <c r="A80" i="4"/>
  <c r="P79" i="4"/>
  <c r="O79" i="4"/>
  <c r="N79" i="4"/>
  <c r="M79" i="4"/>
  <c r="D79" i="4"/>
  <c r="C79" i="4"/>
  <c r="B79" i="4"/>
  <c r="A79" i="4"/>
  <c r="P78" i="4"/>
  <c r="O78" i="4"/>
  <c r="N78" i="4"/>
  <c r="M78" i="4"/>
  <c r="D78" i="4"/>
  <c r="C78" i="4"/>
  <c r="B78" i="4"/>
  <c r="A78" i="4"/>
  <c r="P77" i="4"/>
  <c r="O77" i="4"/>
  <c r="N77" i="4"/>
  <c r="M77" i="4"/>
  <c r="D77" i="4"/>
  <c r="C77" i="4"/>
  <c r="B77" i="4"/>
  <c r="A77" i="4"/>
  <c r="P76" i="4"/>
  <c r="O76" i="4"/>
  <c r="N76" i="4"/>
  <c r="M76" i="4"/>
  <c r="D76" i="4"/>
  <c r="C76" i="4"/>
  <c r="B76" i="4"/>
  <c r="A76" i="4"/>
  <c r="P75" i="4"/>
  <c r="O75" i="4"/>
  <c r="N75" i="4"/>
  <c r="M75" i="4"/>
  <c r="D75" i="4"/>
  <c r="C75" i="4"/>
  <c r="B75" i="4"/>
  <c r="A75" i="4"/>
  <c r="P74" i="4"/>
  <c r="O74" i="4"/>
  <c r="N74" i="4"/>
  <c r="M74" i="4"/>
  <c r="D74" i="4"/>
  <c r="C74" i="4"/>
  <c r="B74" i="4"/>
  <c r="A74" i="4"/>
  <c r="P73" i="4"/>
  <c r="O73" i="4"/>
  <c r="N73" i="4"/>
  <c r="M73" i="4"/>
  <c r="D73" i="4"/>
  <c r="C73" i="4"/>
  <c r="B73" i="4"/>
  <c r="A73" i="4"/>
  <c r="P72" i="4"/>
  <c r="O72" i="4"/>
  <c r="N72" i="4"/>
  <c r="M72" i="4"/>
  <c r="D72" i="4"/>
  <c r="C72" i="4"/>
  <c r="B72" i="4"/>
  <c r="A72" i="4"/>
  <c r="P71" i="4"/>
  <c r="O71" i="4"/>
  <c r="N71" i="4"/>
  <c r="M71" i="4"/>
  <c r="D71" i="4"/>
  <c r="C71" i="4"/>
  <c r="B71" i="4"/>
  <c r="A71" i="4"/>
  <c r="P70" i="4"/>
  <c r="O70" i="4"/>
  <c r="N70" i="4"/>
  <c r="M70" i="4"/>
  <c r="D70" i="4"/>
  <c r="C70" i="4"/>
  <c r="B70" i="4"/>
  <c r="A70" i="4"/>
  <c r="P69" i="4"/>
  <c r="O69" i="4"/>
  <c r="N69" i="4"/>
  <c r="M69" i="4"/>
  <c r="D69" i="4"/>
  <c r="C69" i="4"/>
  <c r="B69" i="4"/>
  <c r="A69" i="4"/>
  <c r="P68" i="4"/>
  <c r="O68" i="4"/>
  <c r="N68" i="4"/>
  <c r="M68" i="4"/>
  <c r="D68" i="4"/>
  <c r="C68" i="4"/>
  <c r="B68" i="4"/>
  <c r="A68" i="4"/>
  <c r="P67" i="4"/>
  <c r="O67" i="4"/>
  <c r="N67" i="4"/>
  <c r="M67" i="4"/>
  <c r="D67" i="4"/>
  <c r="C67" i="4"/>
  <c r="B67" i="4"/>
  <c r="A67" i="4"/>
  <c r="P66" i="4"/>
  <c r="O66" i="4"/>
  <c r="N66" i="4"/>
  <c r="M66" i="4"/>
  <c r="D66" i="4"/>
  <c r="C66" i="4"/>
  <c r="B66" i="4"/>
  <c r="A66" i="4"/>
  <c r="P65" i="4"/>
  <c r="O65" i="4"/>
  <c r="N65" i="4"/>
  <c r="M65" i="4"/>
  <c r="D65" i="4"/>
  <c r="C65" i="4"/>
  <c r="B65" i="4"/>
  <c r="A65" i="4"/>
  <c r="P64" i="4"/>
  <c r="O64" i="4"/>
  <c r="N64" i="4"/>
  <c r="M64" i="4"/>
  <c r="D64" i="4"/>
  <c r="C64" i="4"/>
  <c r="B64" i="4"/>
  <c r="A64" i="4"/>
  <c r="P63" i="4"/>
  <c r="O63" i="4"/>
  <c r="N63" i="4"/>
  <c r="M63" i="4"/>
  <c r="D63" i="4"/>
  <c r="C63" i="4"/>
  <c r="B63" i="4"/>
  <c r="A63" i="4"/>
  <c r="P62" i="4"/>
  <c r="O62" i="4"/>
  <c r="N62" i="4"/>
  <c r="M62" i="4"/>
  <c r="D62" i="4"/>
  <c r="C62" i="4"/>
  <c r="B62" i="4"/>
  <c r="A62" i="4"/>
  <c r="P61" i="4"/>
  <c r="O61" i="4"/>
  <c r="N61" i="4"/>
  <c r="M61" i="4"/>
  <c r="D61" i="4"/>
  <c r="C61" i="4"/>
  <c r="B61" i="4"/>
  <c r="A61" i="4"/>
  <c r="P60" i="4"/>
  <c r="O60" i="4"/>
  <c r="N60" i="4"/>
  <c r="M60" i="4"/>
  <c r="D60" i="4"/>
  <c r="C60" i="4"/>
  <c r="B60" i="4"/>
  <c r="A60" i="4"/>
  <c r="P59" i="4"/>
  <c r="O59" i="4"/>
  <c r="N59" i="4"/>
  <c r="M59" i="4"/>
  <c r="D59" i="4"/>
  <c r="C59" i="4"/>
  <c r="B59" i="4"/>
  <c r="A59" i="4"/>
  <c r="P58" i="4"/>
  <c r="O58" i="4"/>
  <c r="N58" i="4"/>
  <c r="M58" i="4"/>
  <c r="D58" i="4"/>
  <c r="C58" i="4"/>
  <c r="B58" i="4"/>
  <c r="A58" i="4"/>
  <c r="P57" i="4"/>
  <c r="O57" i="4"/>
  <c r="N57" i="4"/>
  <c r="M57" i="4"/>
  <c r="D57" i="4"/>
  <c r="C57" i="4"/>
  <c r="B57" i="4"/>
  <c r="A57" i="4"/>
  <c r="P56" i="4"/>
  <c r="O56" i="4"/>
  <c r="N56" i="4"/>
  <c r="M56" i="4"/>
  <c r="D56" i="4"/>
  <c r="C56" i="4"/>
  <c r="B56" i="4"/>
  <c r="A56" i="4"/>
  <c r="P55" i="4"/>
  <c r="O55" i="4"/>
  <c r="N55" i="4"/>
  <c r="M55" i="4"/>
  <c r="D55" i="4"/>
  <c r="C55" i="4"/>
  <c r="B55" i="4"/>
  <c r="A55" i="4"/>
  <c r="P54" i="4"/>
  <c r="O54" i="4"/>
  <c r="N54" i="4"/>
  <c r="M54" i="4"/>
  <c r="D54" i="4"/>
  <c r="C54" i="4"/>
  <c r="B54" i="4"/>
  <c r="A54" i="4"/>
  <c r="P53" i="4"/>
  <c r="O53" i="4"/>
  <c r="N53" i="4"/>
  <c r="M53" i="4"/>
  <c r="D53" i="4"/>
  <c r="C53" i="4"/>
  <c r="B53" i="4"/>
  <c r="A53" i="4"/>
  <c r="P52" i="4"/>
  <c r="O52" i="4"/>
  <c r="N52" i="4"/>
  <c r="M52" i="4"/>
  <c r="D52" i="4"/>
  <c r="C52" i="4"/>
  <c r="B52" i="4"/>
  <c r="A52" i="4"/>
  <c r="P51" i="4"/>
  <c r="O51" i="4"/>
  <c r="N51" i="4"/>
  <c r="M51" i="4"/>
  <c r="D51" i="4"/>
  <c r="C51" i="4"/>
  <c r="B51" i="4"/>
  <c r="A51" i="4"/>
  <c r="P50" i="4"/>
  <c r="O50" i="4"/>
  <c r="N50" i="4"/>
  <c r="M50" i="4"/>
  <c r="D50" i="4"/>
  <c r="C50" i="4"/>
  <c r="B50" i="4"/>
  <c r="A50" i="4"/>
  <c r="P49" i="4"/>
  <c r="O49" i="4"/>
  <c r="N49" i="4"/>
  <c r="M49" i="4"/>
  <c r="D49" i="4"/>
  <c r="C49" i="4"/>
  <c r="B49" i="4"/>
  <c r="A49" i="4"/>
  <c r="P48" i="4"/>
  <c r="O48" i="4"/>
  <c r="N48" i="4"/>
  <c r="M48" i="4"/>
  <c r="D48" i="4"/>
  <c r="C48" i="4"/>
  <c r="B48" i="4"/>
  <c r="A48" i="4"/>
  <c r="P47" i="4"/>
  <c r="O47" i="4"/>
  <c r="N47" i="4"/>
  <c r="M47" i="4"/>
  <c r="D47" i="4"/>
  <c r="C47" i="4"/>
  <c r="B47" i="4"/>
  <c r="A47" i="4"/>
  <c r="P46" i="4"/>
  <c r="O46" i="4"/>
  <c r="N46" i="4"/>
  <c r="M46" i="4"/>
  <c r="D46" i="4"/>
  <c r="C46" i="4"/>
  <c r="B46" i="4"/>
  <c r="A46" i="4"/>
  <c r="P45" i="4"/>
  <c r="O45" i="4"/>
  <c r="N45" i="4"/>
  <c r="M45" i="4"/>
  <c r="D45" i="4"/>
  <c r="C45" i="4"/>
  <c r="B45" i="4"/>
  <c r="A45" i="4"/>
  <c r="P44" i="4"/>
  <c r="O44" i="4"/>
  <c r="N44" i="4"/>
  <c r="M44" i="4"/>
  <c r="D44" i="4"/>
  <c r="C44" i="4"/>
  <c r="B44" i="4"/>
  <c r="A44" i="4"/>
  <c r="P43" i="4"/>
  <c r="O43" i="4"/>
  <c r="N43" i="4"/>
  <c r="M43" i="4"/>
  <c r="D43" i="4"/>
  <c r="C43" i="4"/>
  <c r="B43" i="4"/>
  <c r="A43" i="4"/>
  <c r="P42" i="4"/>
  <c r="O42" i="4"/>
  <c r="N42" i="4"/>
  <c r="M42" i="4"/>
  <c r="D42" i="4"/>
  <c r="C42" i="4"/>
  <c r="B42" i="4"/>
  <c r="A42" i="4"/>
  <c r="P41" i="4"/>
  <c r="O41" i="4"/>
  <c r="N41" i="4"/>
  <c r="M41" i="4"/>
  <c r="D41" i="4"/>
  <c r="C41" i="4"/>
  <c r="B41" i="4"/>
  <c r="A41" i="4"/>
  <c r="P40" i="4"/>
  <c r="O40" i="4"/>
  <c r="N40" i="4"/>
  <c r="M40" i="4"/>
  <c r="D40" i="4"/>
  <c r="C40" i="4"/>
  <c r="B40" i="4"/>
  <c r="A40" i="4"/>
  <c r="P39" i="4"/>
  <c r="O39" i="4"/>
  <c r="N39" i="4"/>
  <c r="M39" i="4"/>
  <c r="D39" i="4"/>
  <c r="C39" i="4"/>
  <c r="B39" i="4"/>
  <c r="A39" i="4"/>
  <c r="P38" i="4"/>
  <c r="O38" i="4"/>
  <c r="N38" i="4"/>
  <c r="M38" i="4"/>
  <c r="D38" i="4"/>
  <c r="C38" i="4"/>
  <c r="B38" i="4"/>
  <c r="A38" i="4"/>
  <c r="P37" i="4"/>
  <c r="O37" i="4"/>
  <c r="N37" i="4"/>
  <c r="M37" i="4"/>
  <c r="D37" i="4"/>
  <c r="C37" i="4"/>
  <c r="B37" i="4"/>
  <c r="A37" i="4"/>
  <c r="P36" i="4"/>
  <c r="O36" i="4"/>
  <c r="N36" i="4"/>
  <c r="M36" i="4"/>
  <c r="D36" i="4"/>
  <c r="C36" i="4"/>
  <c r="B36" i="4"/>
  <c r="A36" i="4"/>
  <c r="P35" i="4"/>
  <c r="O35" i="4"/>
  <c r="N35" i="4"/>
  <c r="M35" i="4"/>
  <c r="D35" i="4"/>
  <c r="C35" i="4"/>
  <c r="B35" i="4"/>
  <c r="A35" i="4"/>
  <c r="P34" i="4"/>
  <c r="O34" i="4"/>
  <c r="N34" i="4"/>
  <c r="M34" i="4"/>
  <c r="D34" i="4"/>
  <c r="C34" i="4"/>
  <c r="B34" i="4"/>
  <c r="A34" i="4"/>
  <c r="P33" i="4"/>
  <c r="O33" i="4"/>
  <c r="N33" i="4"/>
  <c r="M33" i="4"/>
  <c r="D33" i="4"/>
  <c r="C33" i="4"/>
  <c r="B33" i="4"/>
  <c r="A33" i="4"/>
  <c r="P32" i="4"/>
  <c r="O32" i="4"/>
  <c r="N32" i="4"/>
  <c r="M32" i="4"/>
  <c r="D32" i="4"/>
  <c r="C32" i="4"/>
  <c r="B32" i="4"/>
  <c r="A32" i="4"/>
  <c r="P31" i="4"/>
  <c r="O31" i="4"/>
  <c r="N31" i="4"/>
  <c r="M31" i="4"/>
  <c r="D31" i="4"/>
  <c r="C31" i="4"/>
  <c r="B31" i="4"/>
  <c r="A31" i="4"/>
  <c r="P30" i="4"/>
  <c r="O30" i="4"/>
  <c r="N30" i="4"/>
  <c r="M30" i="4"/>
  <c r="D30" i="4"/>
  <c r="C30" i="4"/>
  <c r="B30" i="4"/>
  <c r="A30" i="4"/>
  <c r="P29" i="4"/>
  <c r="O29" i="4"/>
  <c r="N29" i="4"/>
  <c r="M29" i="4"/>
  <c r="D29" i="4"/>
  <c r="C29" i="4"/>
  <c r="B29" i="4"/>
  <c r="A29" i="4"/>
  <c r="P28" i="4"/>
  <c r="O28" i="4"/>
  <c r="N28" i="4"/>
  <c r="M28" i="4"/>
  <c r="D28" i="4"/>
  <c r="C28" i="4"/>
  <c r="B28" i="4"/>
  <c r="A28" i="4"/>
  <c r="P27" i="4"/>
  <c r="O27" i="4"/>
  <c r="N27" i="4"/>
  <c r="M27" i="4"/>
  <c r="D27" i="4"/>
  <c r="C27" i="4"/>
  <c r="B27" i="4"/>
  <c r="A27" i="4"/>
  <c r="P26" i="4"/>
  <c r="O26" i="4"/>
  <c r="N26" i="4"/>
  <c r="M26" i="4"/>
  <c r="D26" i="4"/>
  <c r="C26" i="4"/>
  <c r="B26" i="4"/>
  <c r="A26" i="4"/>
  <c r="P25" i="4"/>
  <c r="O25" i="4"/>
  <c r="N25" i="4"/>
  <c r="M25" i="4"/>
  <c r="D25" i="4"/>
  <c r="C25" i="4"/>
  <c r="B25" i="4"/>
  <c r="A25" i="4"/>
  <c r="P24" i="4"/>
  <c r="O24" i="4"/>
  <c r="N24" i="4"/>
  <c r="M24" i="4"/>
  <c r="D24" i="4"/>
  <c r="C24" i="4"/>
  <c r="B24" i="4"/>
  <c r="A24" i="4"/>
  <c r="P23" i="4"/>
  <c r="O23" i="4"/>
  <c r="N23" i="4"/>
  <c r="M23" i="4"/>
  <c r="D23" i="4"/>
  <c r="C23" i="4"/>
  <c r="B23" i="4"/>
  <c r="A23" i="4"/>
  <c r="P22" i="4"/>
  <c r="O22" i="4"/>
  <c r="N22" i="4"/>
  <c r="M22" i="4"/>
  <c r="D22" i="4"/>
  <c r="C22" i="4"/>
  <c r="B22" i="4"/>
  <c r="A22" i="4"/>
  <c r="P21" i="4"/>
  <c r="O21" i="4"/>
  <c r="N21" i="4"/>
  <c r="M21" i="4"/>
  <c r="D21" i="4"/>
  <c r="C21" i="4"/>
  <c r="B21" i="4"/>
  <c r="A21" i="4"/>
  <c r="P20" i="4"/>
  <c r="O20" i="4"/>
  <c r="N20" i="4"/>
  <c r="M20" i="4"/>
  <c r="D20" i="4"/>
  <c r="C20" i="4"/>
  <c r="B20" i="4"/>
  <c r="A20" i="4"/>
  <c r="P19" i="4"/>
  <c r="O19" i="4"/>
  <c r="N19" i="4"/>
  <c r="M19" i="4"/>
  <c r="D19" i="4"/>
  <c r="C19" i="4"/>
  <c r="B19" i="4"/>
  <c r="A19" i="4"/>
  <c r="P18" i="4"/>
  <c r="O18" i="4"/>
  <c r="N18" i="4"/>
  <c r="M18" i="4"/>
  <c r="D18" i="4"/>
  <c r="C18" i="4"/>
  <c r="B18" i="4"/>
  <c r="A18" i="4"/>
  <c r="P17" i="4"/>
  <c r="O17" i="4"/>
  <c r="N17" i="4"/>
  <c r="M17" i="4"/>
  <c r="D17" i="4"/>
  <c r="C17" i="4"/>
  <c r="B17" i="4"/>
  <c r="A17" i="4"/>
  <c r="P16" i="4"/>
  <c r="O16" i="4"/>
  <c r="N16" i="4"/>
  <c r="M16" i="4"/>
  <c r="D16" i="4"/>
  <c r="C16" i="4"/>
  <c r="B16" i="4"/>
  <c r="A16" i="4"/>
  <c r="P15" i="4"/>
  <c r="O15" i="4"/>
  <c r="N15" i="4"/>
  <c r="M15" i="4"/>
  <c r="D15" i="4"/>
  <c r="C15" i="4"/>
  <c r="B15" i="4"/>
  <c r="A15" i="4"/>
  <c r="P14" i="4"/>
  <c r="O14" i="4"/>
  <c r="N14" i="4"/>
  <c r="M14" i="4"/>
  <c r="D14" i="4"/>
  <c r="C14" i="4"/>
  <c r="B14" i="4"/>
  <c r="A14" i="4"/>
  <c r="P13" i="4"/>
  <c r="O13" i="4"/>
  <c r="N13" i="4"/>
  <c r="M13" i="4"/>
  <c r="D13" i="4"/>
  <c r="C13" i="4"/>
  <c r="B13" i="4"/>
  <c r="A13" i="4"/>
  <c r="P12" i="4"/>
  <c r="O12" i="4"/>
  <c r="N12" i="4"/>
  <c r="M12" i="4"/>
  <c r="D12" i="4"/>
  <c r="C12" i="4"/>
  <c r="B12" i="4"/>
  <c r="A12" i="4"/>
  <c r="P11" i="4"/>
  <c r="O11" i="4"/>
  <c r="N11" i="4"/>
  <c r="M11" i="4"/>
  <c r="D11" i="4"/>
  <c r="C11" i="4"/>
  <c r="B11" i="4"/>
  <c r="A11" i="4"/>
  <c r="P10" i="4"/>
  <c r="O10" i="4"/>
  <c r="N10" i="4"/>
  <c r="M10" i="4"/>
  <c r="D10" i="4"/>
  <c r="C10" i="4"/>
  <c r="B10" i="4"/>
  <c r="A10" i="4"/>
  <c r="P9" i="4"/>
  <c r="O9" i="4"/>
  <c r="N9" i="4"/>
  <c r="M9" i="4"/>
  <c r="D9" i="4"/>
  <c r="C9" i="4"/>
  <c r="B9" i="4"/>
  <c r="A9" i="4"/>
  <c r="P8" i="4"/>
  <c r="O8" i="4"/>
  <c r="N8" i="4"/>
  <c r="M8" i="4"/>
  <c r="D8" i="4"/>
  <c r="C8" i="4"/>
  <c r="B8" i="4"/>
  <c r="A8" i="4"/>
  <c r="P7" i="4"/>
  <c r="O7" i="4"/>
  <c r="N7" i="4"/>
  <c r="M7" i="4"/>
  <c r="D7" i="4"/>
  <c r="C7" i="4"/>
  <c r="B7" i="4"/>
  <c r="A7" i="4"/>
  <c r="P6" i="4"/>
  <c r="O6" i="4"/>
  <c r="N6" i="4"/>
  <c r="M6" i="4"/>
  <c r="D6" i="4"/>
  <c r="C6" i="4"/>
  <c r="B6" i="4"/>
  <c r="A6" i="4"/>
  <c r="P5" i="4"/>
  <c r="O5" i="4"/>
  <c r="N5" i="4"/>
  <c r="M5" i="4"/>
  <c r="K5" i="4"/>
  <c r="J5" i="4"/>
  <c r="I5" i="4"/>
  <c r="I4" i="4"/>
  <c r="G4" i="4"/>
  <c r="F4" i="4"/>
  <c r="E4" i="4"/>
  <c r="B2" i="4"/>
  <c r="A2" i="4"/>
  <c r="A1" i="4"/>
  <c r="N46" i="3"/>
  <c r="N44" i="3"/>
  <c r="K44" i="3"/>
  <c r="G44" i="3"/>
  <c r="N41" i="3"/>
  <c r="M41" i="3"/>
  <c r="L41" i="3"/>
  <c r="K41" i="3"/>
  <c r="J41" i="3"/>
  <c r="I41" i="3"/>
  <c r="H41" i="3"/>
  <c r="M40" i="3"/>
  <c r="K40" i="3"/>
  <c r="J40" i="3"/>
  <c r="H40" i="3"/>
  <c r="M39" i="3"/>
  <c r="K39" i="3"/>
  <c r="J39" i="3"/>
  <c r="H39" i="3"/>
  <c r="L6" i="3"/>
  <c r="J6" i="3"/>
  <c r="I6" i="3"/>
  <c r="G6" i="3"/>
  <c r="E6" i="3"/>
  <c r="C6" i="3"/>
  <c r="M5" i="3"/>
  <c r="L5" i="3"/>
  <c r="K5" i="3"/>
  <c r="J5" i="3"/>
  <c r="I5" i="3"/>
  <c r="H5" i="3"/>
  <c r="G5" i="3"/>
  <c r="F5" i="3"/>
  <c r="E5" i="3"/>
  <c r="D5" i="3"/>
  <c r="C5" i="3"/>
  <c r="M3" i="3"/>
  <c r="K3" i="3"/>
  <c r="I2" i="3"/>
  <c r="BD252" i="2"/>
  <c r="BI48" i="2"/>
  <c r="BF48" i="2"/>
  <c r="BD48" i="2"/>
  <c r="BB48" i="2"/>
  <c r="BJ44" i="2"/>
  <c r="M44" i="3" s="1"/>
  <c r="BH44" i="2"/>
  <c r="BG44" i="2"/>
  <c r="J44" i="3" s="1"/>
  <c r="BE44" i="2"/>
  <c r="H44" i="3" s="1"/>
  <c r="BD44" i="2"/>
  <c r="BC44" i="2"/>
  <c r="F44" i="3" s="1"/>
  <c r="BA44" i="2"/>
  <c r="D44" i="3" s="1"/>
  <c r="BI42" i="2"/>
  <c r="BF42" i="2"/>
  <c r="BD42" i="2"/>
  <c r="BB42" i="2"/>
  <c r="AI36" i="2"/>
  <c r="AE36" i="2"/>
  <c r="W36" i="2"/>
  <c r="AY35" i="2"/>
  <c r="AV35" i="2"/>
  <c r="AW35" i="2" s="1"/>
  <c r="AT35" i="2"/>
  <c r="AU35" i="2" s="1"/>
  <c r="AR35" i="2"/>
  <c r="AS35" i="2" s="1"/>
  <c r="AP35" i="2"/>
  <c r="AQ35" i="2" s="1"/>
  <c r="AO35" i="2"/>
  <c r="BF35" i="2" s="1"/>
  <c r="I35" i="3" s="1"/>
  <c r="AM35" i="2"/>
  <c r="AN35" i="2" s="1"/>
  <c r="AI35" i="2"/>
  <c r="AJ35" i="2" s="1"/>
  <c r="AK35" i="2" s="1"/>
  <c r="AF35" i="2"/>
  <c r="AG35" i="2" s="1"/>
  <c r="AE35" i="2"/>
  <c r="W35" i="2"/>
  <c r="U35" i="2"/>
  <c r="BB35" i="2" s="1"/>
  <c r="S35" i="2"/>
  <c r="T35" i="2" s="1"/>
  <c r="O35" i="2"/>
  <c r="Q35" i="2" s="1"/>
  <c r="E35" i="2"/>
  <c r="D35" i="2"/>
  <c r="AY34" i="2"/>
  <c r="AV34" i="2"/>
  <c r="AW34" i="2" s="1"/>
  <c r="AT34" i="2"/>
  <c r="AU34" i="2" s="1"/>
  <c r="AR34" i="2"/>
  <c r="AS34" i="2" s="1"/>
  <c r="AP34" i="2"/>
  <c r="AQ34" i="2" s="1"/>
  <c r="AO34" i="2"/>
  <c r="BF34" i="2" s="1"/>
  <c r="I34" i="3" s="1"/>
  <c r="AM34" i="2"/>
  <c r="AN34" i="2" s="1"/>
  <c r="BD34" i="2" s="1"/>
  <c r="AI34" i="2"/>
  <c r="AG34" i="2"/>
  <c r="AE34" i="2"/>
  <c r="AF34" i="2" s="1"/>
  <c r="W34" i="2"/>
  <c r="S34" i="2"/>
  <c r="Q34" i="2"/>
  <c r="O34" i="2"/>
  <c r="E34" i="2"/>
  <c r="D34" i="2"/>
  <c r="AY33" i="2"/>
  <c r="AV33" i="2"/>
  <c r="AW33" i="2" s="1"/>
  <c r="AT33" i="2"/>
  <c r="AU33" i="2" s="1"/>
  <c r="AR33" i="2"/>
  <c r="AS33" i="2" s="1"/>
  <c r="AP33" i="2"/>
  <c r="AQ33" i="2" s="1"/>
  <c r="AO33" i="2"/>
  <c r="BF33" i="2" s="1"/>
  <c r="I33" i="3" s="1"/>
  <c r="AM33" i="2"/>
  <c r="AN33" i="2" s="1"/>
  <c r="AI33" i="2"/>
  <c r="AE33" i="2"/>
  <c r="X33" i="2"/>
  <c r="Y33" i="2" s="1"/>
  <c r="W33" i="2"/>
  <c r="S33" i="2"/>
  <c r="O33" i="2"/>
  <c r="Q33" i="2" s="1"/>
  <c r="E33" i="2"/>
  <c r="D33" i="2"/>
  <c r="AY32" i="2"/>
  <c r="AV32" i="2"/>
  <c r="AW32" i="2" s="1"/>
  <c r="AT32" i="2"/>
  <c r="AU32" i="2" s="1"/>
  <c r="AR32" i="2"/>
  <c r="AS32" i="2" s="1"/>
  <c r="AP32" i="2"/>
  <c r="AQ32" i="2" s="1"/>
  <c r="AO32" i="2"/>
  <c r="BF32" i="2" s="1"/>
  <c r="I32" i="3" s="1"/>
  <c r="AM32" i="2"/>
  <c r="AN32" i="2" s="1"/>
  <c r="AJ32" i="2"/>
  <c r="AK32" i="2" s="1"/>
  <c r="AI32" i="2"/>
  <c r="AE32" i="2"/>
  <c r="Y32" i="2"/>
  <c r="W32" i="2"/>
  <c r="X32" i="2" s="1"/>
  <c r="T32" i="2"/>
  <c r="U32" i="2" s="1"/>
  <c r="BB32" i="2" s="1"/>
  <c r="S32" i="2"/>
  <c r="O32" i="2"/>
  <c r="Q32" i="2" s="1"/>
  <c r="E32" i="2"/>
  <c r="D32" i="2"/>
  <c r="AY31" i="2"/>
  <c r="AV31" i="2"/>
  <c r="AW31" i="2" s="1"/>
  <c r="AT31" i="2"/>
  <c r="AU31" i="2" s="1"/>
  <c r="AR31" i="2"/>
  <c r="AS31" i="2" s="1"/>
  <c r="AP31" i="2"/>
  <c r="AQ31" i="2" s="1"/>
  <c r="AO31" i="2"/>
  <c r="BF31" i="2" s="1"/>
  <c r="I31" i="3" s="1"/>
  <c r="AM31" i="2"/>
  <c r="AN31" i="2" s="1"/>
  <c r="AK31" i="2"/>
  <c r="AI31" i="2"/>
  <c r="AJ31" i="2" s="1"/>
  <c r="AF31" i="2"/>
  <c r="AG31" i="2" s="1"/>
  <c r="AE31" i="2"/>
  <c r="W31" i="2"/>
  <c r="S31" i="2"/>
  <c r="T31" i="2" s="1"/>
  <c r="U31" i="2" s="1"/>
  <c r="BB31" i="2" s="1"/>
  <c r="O31" i="2"/>
  <c r="Q31" i="2" s="1"/>
  <c r="E31" i="2"/>
  <c r="D31" i="2"/>
  <c r="AY30" i="2"/>
  <c r="AV30" i="2"/>
  <c r="AW30" i="2" s="1"/>
  <c r="AT30" i="2"/>
  <c r="AU30" i="2" s="1"/>
  <c r="AR30" i="2"/>
  <c r="AS30" i="2" s="1"/>
  <c r="AP30" i="2"/>
  <c r="AQ30" i="2" s="1"/>
  <c r="AO30" i="2"/>
  <c r="BF30" i="2" s="1"/>
  <c r="I30" i="3" s="1"/>
  <c r="AM30" i="2"/>
  <c r="AN30" i="2" s="1"/>
  <c r="AI30" i="2"/>
  <c r="AE30" i="2"/>
  <c r="AF30" i="2" s="1"/>
  <c r="AG30" i="2" s="1"/>
  <c r="W30" i="2"/>
  <c r="S30" i="2"/>
  <c r="Q30" i="2"/>
  <c r="O30" i="2"/>
  <c r="E30" i="2"/>
  <c r="D30" i="2"/>
  <c r="AY29" i="2"/>
  <c r="AV29" i="2"/>
  <c r="AW29" i="2" s="1"/>
  <c r="AT29" i="2"/>
  <c r="AU29" i="2" s="1"/>
  <c r="AR29" i="2"/>
  <c r="AS29" i="2" s="1"/>
  <c r="AP29" i="2"/>
  <c r="AQ29" i="2" s="1"/>
  <c r="AO29" i="2"/>
  <c r="BF29" i="2" s="1"/>
  <c r="I29" i="3" s="1"/>
  <c r="AM29" i="2"/>
  <c r="AN29" i="2" s="1"/>
  <c r="AI29" i="2"/>
  <c r="AE29" i="2"/>
  <c r="X29" i="2"/>
  <c r="Y29" i="2" s="1"/>
  <c r="W29" i="2"/>
  <c r="S29" i="2"/>
  <c r="O29" i="2"/>
  <c r="Q29" i="2" s="1"/>
  <c r="E29" i="2"/>
  <c r="D29" i="2"/>
  <c r="BB28" i="2"/>
  <c r="AY28" i="2"/>
  <c r="AV28" i="2"/>
  <c r="AW28" i="2" s="1"/>
  <c r="AT28" i="2"/>
  <c r="AU28" i="2" s="1"/>
  <c r="AR28" i="2"/>
  <c r="AS28" i="2" s="1"/>
  <c r="AP28" i="2"/>
  <c r="AQ28" i="2" s="1"/>
  <c r="AO28" i="2"/>
  <c r="BF28" i="2" s="1"/>
  <c r="I28" i="3" s="1"/>
  <c r="AM28" i="2"/>
  <c r="AN28" i="2" s="1"/>
  <c r="AJ28" i="2"/>
  <c r="AK28" i="2" s="1"/>
  <c r="AI28" i="2"/>
  <c r="AE28" i="2"/>
  <c r="Y28" i="2"/>
  <c r="W28" i="2"/>
  <c r="X28" i="2" s="1"/>
  <c r="T28" i="2"/>
  <c r="U28" i="2" s="1"/>
  <c r="S28" i="2"/>
  <c r="O28" i="2"/>
  <c r="Q28" i="2" s="1"/>
  <c r="E28" i="2"/>
  <c r="D28" i="2"/>
  <c r="BC27" i="2"/>
  <c r="F27" i="3" s="1"/>
  <c r="AY27" i="2"/>
  <c r="AV27" i="2"/>
  <c r="AW27" i="2" s="1"/>
  <c r="AT27" i="2"/>
  <c r="AU27" i="2" s="1"/>
  <c r="AR27" i="2"/>
  <c r="AS27" i="2" s="1"/>
  <c r="AP27" i="2"/>
  <c r="AQ27" i="2" s="1"/>
  <c r="AO27" i="2"/>
  <c r="BF27" i="2" s="1"/>
  <c r="I27" i="3" s="1"/>
  <c r="AM27" i="2"/>
  <c r="AN27" i="2" s="1"/>
  <c r="AK27" i="2"/>
  <c r="AI27" i="2"/>
  <c r="AJ27" i="2" s="1"/>
  <c r="AF27" i="2"/>
  <c r="AG27" i="2" s="1"/>
  <c r="AE27" i="2"/>
  <c r="W27" i="2"/>
  <c r="U27" i="2"/>
  <c r="BB27" i="2" s="1"/>
  <c r="E27" i="3" s="1"/>
  <c r="S27" i="2"/>
  <c r="T27" i="2" s="1"/>
  <c r="O27" i="2"/>
  <c r="Q27" i="2" s="1"/>
  <c r="E27" i="2"/>
  <c r="D27" i="2"/>
  <c r="AY26" i="2"/>
  <c r="AV26" i="2"/>
  <c r="AW26" i="2" s="1"/>
  <c r="AT26" i="2"/>
  <c r="AU26" i="2" s="1"/>
  <c r="AR26" i="2"/>
  <c r="AS26" i="2" s="1"/>
  <c r="AP26" i="2"/>
  <c r="AQ26" i="2" s="1"/>
  <c r="AO26" i="2"/>
  <c r="BF26" i="2" s="1"/>
  <c r="I26" i="3" s="1"/>
  <c r="AM26" i="2"/>
  <c r="AN26" i="2" s="1"/>
  <c r="BD26" i="2" s="1"/>
  <c r="AI26" i="2"/>
  <c r="AG26" i="2"/>
  <c r="AE26" i="2"/>
  <c r="AF26" i="2" s="1"/>
  <c r="W26" i="2"/>
  <c r="S26" i="2"/>
  <c r="Q26" i="2"/>
  <c r="O26" i="2"/>
  <c r="E26" i="2"/>
  <c r="D26" i="2"/>
  <c r="AY25" i="2"/>
  <c r="AV25" i="2"/>
  <c r="AW25" i="2" s="1"/>
  <c r="AT25" i="2"/>
  <c r="AU25" i="2" s="1"/>
  <c r="AR25" i="2"/>
  <c r="AS25" i="2" s="1"/>
  <c r="AP25" i="2"/>
  <c r="AQ25" i="2" s="1"/>
  <c r="AO25" i="2"/>
  <c r="BF25" i="2" s="1"/>
  <c r="I25" i="3" s="1"/>
  <c r="AM25" i="2"/>
  <c r="AN25" i="2" s="1"/>
  <c r="AI25" i="2"/>
  <c r="AE25" i="2"/>
  <c r="X25" i="2"/>
  <c r="Y25" i="2" s="1"/>
  <c r="W25" i="2"/>
  <c r="S25" i="2"/>
  <c r="O25" i="2"/>
  <c r="Q25" i="2" s="1"/>
  <c r="E25" i="2"/>
  <c r="D25" i="2"/>
  <c r="AY24" i="2"/>
  <c r="AV24" i="2"/>
  <c r="AW24" i="2" s="1"/>
  <c r="AT24" i="2"/>
  <c r="AU24" i="2" s="1"/>
  <c r="AR24" i="2"/>
  <c r="AS24" i="2" s="1"/>
  <c r="AP24" i="2"/>
  <c r="AQ24" i="2" s="1"/>
  <c r="AO24" i="2"/>
  <c r="BF24" i="2" s="1"/>
  <c r="I24" i="3" s="1"/>
  <c r="AM24" i="2"/>
  <c r="AN24" i="2" s="1"/>
  <c r="AJ24" i="2"/>
  <c r="AK24" i="2" s="1"/>
  <c r="AI24" i="2"/>
  <c r="AE24" i="2"/>
  <c r="Y24" i="2"/>
  <c r="W24" i="2"/>
  <c r="X24" i="2" s="1"/>
  <c r="T24" i="2"/>
  <c r="U24" i="2" s="1"/>
  <c r="BB24" i="2" s="1"/>
  <c r="S24" i="2"/>
  <c r="O24" i="2"/>
  <c r="Q24" i="2" s="1"/>
  <c r="E24" i="2"/>
  <c r="D24" i="2"/>
  <c r="AY23" i="2"/>
  <c r="AV23" i="2"/>
  <c r="AW23" i="2" s="1"/>
  <c r="AT23" i="2"/>
  <c r="AU23" i="2" s="1"/>
  <c r="AR23" i="2"/>
  <c r="AS23" i="2" s="1"/>
  <c r="AP23" i="2"/>
  <c r="AQ23" i="2" s="1"/>
  <c r="AO23" i="2"/>
  <c r="BF23" i="2" s="1"/>
  <c r="I23" i="3" s="1"/>
  <c r="AM23" i="2"/>
  <c r="AN23" i="2" s="1"/>
  <c r="AI23" i="2"/>
  <c r="AJ23" i="2" s="1"/>
  <c r="AK23" i="2" s="1"/>
  <c r="AF23" i="2"/>
  <c r="AG23" i="2" s="1"/>
  <c r="AE23" i="2"/>
  <c r="W23" i="2"/>
  <c r="S23" i="2"/>
  <c r="T23" i="2" s="1"/>
  <c r="U23" i="2" s="1"/>
  <c r="BB23" i="2" s="1"/>
  <c r="O23" i="2"/>
  <c r="Q23" i="2" s="1"/>
  <c r="E23" i="2"/>
  <c r="D23" i="2"/>
  <c r="AY22" i="2"/>
  <c r="AV22" i="2"/>
  <c r="AW22" i="2" s="1"/>
  <c r="AT22" i="2"/>
  <c r="AU22" i="2" s="1"/>
  <c r="AR22" i="2"/>
  <c r="AS22" i="2" s="1"/>
  <c r="AP22" i="2"/>
  <c r="AQ22" i="2" s="1"/>
  <c r="AO22" i="2"/>
  <c r="BF22" i="2" s="1"/>
  <c r="I22" i="3" s="1"/>
  <c r="AM22" i="2"/>
  <c r="AN22" i="2" s="1"/>
  <c r="AI22" i="2"/>
  <c r="AG22" i="2"/>
  <c r="AE22" i="2"/>
  <c r="AF22" i="2" s="1"/>
  <c r="X22" i="2"/>
  <c r="W22" i="2"/>
  <c r="S22" i="2"/>
  <c r="Q22" i="2"/>
  <c r="O22" i="2"/>
  <c r="E22" i="2"/>
  <c r="D22" i="2"/>
  <c r="AY21" i="2"/>
  <c r="AV21" i="2"/>
  <c r="AW21" i="2" s="1"/>
  <c r="AT21" i="2"/>
  <c r="AU21" i="2" s="1"/>
  <c r="AR21" i="2"/>
  <c r="AS21" i="2" s="1"/>
  <c r="AP21" i="2"/>
  <c r="AQ21" i="2" s="1"/>
  <c r="AO21" i="2"/>
  <c r="BF21" i="2" s="1"/>
  <c r="I21" i="3" s="1"/>
  <c r="AM21" i="2"/>
  <c r="AN21" i="2" s="1"/>
  <c r="AI21" i="2"/>
  <c r="AE21" i="2"/>
  <c r="X21" i="2"/>
  <c r="Y21" i="2" s="1"/>
  <c r="W21" i="2"/>
  <c r="T21" i="2"/>
  <c r="S21" i="2"/>
  <c r="O21" i="2"/>
  <c r="Q21" i="2" s="1"/>
  <c r="E21" i="2"/>
  <c r="D21" i="2"/>
  <c r="AY20" i="2"/>
  <c r="AV20" i="2"/>
  <c r="AW20" i="2" s="1"/>
  <c r="AT20" i="2"/>
  <c r="AU20" i="2" s="1"/>
  <c r="AR20" i="2"/>
  <c r="AS20" i="2" s="1"/>
  <c r="AP20" i="2"/>
  <c r="AQ20" i="2" s="1"/>
  <c r="AO20" i="2"/>
  <c r="BF20" i="2" s="1"/>
  <c r="I20" i="3" s="1"/>
  <c r="AM20" i="2"/>
  <c r="AN20" i="2" s="1"/>
  <c r="AJ20" i="2"/>
  <c r="AK20" i="2" s="1"/>
  <c r="AI20" i="2"/>
  <c r="AF20" i="2"/>
  <c r="AE20" i="2"/>
  <c r="W20" i="2"/>
  <c r="X20" i="2" s="1"/>
  <c r="Y20" i="2" s="1"/>
  <c r="T20" i="2"/>
  <c r="U20" i="2" s="1"/>
  <c r="BB20" i="2" s="1"/>
  <c r="S20" i="2"/>
  <c r="O20" i="2"/>
  <c r="Q20" i="2" s="1"/>
  <c r="E20" i="2"/>
  <c r="D20" i="2"/>
  <c r="AY19" i="2"/>
  <c r="AV19" i="2"/>
  <c r="AW19" i="2" s="1"/>
  <c r="AT19" i="2"/>
  <c r="AU19" i="2" s="1"/>
  <c r="AR19" i="2"/>
  <c r="AS19" i="2" s="1"/>
  <c r="AP19" i="2"/>
  <c r="AQ19" i="2" s="1"/>
  <c r="AO19" i="2"/>
  <c r="BF19" i="2" s="1"/>
  <c r="I19" i="3" s="1"/>
  <c r="AM19" i="2"/>
  <c r="AN19" i="2" s="1"/>
  <c r="AK19" i="2"/>
  <c r="AI19" i="2"/>
  <c r="AJ19" i="2" s="1"/>
  <c r="AG19" i="2"/>
  <c r="AF19" i="2"/>
  <c r="AE19" i="2"/>
  <c r="W19" i="2"/>
  <c r="U19" i="2"/>
  <c r="BB19" i="2" s="1"/>
  <c r="E19" i="3" s="1"/>
  <c r="S19" i="2"/>
  <c r="T19" i="2" s="1"/>
  <c r="Q19" i="2"/>
  <c r="O19" i="2"/>
  <c r="E19" i="2"/>
  <c r="D19" i="2"/>
  <c r="C19" i="2"/>
  <c r="AY18" i="2"/>
  <c r="AV18" i="2"/>
  <c r="AW18" i="2" s="1"/>
  <c r="AT18" i="2"/>
  <c r="AU18" i="2" s="1"/>
  <c r="AR18" i="2"/>
  <c r="AS18" i="2" s="1"/>
  <c r="AP18" i="2"/>
  <c r="AQ18" i="2" s="1"/>
  <c r="AO18" i="2"/>
  <c r="BF18" i="2" s="1"/>
  <c r="I18" i="3" s="1"/>
  <c r="AM18" i="2"/>
  <c r="AN18" i="2" s="1"/>
  <c r="BD18" i="2" s="1"/>
  <c r="AI18" i="2"/>
  <c r="AG18" i="2"/>
  <c r="AE18" i="2"/>
  <c r="AF18" i="2" s="1"/>
  <c r="X18" i="2"/>
  <c r="W18" i="2"/>
  <c r="S18" i="2"/>
  <c r="Q18" i="2"/>
  <c r="O18" i="2"/>
  <c r="E18" i="2"/>
  <c r="D18" i="2"/>
  <c r="C18" i="2"/>
  <c r="AY17" i="2"/>
  <c r="AV17" i="2"/>
  <c r="AW17" i="2" s="1"/>
  <c r="AT17" i="2"/>
  <c r="AU17" i="2" s="1"/>
  <c r="AR17" i="2"/>
  <c r="AS17" i="2" s="1"/>
  <c r="AP17" i="2"/>
  <c r="AQ17" i="2" s="1"/>
  <c r="AO17" i="2"/>
  <c r="BF17" i="2" s="1"/>
  <c r="I17" i="3" s="1"/>
  <c r="AM17" i="2"/>
  <c r="AN17" i="2" s="1"/>
  <c r="AJ17" i="2"/>
  <c r="AI17" i="2"/>
  <c r="AE17" i="2"/>
  <c r="Y17" i="2"/>
  <c r="X17" i="2"/>
  <c r="W17" i="2"/>
  <c r="S17" i="2"/>
  <c r="O17" i="2"/>
  <c r="Q17" i="2" s="1"/>
  <c r="E17" i="2"/>
  <c r="D17" i="2"/>
  <c r="AY16" i="2"/>
  <c r="AV16" i="2"/>
  <c r="AW16" i="2" s="1"/>
  <c r="AT16" i="2"/>
  <c r="AU16" i="2" s="1"/>
  <c r="AR16" i="2"/>
  <c r="AS16" i="2" s="1"/>
  <c r="AP16" i="2"/>
  <c r="AQ16" i="2" s="1"/>
  <c r="AO16" i="2"/>
  <c r="BF16" i="2" s="1"/>
  <c r="I16" i="3" s="1"/>
  <c r="AM16" i="2"/>
  <c r="AN16" i="2" s="1"/>
  <c r="AK16" i="2"/>
  <c r="AJ16" i="2"/>
  <c r="AI16" i="2"/>
  <c r="AE16" i="2"/>
  <c r="Y16" i="2"/>
  <c r="W16" i="2"/>
  <c r="X16" i="2" s="1"/>
  <c r="U16" i="2"/>
  <c r="BB16" i="2" s="1"/>
  <c r="T16" i="2"/>
  <c r="S16" i="2"/>
  <c r="O16" i="2"/>
  <c r="Q16" i="2" s="1"/>
  <c r="E16" i="2"/>
  <c r="D16" i="2"/>
  <c r="AY15" i="2"/>
  <c r="AV15" i="2"/>
  <c r="AW15" i="2" s="1"/>
  <c r="AT15" i="2"/>
  <c r="AU15" i="2" s="1"/>
  <c r="AR15" i="2"/>
  <c r="AS15" i="2" s="1"/>
  <c r="AP15" i="2"/>
  <c r="AQ15" i="2" s="1"/>
  <c r="AO15" i="2"/>
  <c r="BF15" i="2" s="1"/>
  <c r="I15" i="3" s="1"/>
  <c r="AM15" i="2"/>
  <c r="AN15" i="2" s="1"/>
  <c r="AI15" i="2"/>
  <c r="AJ15" i="2" s="1"/>
  <c r="AK15" i="2" s="1"/>
  <c r="AF15" i="2"/>
  <c r="AG15" i="2" s="1"/>
  <c r="AE15" i="2"/>
  <c r="W15" i="2"/>
  <c r="S15" i="2"/>
  <c r="T15" i="2" s="1"/>
  <c r="U15" i="2" s="1"/>
  <c r="BB15" i="2" s="1"/>
  <c r="O15" i="2"/>
  <c r="Q15" i="2" s="1"/>
  <c r="E15" i="2"/>
  <c r="D15" i="2"/>
  <c r="AY14" i="2"/>
  <c r="AV14" i="2"/>
  <c r="AW14" i="2" s="1"/>
  <c r="AT14" i="2"/>
  <c r="AU14" i="2" s="1"/>
  <c r="AR14" i="2"/>
  <c r="AS14" i="2" s="1"/>
  <c r="AP14" i="2"/>
  <c r="AQ14" i="2" s="1"/>
  <c r="AO14" i="2"/>
  <c r="BF14" i="2" s="1"/>
  <c r="I14" i="3" s="1"/>
  <c r="AM14" i="2"/>
  <c r="AN14" i="2" s="1"/>
  <c r="AI14" i="2"/>
  <c r="AE14" i="2"/>
  <c r="AF14" i="2" s="1"/>
  <c r="AG14" i="2" s="1"/>
  <c r="W14" i="2"/>
  <c r="S14" i="2"/>
  <c r="Q14" i="2"/>
  <c r="O14" i="2"/>
  <c r="E14" i="2"/>
  <c r="D14" i="2"/>
  <c r="AY13" i="2"/>
  <c r="AV13" i="2"/>
  <c r="AW13" i="2" s="1"/>
  <c r="AT13" i="2"/>
  <c r="AU13" i="2" s="1"/>
  <c r="AR13" i="2"/>
  <c r="AS13" i="2" s="1"/>
  <c r="AP13" i="2"/>
  <c r="AQ13" i="2" s="1"/>
  <c r="AO13" i="2"/>
  <c r="BF13" i="2" s="1"/>
  <c r="I13" i="3" s="1"/>
  <c r="AM13" i="2"/>
  <c r="AN13" i="2" s="1"/>
  <c r="AJ13" i="2"/>
  <c r="AI13" i="2"/>
  <c r="AE13" i="2"/>
  <c r="Y13" i="2"/>
  <c r="X13" i="2"/>
  <c r="W13" i="2"/>
  <c r="S13" i="2"/>
  <c r="O13" i="2"/>
  <c r="Q13" i="2" s="1"/>
  <c r="E13" i="2"/>
  <c r="D13" i="2"/>
  <c r="AY12" i="2"/>
  <c r="AV12" i="2"/>
  <c r="AW12" i="2" s="1"/>
  <c r="AT12" i="2"/>
  <c r="AU12" i="2" s="1"/>
  <c r="AR12" i="2"/>
  <c r="AS12" i="2" s="1"/>
  <c r="AP12" i="2"/>
  <c r="AQ12" i="2" s="1"/>
  <c r="AO12" i="2"/>
  <c r="BF12" i="2" s="1"/>
  <c r="I12" i="3" s="1"/>
  <c r="AM12" i="2"/>
  <c r="AN12" i="2" s="1"/>
  <c r="AK12" i="2"/>
  <c r="AJ12" i="2"/>
  <c r="AI12" i="2"/>
  <c r="AE12" i="2"/>
  <c r="Y12" i="2"/>
  <c r="W12" i="2"/>
  <c r="X12" i="2" s="1"/>
  <c r="U12" i="2"/>
  <c r="BB12" i="2" s="1"/>
  <c r="T12" i="2"/>
  <c r="S12" i="2"/>
  <c r="O12" i="2"/>
  <c r="Q12" i="2" s="1"/>
  <c r="E12" i="2"/>
  <c r="D12" i="2"/>
  <c r="AY11" i="2"/>
  <c r="AV11" i="2"/>
  <c r="AW11" i="2" s="1"/>
  <c r="AT11" i="2"/>
  <c r="AU11" i="2" s="1"/>
  <c r="AR11" i="2"/>
  <c r="AS11" i="2" s="1"/>
  <c r="AP11" i="2"/>
  <c r="AQ11" i="2" s="1"/>
  <c r="AO11" i="2"/>
  <c r="BF11" i="2" s="1"/>
  <c r="I11" i="3" s="1"/>
  <c r="AM11" i="2"/>
  <c r="AN11" i="2" s="1"/>
  <c r="AI11" i="2"/>
  <c r="AJ11" i="2" s="1"/>
  <c r="AK11" i="2" s="1"/>
  <c r="AF11" i="2"/>
  <c r="AG11" i="2" s="1"/>
  <c r="AE11" i="2"/>
  <c r="W11" i="2"/>
  <c r="S11" i="2"/>
  <c r="T11" i="2" s="1"/>
  <c r="U11" i="2" s="1"/>
  <c r="BB11" i="2" s="1"/>
  <c r="O11" i="2"/>
  <c r="Q11" i="2" s="1"/>
  <c r="E11" i="2"/>
  <c r="D11" i="2"/>
  <c r="AY10" i="2"/>
  <c r="AV10" i="2"/>
  <c r="AW10" i="2" s="1"/>
  <c r="AT10" i="2"/>
  <c r="AU10" i="2" s="1"/>
  <c r="AR10" i="2"/>
  <c r="AS10" i="2" s="1"/>
  <c r="AP10" i="2"/>
  <c r="AQ10" i="2" s="1"/>
  <c r="AO10" i="2"/>
  <c r="BF10" i="2" s="1"/>
  <c r="I10" i="3" s="1"/>
  <c r="AM10" i="2"/>
  <c r="AN10" i="2" s="1"/>
  <c r="AI10" i="2"/>
  <c r="AE10" i="2"/>
  <c r="AF10" i="2" s="1"/>
  <c r="AG10" i="2" s="1"/>
  <c r="W10" i="2"/>
  <c r="S10" i="2"/>
  <c r="Q10" i="2"/>
  <c r="O10" i="2"/>
  <c r="E10" i="2"/>
  <c r="D10" i="2"/>
  <c r="C10" i="2"/>
  <c r="AY9" i="2"/>
  <c r="AV9" i="2"/>
  <c r="AW9" i="2" s="1"/>
  <c r="AT9" i="2"/>
  <c r="AU9" i="2" s="1"/>
  <c r="AR9" i="2"/>
  <c r="AS9" i="2" s="1"/>
  <c r="AP9" i="2"/>
  <c r="AQ9" i="2" s="1"/>
  <c r="AO9" i="2"/>
  <c r="BF9" i="2" s="1"/>
  <c r="I9" i="3" s="1"/>
  <c r="AM9" i="2"/>
  <c r="AN9" i="2" s="1"/>
  <c r="AI9" i="2"/>
  <c r="AE9" i="2"/>
  <c r="X9" i="2"/>
  <c r="Y9" i="2" s="1"/>
  <c r="W9" i="2"/>
  <c r="T9" i="2"/>
  <c r="S9" i="2"/>
  <c r="O9" i="2"/>
  <c r="Q9" i="2" s="1"/>
  <c r="E9" i="2"/>
  <c r="D9" i="2"/>
  <c r="AY8" i="2"/>
  <c r="AV8" i="2"/>
  <c r="AW8" i="2" s="1"/>
  <c r="AT8" i="2"/>
  <c r="AU8" i="2" s="1"/>
  <c r="AR8" i="2"/>
  <c r="AS8" i="2" s="1"/>
  <c r="AP8" i="2"/>
  <c r="AQ8" i="2" s="1"/>
  <c r="AO8" i="2"/>
  <c r="BF8" i="2" s="1"/>
  <c r="I8" i="3" s="1"/>
  <c r="AM8" i="2"/>
  <c r="AN8" i="2" s="1"/>
  <c r="AJ8" i="2"/>
  <c r="AK8" i="2" s="1"/>
  <c r="AI8" i="2"/>
  <c r="AF8" i="2"/>
  <c r="AE8" i="2"/>
  <c r="W8" i="2"/>
  <c r="X8" i="2" s="1"/>
  <c r="Y8" i="2" s="1"/>
  <c r="T8" i="2"/>
  <c r="U8" i="2" s="1"/>
  <c r="BB8" i="2" s="1"/>
  <c r="E8" i="3" s="1"/>
  <c r="S8" i="2"/>
  <c r="O8" i="2"/>
  <c r="Q8" i="2" s="1"/>
  <c r="E8" i="2"/>
  <c r="D8" i="2"/>
  <c r="AY7" i="2"/>
  <c r="AV7" i="2"/>
  <c r="AW7" i="2" s="1"/>
  <c r="AT7" i="2"/>
  <c r="AR7" i="2"/>
  <c r="AS7" i="2" s="1"/>
  <c r="AP7" i="2"/>
  <c r="AQ7" i="2" s="1"/>
  <c r="AO7" i="2"/>
  <c r="AM7" i="2"/>
  <c r="AI7" i="2"/>
  <c r="AF7" i="2"/>
  <c r="AG7" i="2" s="1"/>
  <c r="AE7" i="2"/>
  <c r="W7" i="2"/>
  <c r="S7" i="2"/>
  <c r="O7" i="2"/>
  <c r="E7" i="2"/>
  <c r="D7" i="2"/>
  <c r="E6" i="2"/>
  <c r="D6" i="2"/>
  <c r="C6" i="2"/>
  <c r="B6" i="2"/>
  <c r="K5" i="2"/>
  <c r="H5" i="2"/>
  <c r="G5" i="2"/>
  <c r="E5" i="2"/>
  <c r="D5" i="2"/>
  <c r="A4" i="2"/>
  <c r="C3" i="2"/>
  <c r="A3" i="2"/>
  <c r="A2" i="2"/>
  <c r="C1" i="2"/>
  <c r="A1" i="2"/>
  <c r="P859" i="4"/>
  <c r="O859" i="4"/>
  <c r="N859" i="4"/>
  <c r="M859" i="4"/>
  <c r="F847" i="4"/>
  <c r="E846" i="4"/>
  <c r="E845" i="4"/>
  <c r="F835" i="4"/>
  <c r="E835" i="4"/>
  <c r="E833" i="4"/>
  <c r="E830" i="4"/>
  <c r="E825" i="4"/>
  <c r="F817" i="4"/>
  <c r="F816" i="4"/>
  <c r="F811" i="4"/>
  <c r="F810" i="4"/>
  <c r="E805" i="4"/>
  <c r="E802" i="4"/>
  <c r="E798" i="4"/>
  <c r="E797" i="4"/>
  <c r="E794" i="4"/>
  <c r="F783" i="4"/>
  <c r="F782" i="4"/>
  <c r="E776" i="4"/>
  <c r="E775" i="4"/>
  <c r="F766" i="4"/>
  <c r="F765" i="4"/>
  <c r="E758" i="4"/>
  <c r="F753" i="4"/>
  <c r="E747" i="4"/>
  <c r="E746" i="4"/>
  <c r="E743" i="4"/>
  <c r="E742" i="4"/>
  <c r="F740" i="4"/>
  <c r="E737" i="4"/>
  <c r="E734" i="4"/>
  <c r="F728" i="4"/>
  <c r="E724" i="4"/>
  <c r="E723" i="4"/>
  <c r="E722" i="4"/>
  <c r="E721" i="4"/>
  <c r="E720" i="4"/>
  <c r="E717" i="4"/>
  <c r="E716" i="4"/>
  <c r="E708" i="4"/>
  <c r="E707" i="4"/>
  <c r="E704" i="4"/>
  <c r="F702" i="4"/>
  <c r="E696" i="4"/>
  <c r="E695" i="4"/>
  <c r="F691" i="4"/>
  <c r="E690" i="4"/>
  <c r="F688" i="4"/>
  <c r="F687" i="4"/>
  <c r="F686" i="4"/>
  <c r="F685" i="4"/>
  <c r="E678" i="4"/>
  <c r="E677" i="4"/>
  <c r="E676" i="4"/>
  <c r="E675" i="4"/>
  <c r="F663" i="4"/>
  <c r="F662" i="4"/>
  <c r="E661" i="4"/>
  <c r="E655" i="4"/>
  <c r="E654" i="4"/>
  <c r="E653" i="4"/>
  <c r="E650" i="4"/>
  <c r="E649" i="4"/>
  <c r="E648" i="4"/>
  <c r="F640" i="4"/>
  <c r="F639" i="4"/>
  <c r="F638" i="4"/>
  <c r="F637" i="4"/>
  <c r="F632" i="4"/>
  <c r="E627" i="4"/>
  <c r="E626" i="4"/>
  <c r="E625" i="4"/>
  <c r="E618" i="4"/>
  <c r="E617" i="4"/>
  <c r="E614" i="4"/>
  <c r="E613" i="4"/>
  <c r="F609" i="4"/>
  <c r="F608" i="4"/>
  <c r="E605" i="4"/>
  <c r="E604" i="4"/>
  <c r="E603" i="4"/>
  <c r="E600" i="4"/>
  <c r="F598" i="4"/>
  <c r="E593" i="4"/>
  <c r="E590" i="4"/>
  <c r="E589" i="4"/>
  <c r="E588" i="4"/>
  <c r="F584" i="4"/>
  <c r="E583" i="4"/>
  <c r="E582" i="4"/>
  <c r="E581" i="4"/>
  <c r="F576" i="4"/>
  <c r="F575" i="4"/>
  <c r="F574" i="4"/>
  <c r="I571" i="4"/>
  <c r="E571" i="4"/>
  <c r="F566" i="4"/>
  <c r="E565" i="4"/>
  <c r="I564" i="4"/>
  <c r="E564" i="4"/>
  <c r="I563" i="4"/>
  <c r="E563" i="4"/>
  <c r="F558" i="4"/>
  <c r="F557" i="4"/>
  <c r="E552" i="4"/>
  <c r="E551" i="4"/>
  <c r="F550" i="4"/>
  <c r="E550" i="4"/>
  <c r="F549" i="4"/>
  <c r="E549" i="4"/>
  <c r="E548" i="4"/>
  <c r="E547" i="4"/>
  <c r="F546" i="4"/>
  <c r="E546" i="4"/>
  <c r="I541" i="4"/>
  <c r="E541" i="4"/>
  <c r="E534" i="4"/>
  <c r="E533" i="4"/>
  <c r="F529" i="4"/>
  <c r="I529" i="4"/>
  <c r="E529" i="4"/>
  <c r="F526" i="4"/>
  <c r="I525" i="4"/>
  <c r="E525" i="4"/>
  <c r="I524" i="4"/>
  <c r="E524" i="4"/>
  <c r="F521" i="4"/>
  <c r="I520" i="4"/>
  <c r="E520" i="4"/>
  <c r="I519" i="4"/>
  <c r="E519" i="4"/>
  <c r="I518" i="4"/>
  <c r="E518" i="4"/>
  <c r="I512" i="4"/>
  <c r="E512" i="4"/>
  <c r="I511" i="4"/>
  <c r="E511" i="4"/>
  <c r="F507" i="4"/>
  <c r="I507" i="4"/>
  <c r="E507" i="4"/>
  <c r="F504" i="4"/>
  <c r="I503" i="4"/>
  <c r="E503" i="4"/>
  <c r="I502" i="4"/>
  <c r="E502" i="4"/>
  <c r="I501" i="4"/>
  <c r="E501" i="4"/>
  <c r="E496" i="4"/>
  <c r="F492" i="4"/>
  <c r="I492" i="4"/>
  <c r="E492" i="4"/>
  <c r="I491" i="4"/>
  <c r="E491" i="4"/>
  <c r="E490" i="4"/>
  <c r="I485" i="4"/>
  <c r="E485" i="4"/>
  <c r="I484" i="4"/>
  <c r="E484" i="4"/>
  <c r="I478" i="4"/>
  <c r="E478" i="4"/>
  <c r="I477" i="4"/>
  <c r="E477" i="4"/>
  <c r="F472" i="4"/>
  <c r="E472" i="4"/>
  <c r="F469" i="4"/>
  <c r="I467" i="4"/>
  <c r="E467" i="4"/>
  <c r="F463" i="4"/>
  <c r="I462" i="4"/>
  <c r="E462" i="4"/>
  <c r="E461" i="4"/>
  <c r="F458" i="4"/>
  <c r="I457" i="4"/>
  <c r="E457" i="4"/>
  <c r="F456" i="4"/>
  <c r="I456" i="4"/>
  <c r="E456" i="4"/>
  <c r="E455" i="4"/>
  <c r="F452" i="4"/>
  <c r="E451" i="4"/>
  <c r="F447" i="4"/>
  <c r="I447" i="4"/>
  <c r="E447" i="4"/>
  <c r="F446" i="4"/>
  <c r="I446" i="4"/>
  <c r="E446" i="4"/>
  <c r="I445" i="4"/>
  <c r="E445" i="4"/>
  <c r="I444" i="4"/>
  <c r="E444" i="4"/>
  <c r="F443" i="4"/>
  <c r="E443" i="4"/>
  <c r="F439" i="4"/>
  <c r="F438" i="4"/>
  <c r="E437" i="4"/>
  <c r="E433" i="4"/>
  <c r="F430" i="4"/>
  <c r="E429" i="4"/>
  <c r="I428" i="4"/>
  <c r="E428" i="4"/>
  <c r="F424" i="4"/>
  <c r="E423" i="4"/>
  <c r="E416" i="4"/>
  <c r="F411" i="4"/>
  <c r="F410" i="4"/>
  <c r="I410" i="4"/>
  <c r="E410" i="4"/>
  <c r="F406" i="4"/>
  <c r="I405" i="4"/>
  <c r="E405" i="4"/>
  <c r="I404" i="4"/>
  <c r="E404" i="4"/>
  <c r="F399" i="4"/>
  <c r="I398" i="4"/>
  <c r="E398" i="4"/>
  <c r="I397" i="4"/>
  <c r="E397" i="4"/>
  <c r="F393" i="4"/>
  <c r="E393" i="4"/>
  <c r="F389" i="4"/>
  <c r="I388" i="4"/>
  <c r="E388" i="4"/>
  <c r="F387" i="4"/>
  <c r="I387" i="4"/>
  <c r="E387" i="4"/>
  <c r="I386" i="4"/>
  <c r="E386" i="4"/>
  <c r="E385" i="4"/>
  <c r="F381" i="4"/>
  <c r="F380" i="4"/>
  <c r="I379" i="4"/>
  <c r="E379" i="4"/>
  <c r="E378" i="4"/>
  <c r="F375" i="4"/>
  <c r="I373" i="4"/>
  <c r="E373" i="4"/>
  <c r="E372" i="4"/>
  <c r="F369" i="4"/>
  <c r="F368" i="4"/>
  <c r="E368" i="4"/>
  <c r="I367" i="4"/>
  <c r="E367" i="4"/>
  <c r="F364" i="4"/>
  <c r="F363" i="4"/>
  <c r="F362" i="4"/>
  <c r="F361" i="4"/>
  <c r="E360" i="4"/>
  <c r="F357" i="4"/>
  <c r="E356" i="4"/>
  <c r="E355" i="4"/>
  <c r="F353" i="4"/>
  <c r="F352" i="4"/>
  <c r="E352" i="4"/>
  <c r="F349" i="4"/>
  <c r="F348" i="4"/>
  <c r="F347" i="4"/>
  <c r="F346" i="4"/>
  <c r="E345" i="4"/>
  <c r="F342" i="4"/>
  <c r="E342" i="4"/>
  <c r="F339" i="4"/>
  <c r="E337" i="4"/>
  <c r="F335" i="4"/>
  <c r="F333" i="4"/>
  <c r="E333" i="4"/>
  <c r="E332" i="4"/>
  <c r="E331" i="4"/>
  <c r="E327" i="4"/>
  <c r="E326" i="4"/>
  <c r="E325" i="4"/>
  <c r="E324" i="4"/>
  <c r="F321" i="4"/>
  <c r="E320" i="4"/>
  <c r="F319" i="4"/>
  <c r="E319" i="4"/>
  <c r="E318" i="4"/>
  <c r="E317" i="4"/>
  <c r="F313" i="4"/>
  <c r="E310" i="4"/>
  <c r="E309" i="4"/>
  <c r="I308" i="4"/>
  <c r="E308" i="4"/>
  <c r="F305" i="4"/>
  <c r="F304" i="4"/>
  <c r="E303" i="4"/>
  <c r="E301" i="4"/>
  <c r="F298" i="4"/>
  <c r="E297" i="4"/>
  <c r="F296" i="4"/>
  <c r="E296" i="4"/>
  <c r="E295" i="4"/>
  <c r="F292" i="4"/>
  <c r="F291" i="4"/>
  <c r="E290" i="4"/>
  <c r="E288" i="4"/>
  <c r="F282" i="4"/>
  <c r="E281" i="4"/>
  <c r="F280" i="4"/>
  <c r="E280" i="4"/>
  <c r="F279" i="4"/>
  <c r="E279" i="4"/>
  <c r="F276" i="4"/>
  <c r="F275" i="4"/>
  <c r="E274" i="4"/>
  <c r="F272" i="4"/>
  <c r="F271" i="4"/>
  <c r="E271" i="4"/>
  <c r="F269" i="4"/>
  <c r="F268" i="4"/>
  <c r="F267" i="4"/>
  <c r="E267" i="4"/>
  <c r="F266" i="4"/>
  <c r="F264" i="4"/>
  <c r="E264" i="4"/>
  <c r="F263" i="4"/>
  <c r="E263" i="4"/>
  <c r="F262" i="4"/>
  <c r="E262" i="4"/>
  <c r="F261" i="4"/>
  <c r="E261" i="4"/>
  <c r="F260" i="4"/>
  <c r="E260" i="4"/>
  <c r="F259" i="4"/>
  <c r="E259" i="4"/>
  <c r="F258" i="4"/>
  <c r="F256" i="4"/>
  <c r="E256" i="4"/>
  <c r="F255" i="4"/>
  <c r="E255" i="4"/>
  <c r="F254" i="4"/>
  <c r="F253" i="4"/>
  <c r="F252" i="4"/>
  <c r="F250" i="4"/>
  <c r="E250" i="4"/>
  <c r="F249" i="4"/>
  <c r="F248" i="4"/>
  <c r="E248" i="4"/>
  <c r="F247" i="4"/>
  <c r="E247" i="4"/>
  <c r="E246" i="4"/>
  <c r="F245" i="4"/>
  <c r="F244" i="4"/>
  <c r="F242" i="4"/>
  <c r="E242" i="4"/>
  <c r="F241" i="4"/>
  <c r="F239" i="4"/>
  <c r="F237" i="4"/>
  <c r="F236" i="4"/>
  <c r="F235" i="4"/>
  <c r="E235" i="4"/>
  <c r="F234" i="4"/>
  <c r="F232" i="4"/>
  <c r="F231" i="4"/>
  <c r="F230" i="4"/>
  <c r="F229" i="4"/>
  <c r="F228" i="4"/>
  <c r="E228" i="4"/>
  <c r="F227" i="4"/>
  <c r="E227" i="4"/>
  <c r="F226" i="4"/>
  <c r="E226" i="4"/>
  <c r="F225" i="4"/>
  <c r="E225" i="4"/>
  <c r="F224" i="4"/>
  <c r="E224" i="4"/>
  <c r="F223" i="4"/>
  <c r="E222" i="4"/>
  <c r="F221" i="4"/>
  <c r="F220" i="4"/>
  <c r="E220" i="4"/>
  <c r="F219" i="4"/>
  <c r="F217" i="4"/>
  <c r="F216" i="4"/>
  <c r="E216" i="4"/>
  <c r="F215" i="4"/>
  <c r="F214" i="4"/>
  <c r="F212" i="4"/>
  <c r="F211" i="4"/>
  <c r="F210" i="4"/>
  <c r="E210" i="4"/>
  <c r="F209" i="4"/>
  <c r="E208" i="4"/>
  <c r="F207" i="4"/>
  <c r="F206" i="4"/>
  <c r="F205" i="4"/>
  <c r="F204" i="4"/>
  <c r="F203" i="4"/>
  <c r="F202" i="4"/>
  <c r="E202" i="4"/>
  <c r="F201" i="4"/>
  <c r="F199" i="4"/>
  <c r="F198" i="4"/>
  <c r="F197" i="4"/>
  <c r="F196" i="4"/>
  <c r="E196" i="4"/>
  <c r="F194" i="4"/>
  <c r="F193" i="4"/>
  <c r="F192" i="4"/>
  <c r="F191" i="4"/>
  <c r="F190" i="4"/>
  <c r="F189" i="4"/>
  <c r="F188" i="4"/>
  <c r="E188" i="4"/>
  <c r="F187" i="4"/>
  <c r="E186" i="4"/>
  <c r="F185" i="4"/>
  <c r="F184" i="4"/>
  <c r="E184" i="4"/>
  <c r="F183" i="4"/>
  <c r="E183" i="4"/>
  <c r="F182" i="4"/>
  <c r="E182" i="4"/>
  <c r="F181" i="4"/>
  <c r="F180" i="4"/>
  <c r="E180" i="4"/>
  <c r="F179" i="4"/>
  <c r="E179" i="4"/>
  <c r="E178" i="4"/>
  <c r="E177" i="4"/>
  <c r="F176" i="4"/>
  <c r="F175" i="4"/>
  <c r="F173" i="4"/>
  <c r="F172" i="4"/>
  <c r="F171" i="4"/>
  <c r="E171" i="4"/>
  <c r="F170" i="4"/>
  <c r="F169" i="4"/>
  <c r="F168" i="4"/>
  <c r="E168" i="4"/>
  <c r="F167" i="4"/>
  <c r="F165" i="4"/>
  <c r="E165" i="4"/>
  <c r="F164" i="4"/>
  <c r="F163" i="4"/>
  <c r="E163" i="4"/>
  <c r="F162" i="4"/>
  <c r="E162" i="4"/>
  <c r="F160" i="4"/>
  <c r="E160" i="4"/>
  <c r="F159" i="4"/>
  <c r="F158" i="4"/>
  <c r="F157" i="4"/>
  <c r="F155" i="4"/>
  <c r="E155" i="4"/>
  <c r="F154" i="4"/>
  <c r="F153" i="4"/>
  <c r="F152" i="4"/>
  <c r="E151" i="4"/>
  <c r="F150" i="4"/>
  <c r="E150" i="4"/>
  <c r="F149" i="4"/>
  <c r="E149" i="4"/>
  <c r="F148" i="4"/>
  <c r="E148" i="4"/>
  <c r="F147" i="4"/>
  <c r="E147" i="4"/>
  <c r="F146" i="4"/>
  <c r="I146" i="4"/>
  <c r="E146" i="4"/>
  <c r="F145" i="4"/>
  <c r="F144" i="4"/>
  <c r="F143" i="4"/>
  <c r="E143" i="4"/>
  <c r="F142" i="4"/>
  <c r="E142" i="4"/>
  <c r="E141" i="4"/>
  <c r="E140" i="4"/>
  <c r="E139" i="4"/>
  <c r="F137" i="4"/>
  <c r="E136" i="4"/>
  <c r="F135" i="4"/>
  <c r="E135" i="4"/>
  <c r="F134" i="4"/>
  <c r="E134" i="4"/>
  <c r="E133" i="4"/>
  <c r="E132" i="4"/>
  <c r="F131" i="4"/>
  <c r="I131" i="4"/>
  <c r="E131" i="4"/>
  <c r="F130" i="4"/>
  <c r="F129" i="4"/>
  <c r="F128" i="4"/>
  <c r="E128" i="4"/>
  <c r="E127" i="4"/>
  <c r="E126" i="4"/>
  <c r="F125" i="4"/>
  <c r="E125" i="4"/>
  <c r="F124" i="4"/>
  <c r="F123" i="4"/>
  <c r="F122" i="4"/>
  <c r="E122" i="4"/>
  <c r="F121" i="4"/>
  <c r="F120" i="4"/>
  <c r="F119" i="4"/>
  <c r="F118" i="4"/>
  <c r="F117" i="4"/>
  <c r="E117" i="4"/>
  <c r="F116" i="4"/>
  <c r="F115" i="4"/>
  <c r="F113" i="4"/>
  <c r="F111" i="4"/>
  <c r="E111" i="4"/>
  <c r="F110" i="4"/>
  <c r="E110" i="4"/>
  <c r="F109" i="4"/>
  <c r="I109" i="4"/>
  <c r="E109" i="4"/>
  <c r="F108" i="4"/>
  <c r="I108" i="4"/>
  <c r="E108" i="4"/>
  <c r="B25" i="2"/>
  <c r="F106" i="4"/>
  <c r="F105" i="4"/>
  <c r="E105" i="4"/>
  <c r="F104" i="4"/>
  <c r="E104" i="4"/>
  <c r="F103" i="4"/>
  <c r="F102" i="4"/>
  <c r="F101" i="4"/>
  <c r="E101" i="4"/>
  <c r="F100" i="4"/>
  <c r="E100" i="4"/>
  <c r="F99" i="4"/>
  <c r="I99" i="4"/>
  <c r="E99" i="4"/>
  <c r="F98" i="4"/>
  <c r="I98" i="4"/>
  <c r="E98" i="4"/>
  <c r="F96" i="4"/>
  <c r="F95" i="4"/>
  <c r="E95" i="4"/>
  <c r="F94" i="4"/>
  <c r="E94" i="4"/>
  <c r="B17" i="2"/>
  <c r="F92" i="4"/>
  <c r="E92" i="4"/>
  <c r="F91" i="4"/>
  <c r="E91" i="4"/>
  <c r="F90" i="4"/>
  <c r="F89" i="4"/>
  <c r="F88" i="4"/>
  <c r="E88" i="4"/>
  <c r="F87" i="4"/>
  <c r="F86" i="4"/>
  <c r="F85" i="4"/>
  <c r="E85" i="4"/>
  <c r="F84" i="4"/>
  <c r="F83" i="4"/>
  <c r="F82" i="4"/>
  <c r="E82" i="4"/>
  <c r="F81" i="4"/>
  <c r="F80" i="4"/>
  <c r="F79" i="4"/>
  <c r="E79" i="4"/>
  <c r="F78" i="4"/>
  <c r="E78" i="4"/>
  <c r="F77" i="4"/>
  <c r="F75" i="4"/>
  <c r="E75" i="4"/>
  <c r="F74" i="4"/>
  <c r="E74" i="4"/>
  <c r="F72" i="4"/>
  <c r="E72" i="4"/>
  <c r="B10" i="2"/>
  <c r="F70" i="4"/>
  <c r="E70" i="4"/>
  <c r="F69" i="4"/>
  <c r="E69" i="4"/>
  <c r="B28" i="2"/>
  <c r="F67" i="4"/>
  <c r="F66" i="4"/>
  <c r="E66" i="4"/>
  <c r="F65" i="4"/>
  <c r="E65" i="4"/>
  <c r="F64" i="4"/>
  <c r="F63" i="4"/>
  <c r="F62" i="4"/>
  <c r="E62" i="4"/>
  <c r="F61" i="4"/>
  <c r="E61" i="4"/>
  <c r="F60" i="4"/>
  <c r="F59" i="4"/>
  <c r="F58" i="4"/>
  <c r="F57" i="4"/>
  <c r="E57" i="4"/>
  <c r="F56" i="4"/>
  <c r="E56" i="4"/>
  <c r="F54" i="4"/>
  <c r="F53" i="4"/>
  <c r="E53" i="4"/>
  <c r="F52" i="4"/>
  <c r="F51" i="4"/>
  <c r="F50" i="4"/>
  <c r="E50" i="4"/>
  <c r="F49" i="4"/>
  <c r="F48" i="4"/>
  <c r="F46" i="4"/>
  <c r="F45" i="4"/>
  <c r="F44" i="4"/>
  <c r="E44" i="4"/>
  <c r="F43" i="4"/>
  <c r="F42" i="4"/>
  <c r="F41" i="4"/>
  <c r="E41" i="4"/>
  <c r="F40" i="4"/>
  <c r="E40" i="4"/>
  <c r="F38" i="4"/>
  <c r="E38" i="4"/>
  <c r="F37" i="4"/>
  <c r="F36" i="4"/>
  <c r="B18" i="2"/>
  <c r="F34" i="4"/>
  <c r="E34" i="4"/>
  <c r="F33" i="4"/>
  <c r="F32" i="4"/>
  <c r="E32" i="4"/>
  <c r="F30" i="4"/>
  <c r="F29" i="4"/>
  <c r="E29" i="4"/>
  <c r="F28" i="4"/>
  <c r="F27" i="4"/>
  <c r="F26" i="4"/>
  <c r="E26" i="4"/>
  <c r="F24" i="4"/>
  <c r="E24" i="4"/>
  <c r="F23" i="4"/>
  <c r="E23" i="4"/>
  <c r="F22" i="4"/>
  <c r="B19" i="2"/>
  <c r="F18" i="4"/>
  <c r="E18" i="4"/>
  <c r="B35" i="2"/>
  <c r="F16" i="4"/>
  <c r="E16" i="4"/>
  <c r="B11" i="2"/>
  <c r="B20" i="2"/>
  <c r="B29" i="2"/>
  <c r="B5" i="2"/>
  <c r="C2" i="2"/>
  <c r="BD27" i="2" l="1"/>
  <c r="BD28" i="2"/>
  <c r="G28" i="3" s="1"/>
  <c r="BD32" i="2"/>
  <c r="BD24" i="2"/>
  <c r="G24" i="3" s="1"/>
  <c r="BD20" i="2"/>
  <c r="BI11" i="2"/>
  <c r="BJ11" i="2" s="1"/>
  <c r="AZ12" i="2"/>
  <c r="BI15" i="2"/>
  <c r="BJ15" i="2" s="1"/>
  <c r="F97" i="4"/>
  <c r="F136" i="4"/>
  <c r="F200" i="4"/>
  <c r="F238" i="4"/>
  <c r="F303" i="4"/>
  <c r="F334" i="4"/>
  <c r="F394" i="4"/>
  <c r="F425" i="4"/>
  <c r="F429" i="4"/>
  <c r="F497" i="4"/>
  <c r="F591" i="4"/>
  <c r="F646" i="4"/>
  <c r="F709" i="4"/>
  <c r="F732" i="4"/>
  <c r="F789" i="4"/>
  <c r="F803" i="4"/>
  <c r="F821" i="4"/>
  <c r="F127" i="4"/>
  <c r="F186" i="4"/>
  <c r="F233" i="4"/>
  <c r="F284" i="4"/>
  <c r="F295" i="4"/>
  <c r="F328" i="4"/>
  <c r="F405" i="4"/>
  <c r="F412" i="4"/>
  <c r="F464" i="4"/>
  <c r="F493" i="4"/>
  <c r="F511" i="4"/>
  <c r="F512" i="4"/>
  <c r="F535" i="4"/>
  <c r="F568" i="4"/>
  <c r="F594" i="4"/>
  <c r="F622" i="4"/>
  <c r="F628" i="4"/>
  <c r="F667" i="4"/>
  <c r="F679" i="4"/>
  <c r="F714" i="4"/>
  <c r="F735" i="4"/>
  <c r="F770" i="4"/>
  <c r="F806" i="4"/>
  <c r="F828" i="4"/>
  <c r="F126" i="4"/>
  <c r="F178" i="4"/>
  <c r="F222" i="4"/>
  <c r="F265" i="4"/>
  <c r="F290" i="4"/>
  <c r="F326" i="4"/>
  <c r="F338" i="4"/>
  <c r="F374" i="4"/>
  <c r="F385" i="4"/>
  <c r="F386" i="4"/>
  <c r="F448" i="4"/>
  <c r="F491" i="4"/>
  <c r="F542" i="4"/>
  <c r="F615" i="4"/>
  <c r="F623" i="4"/>
  <c r="F644" i="4"/>
  <c r="F668" i="4"/>
  <c r="F697" i="4"/>
  <c r="F748" i="4"/>
  <c r="F761" i="4"/>
  <c r="F777" i="4"/>
  <c r="F787" i="4"/>
  <c r="F114" i="4"/>
  <c r="F174" i="4"/>
  <c r="F218" i="4"/>
  <c r="F243" i="4"/>
  <c r="F289" i="4"/>
  <c r="F311" i="4"/>
  <c r="F400" i="4"/>
  <c r="F416" i="4"/>
  <c r="F434" i="4"/>
  <c r="F467" i="4"/>
  <c r="F508" i="4"/>
  <c r="F513" i="4"/>
  <c r="F524" i="4"/>
  <c r="F530" i="4"/>
  <c r="F645" i="4"/>
  <c r="F698" i="4"/>
  <c r="F749" i="4"/>
  <c r="F778" i="4"/>
  <c r="F788" i="4"/>
  <c r="F795" i="4"/>
  <c r="F834" i="4"/>
  <c r="AZ20" i="2"/>
  <c r="AZ17" i="2"/>
  <c r="C17" i="3" s="1"/>
  <c r="BD9" i="2"/>
  <c r="G9" i="3" s="1"/>
  <c r="F151" i="4"/>
  <c r="F177" i="4"/>
  <c r="F302" i="4"/>
  <c r="F140" i="4"/>
  <c r="F161" i="4"/>
  <c r="F208" i="4"/>
  <c r="F251" i="4"/>
  <c r="F283" i="4"/>
  <c r="F310" i="4"/>
  <c r="F327" i="4"/>
  <c r="F356" i="4"/>
  <c r="F372" i="4"/>
  <c r="F373" i="4"/>
  <c r="F417" i="4"/>
  <c r="F433" i="4"/>
  <c r="F457" i="4"/>
  <c r="F478" i="4"/>
  <c r="F487" i="4"/>
  <c r="F139" i="4"/>
  <c r="F156" i="4"/>
  <c r="F195" i="4"/>
  <c r="F246" i="4"/>
  <c r="F281" i="4"/>
  <c r="F322" i="4"/>
  <c r="F378" i="4"/>
  <c r="F379" i="4"/>
  <c r="F423" i="4"/>
  <c r="F440" i="4"/>
  <c r="F485" i="4"/>
  <c r="F502" i="4"/>
  <c r="F343" i="4"/>
  <c r="F388" i="4"/>
  <c r="F398" i="4"/>
  <c r="F451" i="4"/>
  <c r="F484" i="4"/>
  <c r="F133" i="4"/>
  <c r="F138" i="4"/>
  <c r="F240" i="4"/>
  <c r="F270" i="4"/>
  <c r="F320" i="4"/>
  <c r="F132" i="4"/>
  <c r="F141" i="4"/>
  <c r="F166" i="4"/>
  <c r="F213" i="4"/>
  <c r="F257" i="4"/>
  <c r="F297" i="4"/>
  <c r="F312" i="4"/>
  <c r="F329" i="4"/>
  <c r="F360" i="4"/>
  <c r="F525" i="4"/>
  <c r="F573" i="4"/>
  <c r="F606" i="4"/>
  <c r="F635" i="4"/>
  <c r="F659" i="4"/>
  <c r="F670" i="4"/>
  <c r="F681" i="4"/>
  <c r="F700" i="4"/>
  <c r="F718" i="4"/>
  <c r="F738" i="4"/>
  <c r="F756" i="4"/>
  <c r="F799" i="4"/>
  <c r="F841" i="4"/>
  <c r="F856" i="4"/>
  <c r="F437" i="4"/>
  <c r="F461" i="4"/>
  <c r="F462" i="4"/>
  <c r="F490" i="4"/>
  <c r="F503" i="4"/>
  <c r="F520" i="4"/>
  <c r="F551" i="4"/>
  <c r="F552" i="4"/>
  <c r="F578" i="4"/>
  <c r="F586" i="4"/>
  <c r="F601" i="4"/>
  <c r="F656" i="4"/>
  <c r="F665" i="4"/>
  <c r="F671" i="4"/>
  <c r="F682" i="4"/>
  <c r="F725" i="4"/>
  <c r="F744" i="4"/>
  <c r="F759" i="4"/>
  <c r="F768" i="4"/>
  <c r="F785" i="4"/>
  <c r="F800" i="4"/>
  <c r="F813" i="4"/>
  <c r="F819" i="4"/>
  <c r="F857" i="4"/>
  <c r="F444" i="4"/>
  <c r="F445" i="4"/>
  <c r="F473" i="4"/>
  <c r="F479" i="4"/>
  <c r="F486" i="4"/>
  <c r="F538" i="4"/>
  <c r="F579" i="4"/>
  <c r="F596" i="4"/>
  <c r="F619" i="4"/>
  <c r="F630" i="4"/>
  <c r="F651" i="4"/>
  <c r="F657" i="4"/>
  <c r="F672" i="4"/>
  <c r="F683" i="4"/>
  <c r="F711" i="4"/>
  <c r="F726" i="4"/>
  <c r="F751" i="4"/>
  <c r="F763" i="4"/>
  <c r="F772" i="4"/>
  <c r="F780" i="4"/>
  <c r="F791" i="4"/>
  <c r="F808" i="4"/>
  <c r="F814" i="4"/>
  <c r="F823" i="4"/>
  <c r="F839" i="4"/>
  <c r="F854" i="4"/>
  <c r="F858" i="4"/>
  <c r="F455" i="4"/>
  <c r="F468" i="4"/>
  <c r="F496" i="4"/>
  <c r="F536" i="4"/>
  <c r="F547" i="4"/>
  <c r="F548" i="4"/>
  <c r="F553" i="4"/>
  <c r="F556" i="4"/>
  <c r="F572" i="4"/>
  <c r="F611" i="4"/>
  <c r="F620" i="4"/>
  <c r="F634" i="4"/>
  <c r="F642" i="4"/>
  <c r="F658" i="4"/>
  <c r="F673" i="4"/>
  <c r="F693" i="4"/>
  <c r="F705" i="4"/>
  <c r="F712" i="4"/>
  <c r="F730" i="4"/>
  <c r="F755" i="4"/>
  <c r="F773" i="4"/>
  <c r="F792" i="4"/>
  <c r="F826" i="4"/>
  <c r="F840" i="4"/>
  <c r="F855" i="4"/>
  <c r="AZ16" i="2"/>
  <c r="BI16" i="2"/>
  <c r="BJ16" i="2" s="1"/>
  <c r="BI24" i="2"/>
  <c r="BJ24" i="2" s="1"/>
  <c r="AZ33" i="2"/>
  <c r="C33" i="3" s="1"/>
  <c r="BI20" i="2"/>
  <c r="BJ20" i="2" s="1"/>
  <c r="BI28" i="2"/>
  <c r="BJ28" i="2" s="1"/>
  <c r="BD12" i="2"/>
  <c r="BD22" i="2"/>
  <c r="G22" i="3" s="1"/>
  <c r="AZ25" i="2"/>
  <c r="C25" i="3" s="1"/>
  <c r="AZ28" i="2"/>
  <c r="BA28" i="2" s="1"/>
  <c r="D28" i="3" s="1"/>
  <c r="BD30" i="2"/>
  <c r="BI31" i="2"/>
  <c r="BJ31" i="2" s="1"/>
  <c r="BI12" i="2"/>
  <c r="BJ12" i="2" s="1"/>
  <c r="BI23" i="2"/>
  <c r="BJ23" i="2" s="1"/>
  <c r="BI35" i="2"/>
  <c r="BJ35" i="2" s="1"/>
  <c r="E36" i="2"/>
  <c r="AZ8" i="2"/>
  <c r="BI8" i="2"/>
  <c r="BJ8" i="2" s="1"/>
  <c r="BD21" i="2"/>
  <c r="AZ21" i="2"/>
  <c r="C21" i="3" s="1"/>
  <c r="AZ24" i="2"/>
  <c r="BD25" i="2"/>
  <c r="G25" i="3" s="1"/>
  <c r="BD29" i="2"/>
  <c r="G29" i="3" s="1"/>
  <c r="BI32" i="2"/>
  <c r="BJ32" i="2" s="1"/>
  <c r="AZ9" i="2"/>
  <c r="BD16" i="2"/>
  <c r="G16" i="3" s="1"/>
  <c r="BD19" i="2"/>
  <c r="BE19" i="2" s="1"/>
  <c r="H19" i="3" s="1"/>
  <c r="BI19" i="2"/>
  <c r="BJ19" i="2" s="1"/>
  <c r="BI27" i="2"/>
  <c r="BJ27" i="2" s="1"/>
  <c r="BD33" i="2"/>
  <c r="G33" i="3" s="1"/>
  <c r="AV36" i="2"/>
  <c r="E28" i="4"/>
  <c r="C13" i="2"/>
  <c r="E115" i="4"/>
  <c r="E120" i="4"/>
  <c r="E137" i="4"/>
  <c r="J8" i="4"/>
  <c r="G8" i="4"/>
  <c r="E30" i="4"/>
  <c r="J32" i="4"/>
  <c r="G32" i="4"/>
  <c r="I40" i="4"/>
  <c r="E51" i="4"/>
  <c r="E58" i="4"/>
  <c r="I61" i="4"/>
  <c r="E84" i="4"/>
  <c r="E96" i="4"/>
  <c r="G153" i="4"/>
  <c r="J153" i="4"/>
  <c r="E157" i="4"/>
  <c r="E164" i="4"/>
  <c r="G166" i="4"/>
  <c r="J166" i="4"/>
  <c r="E170" i="4"/>
  <c r="E175" i="4"/>
  <c r="G178" i="4"/>
  <c r="J178" i="4"/>
  <c r="E185" i="4"/>
  <c r="I188" i="4"/>
  <c r="E192" i="4"/>
  <c r="E197" i="4"/>
  <c r="E201" i="4"/>
  <c r="J203" i="4"/>
  <c r="G203" i="4"/>
  <c r="E206" i="4"/>
  <c r="J208" i="4"/>
  <c r="G208" i="4"/>
  <c r="E212" i="4"/>
  <c r="E217" i="4"/>
  <c r="E27" i="4"/>
  <c r="E46" i="4"/>
  <c r="J48" i="4"/>
  <c r="G48" i="4"/>
  <c r="E118" i="4"/>
  <c r="I12" i="4"/>
  <c r="I13" i="4"/>
  <c r="J14" i="4"/>
  <c r="G14" i="4"/>
  <c r="C27" i="2"/>
  <c r="E36" i="4"/>
  <c r="E42" i="4"/>
  <c r="E43" i="4"/>
  <c r="C7" i="2"/>
  <c r="I53" i="4"/>
  <c r="J54" i="4"/>
  <c r="G54" i="4"/>
  <c r="G55" i="4"/>
  <c r="J55" i="4"/>
  <c r="J56" i="4"/>
  <c r="G56" i="4"/>
  <c r="G57" i="4"/>
  <c r="J57" i="4"/>
  <c r="E59" i="4"/>
  <c r="E63" i="4"/>
  <c r="E67" i="4"/>
  <c r="G73" i="4"/>
  <c r="J73" i="4"/>
  <c r="J74" i="4"/>
  <c r="G74" i="4"/>
  <c r="G75" i="4"/>
  <c r="J75" i="4"/>
  <c r="G76" i="4"/>
  <c r="J76" i="4"/>
  <c r="E80" i="4"/>
  <c r="E81" i="4"/>
  <c r="I82" i="4"/>
  <c r="G83" i="4"/>
  <c r="J83" i="4"/>
  <c r="E86" i="4"/>
  <c r="E87" i="4"/>
  <c r="I88" i="4"/>
  <c r="G89" i="4"/>
  <c r="J89" i="4"/>
  <c r="C23" i="2"/>
  <c r="E145" i="4"/>
  <c r="E153" i="4"/>
  <c r="E154" i="4"/>
  <c r="E158" i="4"/>
  <c r="E159" i="4"/>
  <c r="E166" i="4"/>
  <c r="E167" i="4"/>
  <c r="E172" i="4"/>
  <c r="E173" i="4"/>
  <c r="E176" i="4"/>
  <c r="E181" i="4"/>
  <c r="C31" i="2"/>
  <c r="E190" i="4"/>
  <c r="E193" i="4"/>
  <c r="E194" i="4"/>
  <c r="E198" i="4"/>
  <c r="E199" i="4"/>
  <c r="E203" i="4"/>
  <c r="E204" i="4"/>
  <c r="E207" i="4"/>
  <c r="E209" i="4"/>
  <c r="E213" i="4"/>
  <c r="E214" i="4"/>
  <c r="E218" i="4"/>
  <c r="E219" i="4"/>
  <c r="E229" i="4"/>
  <c r="E230" i="4"/>
  <c r="E233" i="4"/>
  <c r="E234" i="4"/>
  <c r="E238" i="4"/>
  <c r="E239" i="4"/>
  <c r="E243" i="4"/>
  <c r="E244" i="4"/>
  <c r="E251" i="4"/>
  <c r="E252" i="4"/>
  <c r="E257" i="4"/>
  <c r="E258" i="4"/>
  <c r="E268" i="4"/>
  <c r="E269" i="4"/>
  <c r="G271" i="4"/>
  <c r="J271" i="4"/>
  <c r="E299" i="4"/>
  <c r="E302" i="4"/>
  <c r="G319" i="4"/>
  <c r="J319" i="4"/>
  <c r="J320" i="4"/>
  <c r="G320" i="4"/>
  <c r="G321" i="4"/>
  <c r="J321" i="4"/>
  <c r="E328" i="4"/>
  <c r="E330" i="4"/>
  <c r="G333" i="4"/>
  <c r="J333" i="4"/>
  <c r="J334" i="4"/>
  <c r="G334" i="4"/>
  <c r="E340" i="4"/>
  <c r="J342" i="4"/>
  <c r="G342" i="4"/>
  <c r="G343" i="4"/>
  <c r="J343" i="4"/>
  <c r="E351" i="4"/>
  <c r="G357" i="4"/>
  <c r="J357" i="4"/>
  <c r="G363" i="4"/>
  <c r="J363" i="4"/>
  <c r="G369" i="4"/>
  <c r="J369" i="4"/>
  <c r="G381" i="4"/>
  <c r="J381" i="4"/>
  <c r="J400" i="4"/>
  <c r="G400" i="4"/>
  <c r="J412" i="4"/>
  <c r="G412" i="4"/>
  <c r="J424" i="4"/>
  <c r="G424" i="4"/>
  <c r="J440" i="4"/>
  <c r="G440" i="4"/>
  <c r="J452" i="4"/>
  <c r="G452" i="4"/>
  <c r="J458" i="4"/>
  <c r="G458" i="4"/>
  <c r="J497" i="4"/>
  <c r="G497" i="4"/>
  <c r="I546" i="4"/>
  <c r="K546" i="4"/>
  <c r="I548" i="4"/>
  <c r="K548" i="4"/>
  <c r="I550" i="4"/>
  <c r="I552" i="4"/>
  <c r="K552" i="4"/>
  <c r="E555" i="4"/>
  <c r="I565" i="4"/>
  <c r="G572" i="4"/>
  <c r="J572" i="4"/>
  <c r="E584" i="4"/>
  <c r="E681" i="4"/>
  <c r="I24" i="4"/>
  <c r="E103" i="4"/>
  <c r="E273" i="4"/>
  <c r="E289" i="4"/>
  <c r="E298" i="4"/>
  <c r="E307" i="4"/>
  <c r="E311" i="4"/>
  <c r="G313" i="4"/>
  <c r="J313" i="4"/>
  <c r="I325" i="4"/>
  <c r="E344" i="4"/>
  <c r="E350" i="4"/>
  <c r="J352" i="4"/>
  <c r="G352" i="4"/>
  <c r="J364" i="4"/>
  <c r="G364" i="4"/>
  <c r="J374" i="4"/>
  <c r="G374" i="4"/>
  <c r="J394" i="4"/>
  <c r="G394" i="4"/>
  <c r="J430" i="4"/>
  <c r="G430" i="4"/>
  <c r="J438" i="4"/>
  <c r="G438" i="4"/>
  <c r="G463" i="4"/>
  <c r="J463" i="4"/>
  <c r="G469" i="4"/>
  <c r="J469" i="4"/>
  <c r="G558" i="4"/>
  <c r="J558" i="4"/>
  <c r="E596" i="4"/>
  <c r="I23" i="4"/>
  <c r="G25" i="4"/>
  <c r="J25" i="4"/>
  <c r="E49" i="4"/>
  <c r="E119" i="4"/>
  <c r="E129" i="4"/>
  <c r="E282" i="4"/>
  <c r="J284" i="4"/>
  <c r="G284" i="4"/>
  <c r="G31" i="4"/>
  <c r="J31" i="4"/>
  <c r="I39" i="4"/>
  <c r="E54" i="4"/>
  <c r="I62" i="4"/>
  <c r="E89" i="4"/>
  <c r="E152" i="4"/>
  <c r="E161" i="4"/>
  <c r="I165" i="4"/>
  <c r="E174" i="4"/>
  <c r="J177" i="4"/>
  <c r="G177" i="4"/>
  <c r="G179" i="4"/>
  <c r="J179" i="4"/>
  <c r="E187" i="4"/>
  <c r="J189" i="4"/>
  <c r="G189" i="4"/>
  <c r="E195" i="4"/>
  <c r="G198" i="4"/>
  <c r="J198" i="4"/>
  <c r="E205" i="4"/>
  <c r="E211" i="4"/>
  <c r="G213" i="4"/>
  <c r="J213" i="4"/>
  <c r="E215" i="4"/>
  <c r="J218" i="4"/>
  <c r="G218" i="4"/>
  <c r="E221" i="4"/>
  <c r="E223" i="4"/>
  <c r="I224" i="4"/>
  <c r="I225" i="4"/>
  <c r="I226" i="4"/>
  <c r="I227" i="4"/>
  <c r="I228" i="4"/>
  <c r="G229" i="4"/>
  <c r="J229" i="4"/>
  <c r="E232" i="4"/>
  <c r="G233" i="4"/>
  <c r="J233" i="4"/>
  <c r="E236" i="4"/>
  <c r="E237" i="4"/>
  <c r="J238" i="4"/>
  <c r="G238" i="4"/>
  <c r="E240" i="4"/>
  <c r="E241" i="4"/>
  <c r="I242" i="4"/>
  <c r="G243" i="4"/>
  <c r="J243" i="4"/>
  <c r="E245" i="4"/>
  <c r="E249" i="4"/>
  <c r="I250" i="4"/>
  <c r="G251" i="4"/>
  <c r="J251" i="4"/>
  <c r="E253" i="4"/>
  <c r="E254" i="4"/>
  <c r="I255" i="4"/>
  <c r="I256" i="4"/>
  <c r="G257" i="4"/>
  <c r="J257" i="4"/>
  <c r="E265" i="4"/>
  <c r="E266" i="4"/>
  <c r="I267" i="4"/>
  <c r="J268" i="4"/>
  <c r="G268" i="4"/>
  <c r="E270" i="4"/>
  <c r="E272" i="4"/>
  <c r="E275" i="4"/>
  <c r="E278" i="4"/>
  <c r="E285" i="4"/>
  <c r="E294" i="4"/>
  <c r="I303" i="4"/>
  <c r="K303" i="4"/>
  <c r="E306" i="4"/>
  <c r="I309" i="4"/>
  <c r="E314" i="4"/>
  <c r="E321" i="4"/>
  <c r="E323" i="4"/>
  <c r="J326" i="4"/>
  <c r="G326" i="4"/>
  <c r="G327" i="4"/>
  <c r="J327" i="4"/>
  <c r="E334" i="4"/>
  <c r="E336" i="4"/>
  <c r="E343" i="4"/>
  <c r="E346" i="4"/>
  <c r="E354" i="4"/>
  <c r="G361" i="4"/>
  <c r="J361" i="4"/>
  <c r="G375" i="4"/>
  <c r="J375" i="4"/>
  <c r="G417" i="4"/>
  <c r="J417" i="4"/>
  <c r="J448" i="4"/>
  <c r="G448" i="4"/>
  <c r="G487" i="4"/>
  <c r="J487" i="4"/>
  <c r="J493" i="4"/>
  <c r="G493" i="4"/>
  <c r="I533" i="4"/>
  <c r="I547" i="4"/>
  <c r="K547" i="4"/>
  <c r="I549" i="4"/>
  <c r="K549" i="4"/>
  <c r="I551" i="4"/>
  <c r="K551" i="4"/>
  <c r="G556" i="4"/>
  <c r="J556" i="4"/>
  <c r="J26" i="4"/>
  <c r="G26" i="4"/>
  <c r="E45" i="4"/>
  <c r="E114" i="4"/>
  <c r="E124" i="4"/>
  <c r="E37" i="4"/>
  <c r="I38" i="4"/>
  <c r="I41" i="4"/>
  <c r="J42" i="4"/>
  <c r="G42" i="4"/>
  <c r="E60" i="4"/>
  <c r="J63" i="4"/>
  <c r="G63" i="4"/>
  <c r="C21" i="2"/>
  <c r="E144" i="4"/>
  <c r="E156" i="4"/>
  <c r="J158" i="4"/>
  <c r="G158" i="4"/>
  <c r="E169" i="4"/>
  <c r="I171" i="4"/>
  <c r="G172" i="4"/>
  <c r="J172" i="4"/>
  <c r="J176" i="4"/>
  <c r="G176" i="4"/>
  <c r="J180" i="4"/>
  <c r="G180" i="4"/>
  <c r="E191" i="4"/>
  <c r="G193" i="4"/>
  <c r="J193" i="4"/>
  <c r="E200" i="4"/>
  <c r="I202" i="4"/>
  <c r="G207" i="4"/>
  <c r="J207" i="4"/>
  <c r="E231" i="4"/>
  <c r="I47" i="4"/>
  <c r="E102" i="4"/>
  <c r="E113" i="4"/>
  <c r="J114" i="4"/>
  <c r="G114" i="4"/>
  <c r="E116" i="4"/>
  <c r="J119" i="4"/>
  <c r="G119" i="4"/>
  <c r="E121" i="4"/>
  <c r="E123" i="4"/>
  <c r="G124" i="4"/>
  <c r="J124" i="4"/>
  <c r="J125" i="4"/>
  <c r="G125" i="4"/>
  <c r="E130" i="4"/>
  <c r="E138" i="4"/>
  <c r="E277" i="4"/>
  <c r="G279" i="4"/>
  <c r="J279" i="4"/>
  <c r="J280" i="4"/>
  <c r="G280" i="4"/>
  <c r="G281" i="4"/>
  <c r="J281" i="4"/>
  <c r="J282" i="4"/>
  <c r="G282" i="4"/>
  <c r="E293" i="4"/>
  <c r="G295" i="4"/>
  <c r="J295" i="4"/>
  <c r="J296" i="4"/>
  <c r="G296" i="4"/>
  <c r="G297" i="4"/>
  <c r="J297" i="4"/>
  <c r="J298" i="4"/>
  <c r="G298" i="4"/>
  <c r="J310" i="4"/>
  <c r="G310" i="4"/>
  <c r="G311" i="4"/>
  <c r="J311" i="4"/>
  <c r="I318" i="4"/>
  <c r="G329" i="4"/>
  <c r="J329" i="4"/>
  <c r="I332" i="4"/>
  <c r="E338" i="4"/>
  <c r="E341" i="4"/>
  <c r="E353" i="4"/>
  <c r="J362" i="4"/>
  <c r="G362" i="4"/>
  <c r="J380" i="4"/>
  <c r="G380" i="4"/>
  <c r="G389" i="4"/>
  <c r="J389" i="4"/>
  <c r="J434" i="4"/>
  <c r="G434" i="4"/>
  <c r="G473" i="4"/>
  <c r="J473" i="4"/>
  <c r="E544" i="4"/>
  <c r="G574" i="4"/>
  <c r="J574" i="4"/>
  <c r="E705" i="4"/>
  <c r="C26" i="2"/>
  <c r="H26" i="2"/>
  <c r="F9" i="4"/>
  <c r="C24" i="2"/>
  <c r="H18" i="2"/>
  <c r="F35" i="4"/>
  <c r="C15" i="2"/>
  <c r="J93" i="4"/>
  <c r="G93" i="4"/>
  <c r="J94" i="4"/>
  <c r="G94" i="4"/>
  <c r="K98" i="4"/>
  <c r="G104" i="4"/>
  <c r="J104" i="4"/>
  <c r="F20" i="4"/>
  <c r="H19" i="2"/>
  <c r="B8" i="2"/>
  <c r="F71" i="4"/>
  <c r="H10" i="2"/>
  <c r="E6" i="4"/>
  <c r="G33" i="2"/>
  <c r="H29" i="2"/>
  <c r="F7" i="4"/>
  <c r="B32" i="2"/>
  <c r="H32" i="2"/>
  <c r="F12" i="4"/>
  <c r="B30" i="2"/>
  <c r="E20" i="4"/>
  <c r="G19" i="2"/>
  <c r="B22" i="2"/>
  <c r="B31" i="2"/>
  <c r="B23" i="2"/>
  <c r="F47" i="4"/>
  <c r="H23" i="2"/>
  <c r="E68" i="4"/>
  <c r="E71" i="4"/>
  <c r="G10" i="2"/>
  <c r="E73" i="4"/>
  <c r="E76" i="4"/>
  <c r="C9" i="2"/>
  <c r="C28" i="2"/>
  <c r="F93" i="4"/>
  <c r="H17" i="2"/>
  <c r="C17" i="2"/>
  <c r="F273" i="4"/>
  <c r="G275" i="4"/>
  <c r="J275" i="4"/>
  <c r="E276" i="4"/>
  <c r="F278" i="4"/>
  <c r="F286" i="4"/>
  <c r="E287" i="4"/>
  <c r="E292" i="4"/>
  <c r="F294" i="4"/>
  <c r="F300" i="4"/>
  <c r="G303" i="4"/>
  <c r="J303" i="4"/>
  <c r="E304" i="4"/>
  <c r="F309" i="4"/>
  <c r="F315" i="4"/>
  <c r="E316" i="4"/>
  <c r="F318" i="4"/>
  <c r="F323" i="4"/>
  <c r="F332" i="4"/>
  <c r="F336" i="4"/>
  <c r="J338" i="4"/>
  <c r="G338" i="4"/>
  <c r="E339" i="4"/>
  <c r="F341" i="4"/>
  <c r="E348" i="4"/>
  <c r="F354" i="4"/>
  <c r="F359" i="4"/>
  <c r="E365" i="4"/>
  <c r="E366" i="4"/>
  <c r="F367" i="4"/>
  <c r="F371" i="4"/>
  <c r="K373" i="4"/>
  <c r="E376" i="4"/>
  <c r="E377" i="4"/>
  <c r="F384" i="4"/>
  <c r="K386" i="4"/>
  <c r="K387" i="4"/>
  <c r="K388" i="4"/>
  <c r="F392" i="4"/>
  <c r="F396" i="4"/>
  <c r="F403" i="4"/>
  <c r="E407" i="4"/>
  <c r="E408" i="4"/>
  <c r="E409" i="4"/>
  <c r="F415" i="4"/>
  <c r="F422" i="4"/>
  <c r="E426" i="4"/>
  <c r="E427" i="4"/>
  <c r="F428" i="4"/>
  <c r="F432" i="4"/>
  <c r="F436" i="4"/>
  <c r="F442" i="4"/>
  <c r="K444" i="4"/>
  <c r="K445" i="4"/>
  <c r="K446" i="4"/>
  <c r="K447" i="4"/>
  <c r="F450" i="4"/>
  <c r="F454" i="4"/>
  <c r="K456" i="4"/>
  <c r="F460" i="4"/>
  <c r="K462" i="4"/>
  <c r="E465" i="4"/>
  <c r="E466" i="4"/>
  <c r="F471" i="4"/>
  <c r="F476" i="4"/>
  <c r="E480" i="4"/>
  <c r="E481" i="4"/>
  <c r="E482" i="4"/>
  <c r="E483" i="4"/>
  <c r="F489" i="4"/>
  <c r="K491" i="4"/>
  <c r="K492" i="4"/>
  <c r="F495" i="4"/>
  <c r="F500" i="4"/>
  <c r="E505" i="4"/>
  <c r="E506" i="4"/>
  <c r="E509" i="4"/>
  <c r="E510" i="4"/>
  <c r="E514" i="4"/>
  <c r="E515" i="4"/>
  <c r="E516" i="4"/>
  <c r="E517" i="4"/>
  <c r="F518" i="4"/>
  <c r="E522" i="4"/>
  <c r="E523" i="4"/>
  <c r="E527" i="4"/>
  <c r="E528" i="4"/>
  <c r="E531" i="4"/>
  <c r="E532" i="4"/>
  <c r="E535" i="4"/>
  <c r="E536" i="4"/>
  <c r="E537" i="4"/>
  <c r="E538" i="4"/>
  <c r="G538" i="4"/>
  <c r="J538" i="4"/>
  <c r="F544" i="4"/>
  <c r="F555" i="4"/>
  <c r="E558" i="4"/>
  <c r="E561" i="4"/>
  <c r="F563" i="4"/>
  <c r="F567" i="4"/>
  <c r="E569" i="4"/>
  <c r="F571" i="4"/>
  <c r="E574" i="4"/>
  <c r="E577" i="4"/>
  <c r="E578" i="4"/>
  <c r="F581" i="4"/>
  <c r="E586" i="4"/>
  <c r="F587" i="4"/>
  <c r="E598" i="4"/>
  <c r="F599" i="4"/>
  <c r="F603" i="4"/>
  <c r="G606" i="4"/>
  <c r="J606" i="4"/>
  <c r="E610" i="4"/>
  <c r="F617" i="4"/>
  <c r="I618" i="4"/>
  <c r="E628" i="4"/>
  <c r="E634" i="4"/>
  <c r="E635" i="4"/>
  <c r="F636" i="4"/>
  <c r="E638" i="4"/>
  <c r="G640" i="4"/>
  <c r="J640" i="4"/>
  <c r="F649" i="4"/>
  <c r="I653" i="4"/>
  <c r="G657" i="4"/>
  <c r="J657" i="4"/>
  <c r="E659" i="4"/>
  <c r="G665" i="4"/>
  <c r="J665" i="4"/>
  <c r="E669" i="4"/>
  <c r="E672" i="4"/>
  <c r="E679" i="4"/>
  <c r="E680" i="4"/>
  <c r="F692" i="4"/>
  <c r="F717" i="4"/>
  <c r="E719" i="4"/>
  <c r="J726" i="4"/>
  <c r="G726" i="4"/>
  <c r="E732" i="4"/>
  <c r="E738" i="4"/>
  <c r="E740" i="4"/>
  <c r="E744" i="4"/>
  <c r="F747" i="4"/>
  <c r="F754" i="4"/>
  <c r="F762" i="4"/>
  <c r="F767" i="4"/>
  <c r="G772" i="4"/>
  <c r="J772" i="4"/>
  <c r="E777" i="4"/>
  <c r="E785" i="4"/>
  <c r="E792" i="4"/>
  <c r="E799" i="4"/>
  <c r="E800" i="4"/>
  <c r="E809" i="4"/>
  <c r="E814" i="4"/>
  <c r="E834" i="4"/>
  <c r="J834" i="4"/>
  <c r="G834" i="4"/>
  <c r="E837" i="4"/>
  <c r="E838" i="4"/>
  <c r="E839" i="4"/>
  <c r="E848" i="4"/>
  <c r="C33" i="2"/>
  <c r="F10" i="4"/>
  <c r="H11" i="2"/>
  <c r="B14" i="2"/>
  <c r="H35" i="2"/>
  <c r="F17" i="4"/>
  <c r="B27" i="2"/>
  <c r="F19" i="4"/>
  <c r="H27" i="2"/>
  <c r="B7" i="2"/>
  <c r="H7" i="2"/>
  <c r="F21" i="4"/>
  <c r="E35" i="4"/>
  <c r="G18" i="2"/>
  <c r="H14" i="2"/>
  <c r="F11" i="4"/>
  <c r="B13" i="2"/>
  <c r="H13" i="2"/>
  <c r="F13" i="4"/>
  <c r="E19" i="4"/>
  <c r="G27" i="2"/>
  <c r="E21" i="4"/>
  <c r="G7" i="2"/>
  <c r="B12" i="2"/>
  <c r="F39" i="4"/>
  <c r="H31" i="2"/>
  <c r="F8" i="4"/>
  <c r="H20" i="2"/>
  <c r="B26" i="2"/>
  <c r="E12" i="4"/>
  <c r="G32" i="2"/>
  <c r="E13" i="4"/>
  <c r="G13" i="2"/>
  <c r="H30" i="2"/>
  <c r="F14" i="4"/>
  <c r="B24" i="2"/>
  <c r="K23" i="4"/>
  <c r="H22" i="2"/>
  <c r="F25" i="4"/>
  <c r="F31" i="4"/>
  <c r="H12" i="2"/>
  <c r="E39" i="4"/>
  <c r="G31" i="2"/>
  <c r="K40" i="4"/>
  <c r="E47" i="4"/>
  <c r="G23" i="2"/>
  <c r="B34" i="2"/>
  <c r="H34" i="2"/>
  <c r="F55" i="4"/>
  <c r="K62" i="4"/>
  <c r="B15" i="2"/>
  <c r="G28" i="2"/>
  <c r="E93" i="4"/>
  <c r="G17" i="2"/>
  <c r="G97" i="4"/>
  <c r="J97" i="4"/>
  <c r="J98" i="4"/>
  <c r="G98" i="4"/>
  <c r="J103" i="4"/>
  <c r="G103" i="4"/>
  <c r="G107" i="4"/>
  <c r="J107" i="4"/>
  <c r="J109" i="4"/>
  <c r="G109" i="4"/>
  <c r="B16" i="2"/>
  <c r="H16" i="2"/>
  <c r="F112" i="4"/>
  <c r="G131" i="4"/>
  <c r="J131" i="4"/>
  <c r="G145" i="4"/>
  <c r="J145" i="4"/>
  <c r="J146" i="4"/>
  <c r="G146" i="4"/>
  <c r="F277" i="4"/>
  <c r="E284" i="4"/>
  <c r="F288" i="4"/>
  <c r="F293" i="4"/>
  <c r="F308" i="4"/>
  <c r="K309" i="4"/>
  <c r="E313" i="4"/>
  <c r="F317" i="4"/>
  <c r="E329" i="4"/>
  <c r="F331" i="4"/>
  <c r="K332" i="4"/>
  <c r="F340" i="4"/>
  <c r="F345" i="4"/>
  <c r="E362" i="4"/>
  <c r="E364" i="4"/>
  <c r="F365" i="4"/>
  <c r="E375" i="4"/>
  <c r="F376" i="4"/>
  <c r="J378" i="4"/>
  <c r="G378" i="4"/>
  <c r="G379" i="4"/>
  <c r="J379" i="4"/>
  <c r="E380" i="4"/>
  <c r="E399" i="4"/>
  <c r="G399" i="4"/>
  <c r="J399" i="4"/>
  <c r="E406" i="4"/>
  <c r="J406" i="4"/>
  <c r="G406" i="4"/>
  <c r="F407" i="4"/>
  <c r="F408" i="4"/>
  <c r="J410" i="4"/>
  <c r="G410" i="4"/>
  <c r="E411" i="4"/>
  <c r="G411" i="4"/>
  <c r="J411" i="4"/>
  <c r="E425" i="4"/>
  <c r="G425" i="4"/>
  <c r="J425" i="4"/>
  <c r="F426" i="4"/>
  <c r="E439" i="4"/>
  <c r="G439" i="4"/>
  <c r="J439" i="4"/>
  <c r="E464" i="4"/>
  <c r="J464" i="4"/>
  <c r="G464" i="4"/>
  <c r="F465" i="4"/>
  <c r="G467" i="4"/>
  <c r="J467" i="4"/>
  <c r="E468" i="4"/>
  <c r="J468" i="4"/>
  <c r="G468" i="4"/>
  <c r="E479" i="4"/>
  <c r="G479" i="4"/>
  <c r="J479" i="4"/>
  <c r="F480" i="4"/>
  <c r="F481" i="4"/>
  <c r="F482" i="4"/>
  <c r="E486" i="4"/>
  <c r="J486" i="4"/>
  <c r="G486" i="4"/>
  <c r="J503" i="4"/>
  <c r="G503" i="4"/>
  <c r="E504" i="4"/>
  <c r="G504" i="4"/>
  <c r="J504" i="4"/>
  <c r="F505" i="4"/>
  <c r="J507" i="4"/>
  <c r="G507" i="4"/>
  <c r="E508" i="4"/>
  <c r="F509" i="4"/>
  <c r="G512" i="4"/>
  <c r="J512" i="4"/>
  <c r="E513" i="4"/>
  <c r="J513" i="4"/>
  <c r="G513" i="4"/>
  <c r="F514" i="4"/>
  <c r="F515" i="4"/>
  <c r="F516" i="4"/>
  <c r="G520" i="4"/>
  <c r="J520" i="4"/>
  <c r="E521" i="4"/>
  <c r="J521" i="4"/>
  <c r="G521" i="4"/>
  <c r="F522" i="4"/>
  <c r="G524" i="4"/>
  <c r="J524" i="4"/>
  <c r="E526" i="4"/>
  <c r="G526" i="4"/>
  <c r="J526" i="4"/>
  <c r="F527" i="4"/>
  <c r="J529" i="4"/>
  <c r="G529" i="4"/>
  <c r="E530" i="4"/>
  <c r="F531" i="4"/>
  <c r="I534" i="4"/>
  <c r="F537" i="4"/>
  <c r="E539" i="4"/>
  <c r="E540" i="4"/>
  <c r="F543" i="4"/>
  <c r="F554" i="4"/>
  <c r="E557" i="4"/>
  <c r="F560" i="4"/>
  <c r="E562" i="4"/>
  <c r="G568" i="4"/>
  <c r="J568" i="4"/>
  <c r="E570" i="4"/>
  <c r="E573" i="4"/>
  <c r="J573" i="4"/>
  <c r="G573" i="4"/>
  <c r="F582" i="4"/>
  <c r="F588" i="4"/>
  <c r="G594" i="4"/>
  <c r="J594" i="4"/>
  <c r="F600" i="4"/>
  <c r="J611" i="4"/>
  <c r="G611" i="4"/>
  <c r="F618" i="4"/>
  <c r="E621" i="4"/>
  <c r="E622" i="4"/>
  <c r="F625" i="4"/>
  <c r="I626" i="4"/>
  <c r="I627" i="4"/>
  <c r="E630" i="4"/>
  <c r="F631" i="4"/>
  <c r="E633" i="4"/>
  <c r="F641" i="4"/>
  <c r="J645" i="4"/>
  <c r="G645" i="4"/>
  <c r="E647" i="4"/>
  <c r="F652" i="4"/>
  <c r="E662" i="4"/>
  <c r="J670" i="4"/>
  <c r="G670" i="4"/>
  <c r="F676" i="4"/>
  <c r="G681" i="4"/>
  <c r="J681" i="4"/>
  <c r="E683" i="4"/>
  <c r="F684" i="4"/>
  <c r="E686" i="4"/>
  <c r="E691" i="4"/>
  <c r="E698" i="4"/>
  <c r="J702" i="4"/>
  <c r="G702" i="4"/>
  <c r="E710" i="4"/>
  <c r="E711" i="4"/>
  <c r="E715" i="4"/>
  <c r="E725" i="4"/>
  <c r="E733" i="4"/>
  <c r="E739" i="4"/>
  <c r="E745" i="4"/>
  <c r="F771" i="4"/>
  <c r="F775" i="4"/>
  <c r="F779" i="4"/>
  <c r="E783" i="4"/>
  <c r="E784" i="4"/>
  <c r="E787" i="4"/>
  <c r="E790" i="4"/>
  <c r="E795" i="4"/>
  <c r="F796" i="4"/>
  <c r="I797" i="4"/>
  <c r="I798" i="4"/>
  <c r="E803" i="4"/>
  <c r="F805" i="4"/>
  <c r="E807" i="4"/>
  <c r="G810" i="4"/>
  <c r="J810" i="4"/>
  <c r="E812" i="4"/>
  <c r="E816" i="4"/>
  <c r="J817" i="4"/>
  <c r="G817" i="4"/>
  <c r="E824" i="4"/>
  <c r="E826" i="4"/>
  <c r="E832" i="4"/>
  <c r="E836" i="4"/>
  <c r="E844" i="4"/>
  <c r="I845" i="4"/>
  <c r="E858" i="4"/>
  <c r="E11" i="3"/>
  <c r="BC11" i="2"/>
  <c r="F11" i="3" s="1"/>
  <c r="C12" i="3"/>
  <c r="BA12" i="2"/>
  <c r="D12" i="3" s="1"/>
  <c r="H15" i="2"/>
  <c r="BC32" i="2"/>
  <c r="F32" i="3" s="1"/>
  <c r="E32" i="3"/>
  <c r="H24" i="2"/>
  <c r="F15" i="4"/>
  <c r="C32" i="2"/>
  <c r="K109" i="4"/>
  <c r="J110" i="4"/>
  <c r="G110" i="4"/>
  <c r="E112" i="4"/>
  <c r="K131" i="4"/>
  <c r="G132" i="4"/>
  <c r="J132" i="4"/>
  <c r="G139" i="4"/>
  <c r="J139" i="4"/>
  <c r="G140" i="4"/>
  <c r="J140" i="4"/>
  <c r="K146" i="4"/>
  <c r="G147" i="4"/>
  <c r="J147" i="4"/>
  <c r="G148" i="4"/>
  <c r="J148" i="4"/>
  <c r="F285" i="4"/>
  <c r="E286" i="4"/>
  <c r="F287" i="4"/>
  <c r="J289" i="4"/>
  <c r="G289" i="4"/>
  <c r="J290" i="4"/>
  <c r="G290" i="4"/>
  <c r="E291" i="4"/>
  <c r="F299" i="4"/>
  <c r="E300" i="4"/>
  <c r="E305" i="4"/>
  <c r="F307" i="4"/>
  <c r="F314" i="4"/>
  <c r="E315" i="4"/>
  <c r="F316" i="4"/>
  <c r="F325" i="4"/>
  <c r="K325" i="4"/>
  <c r="F330" i="4"/>
  <c r="F344" i="4"/>
  <c r="J346" i="4"/>
  <c r="G346" i="4"/>
  <c r="E347" i="4"/>
  <c r="E349" i="4"/>
  <c r="F351" i="4"/>
  <c r="E358" i="4"/>
  <c r="E359" i="4"/>
  <c r="F366" i="4"/>
  <c r="E370" i="4"/>
  <c r="E371" i="4"/>
  <c r="F377" i="4"/>
  <c r="K379" i="4"/>
  <c r="E382" i="4"/>
  <c r="E383" i="4"/>
  <c r="E384" i="4"/>
  <c r="E390" i="4"/>
  <c r="E391" i="4"/>
  <c r="C16" i="2"/>
  <c r="E395" i="4"/>
  <c r="E396" i="4"/>
  <c r="F397" i="4"/>
  <c r="K397" i="4"/>
  <c r="E401" i="4"/>
  <c r="E402" i="4"/>
  <c r="E403" i="4"/>
  <c r="F404" i="4"/>
  <c r="K404" i="4"/>
  <c r="F409" i="4"/>
  <c r="K410" i="4"/>
  <c r="E413" i="4"/>
  <c r="E414" i="4"/>
  <c r="E415" i="4"/>
  <c r="E418" i="4"/>
  <c r="E419" i="4"/>
  <c r="E420" i="4"/>
  <c r="E421" i="4"/>
  <c r="E422" i="4"/>
  <c r="F427" i="4"/>
  <c r="E431" i="4"/>
  <c r="E432" i="4"/>
  <c r="E435" i="4"/>
  <c r="E436" i="4"/>
  <c r="E441" i="4"/>
  <c r="E442" i="4"/>
  <c r="E449" i="4"/>
  <c r="E450" i="4"/>
  <c r="E453" i="4"/>
  <c r="E454" i="4"/>
  <c r="E459" i="4"/>
  <c r="E460" i="4"/>
  <c r="F466" i="4"/>
  <c r="K467" i="4"/>
  <c r="E470" i="4"/>
  <c r="E471" i="4"/>
  <c r="E474" i="4"/>
  <c r="E475" i="4"/>
  <c r="E476" i="4"/>
  <c r="F477" i="4"/>
  <c r="K477" i="4"/>
  <c r="F483" i="4"/>
  <c r="E488" i="4"/>
  <c r="E489" i="4"/>
  <c r="E494" i="4"/>
  <c r="E495" i="4"/>
  <c r="E498" i="4"/>
  <c r="E499" i="4"/>
  <c r="E500" i="4"/>
  <c r="F501" i="4"/>
  <c r="K503" i="4"/>
  <c r="F506" i="4"/>
  <c r="K507" i="4"/>
  <c r="F510" i="4"/>
  <c r="K512" i="4"/>
  <c r="F517" i="4"/>
  <c r="F519" i="4"/>
  <c r="K519" i="4"/>
  <c r="K520" i="4"/>
  <c r="F523" i="4"/>
  <c r="K524" i="4"/>
  <c r="F528" i="4"/>
  <c r="K529" i="4"/>
  <c r="F534" i="4"/>
  <c r="K534" i="4"/>
  <c r="J535" i="4"/>
  <c r="G535" i="4"/>
  <c r="G536" i="4"/>
  <c r="J536" i="4"/>
  <c r="G546" i="4"/>
  <c r="J546" i="4"/>
  <c r="J547" i="4"/>
  <c r="G547" i="4"/>
  <c r="G548" i="4"/>
  <c r="J548" i="4"/>
  <c r="J549" i="4"/>
  <c r="G549" i="4"/>
  <c r="J551" i="4"/>
  <c r="G551" i="4"/>
  <c r="G552" i="4"/>
  <c r="J552" i="4"/>
  <c r="E553" i="4"/>
  <c r="J553" i="4"/>
  <c r="G553" i="4"/>
  <c r="E559" i="4"/>
  <c r="E566" i="4"/>
  <c r="E568" i="4"/>
  <c r="E575" i="4"/>
  <c r="G578" i="4"/>
  <c r="J578" i="4"/>
  <c r="E580" i="4"/>
  <c r="F585" i="4"/>
  <c r="F597" i="4"/>
  <c r="E606" i="4"/>
  <c r="E607" i="4"/>
  <c r="E608" i="4"/>
  <c r="F614" i="4"/>
  <c r="E616" i="4"/>
  <c r="F626" i="4"/>
  <c r="G628" i="4"/>
  <c r="J628" i="4"/>
  <c r="J638" i="4"/>
  <c r="G638" i="4"/>
  <c r="E640" i="4"/>
  <c r="E651" i="4"/>
  <c r="F655" i="4"/>
  <c r="E657" i="4"/>
  <c r="G659" i="4"/>
  <c r="J659" i="4"/>
  <c r="E665" i="4"/>
  <c r="E666" i="4"/>
  <c r="E667" i="4"/>
  <c r="J672" i="4"/>
  <c r="G672" i="4"/>
  <c r="E674" i="4"/>
  <c r="F677" i="4"/>
  <c r="E688" i="4"/>
  <c r="E689" i="4"/>
  <c r="F695" i="4"/>
  <c r="E700" i="4"/>
  <c r="F706" i="4"/>
  <c r="E713" i="4"/>
  <c r="F721" i="4"/>
  <c r="I724" i="4"/>
  <c r="E727" i="4"/>
  <c r="E728" i="4"/>
  <c r="F729" i="4"/>
  <c r="E731" i="4"/>
  <c r="J740" i="4"/>
  <c r="G740" i="4"/>
  <c r="E748" i="4"/>
  <c r="G749" i="4"/>
  <c r="J749" i="4"/>
  <c r="E756" i="4"/>
  <c r="F757" i="4"/>
  <c r="I758" i="4"/>
  <c r="E764" i="4"/>
  <c r="E765" i="4"/>
  <c r="E769" i="4"/>
  <c r="E770" i="4"/>
  <c r="E772" i="4"/>
  <c r="F776" i="4"/>
  <c r="J785" i="4"/>
  <c r="G785" i="4"/>
  <c r="G792" i="4"/>
  <c r="J792" i="4"/>
  <c r="F797" i="4"/>
  <c r="F801" i="4"/>
  <c r="F818" i="4"/>
  <c r="E822" i="4"/>
  <c r="E829" i="4"/>
  <c r="E831" i="4"/>
  <c r="F832" i="4"/>
  <c r="E843" i="4"/>
  <c r="AM36" i="2"/>
  <c r="AN7" i="2"/>
  <c r="AN36" i="2" s="1"/>
  <c r="H8" i="2"/>
  <c r="C8" i="3"/>
  <c r="BA8" i="2"/>
  <c r="D8" i="3" s="1"/>
  <c r="T13" i="2"/>
  <c r="U13" i="2" s="1"/>
  <c r="BB13" i="2" s="1"/>
  <c r="AG13" i="2"/>
  <c r="AF13" i="2"/>
  <c r="E55" i="4"/>
  <c r="C34" i="2"/>
  <c r="B33" i="2"/>
  <c r="F6" i="4"/>
  <c r="H33" i="2"/>
  <c r="H28" i="2"/>
  <c r="F68" i="4"/>
  <c r="B9" i="2"/>
  <c r="F73" i="4"/>
  <c r="H9" i="2"/>
  <c r="B21" i="2"/>
  <c r="F76" i="4"/>
  <c r="H21" i="2"/>
  <c r="G34" i="2"/>
  <c r="F107" i="4"/>
  <c r="H25" i="2"/>
  <c r="F274" i="4"/>
  <c r="E283" i="4"/>
  <c r="F301" i="4"/>
  <c r="F306" i="4"/>
  <c r="K308" i="4"/>
  <c r="E312" i="4"/>
  <c r="E322" i="4"/>
  <c r="F324" i="4"/>
  <c r="E335" i="4"/>
  <c r="F337" i="4"/>
  <c r="F350" i="4"/>
  <c r="F355" i="4"/>
  <c r="J356" i="4"/>
  <c r="G356" i="4"/>
  <c r="E357" i="4"/>
  <c r="F358" i="4"/>
  <c r="E361" i="4"/>
  <c r="E363" i="4"/>
  <c r="J368" i="4"/>
  <c r="G368" i="4"/>
  <c r="E369" i="4"/>
  <c r="F370" i="4"/>
  <c r="J372" i="4"/>
  <c r="G372" i="4"/>
  <c r="G373" i="4"/>
  <c r="J373" i="4"/>
  <c r="E374" i="4"/>
  <c r="E381" i="4"/>
  <c r="F382" i="4"/>
  <c r="F383" i="4"/>
  <c r="J386" i="4"/>
  <c r="G386" i="4"/>
  <c r="G387" i="4"/>
  <c r="J387" i="4"/>
  <c r="J388" i="4"/>
  <c r="G388" i="4"/>
  <c r="E389" i="4"/>
  <c r="F390" i="4"/>
  <c r="F391" i="4"/>
  <c r="G393" i="4"/>
  <c r="J393" i="4"/>
  <c r="E394" i="4"/>
  <c r="F395" i="4"/>
  <c r="E400" i="4"/>
  <c r="F401" i="4"/>
  <c r="F402" i="4"/>
  <c r="E412" i="4"/>
  <c r="F413" i="4"/>
  <c r="F414" i="4"/>
  <c r="J416" i="4"/>
  <c r="G416" i="4"/>
  <c r="E417" i="4"/>
  <c r="F418" i="4"/>
  <c r="F419" i="4"/>
  <c r="F420" i="4"/>
  <c r="F421" i="4"/>
  <c r="E424" i="4"/>
  <c r="G429" i="4"/>
  <c r="J429" i="4"/>
  <c r="E430" i="4"/>
  <c r="F431" i="4"/>
  <c r="E434" i="4"/>
  <c r="F435" i="4"/>
  <c r="G437" i="4"/>
  <c r="J437" i="4"/>
  <c r="E438" i="4"/>
  <c r="E440" i="4"/>
  <c r="F441" i="4"/>
  <c r="G443" i="4"/>
  <c r="J443" i="4"/>
  <c r="J444" i="4"/>
  <c r="G444" i="4"/>
  <c r="G445" i="4"/>
  <c r="J445" i="4"/>
  <c r="J446" i="4"/>
  <c r="G446" i="4"/>
  <c r="G447" i="4"/>
  <c r="J447" i="4"/>
  <c r="E448" i="4"/>
  <c r="F449" i="4"/>
  <c r="E452" i="4"/>
  <c r="F453" i="4"/>
  <c r="G455" i="4"/>
  <c r="J455" i="4"/>
  <c r="J456" i="4"/>
  <c r="G456" i="4"/>
  <c r="E458" i="4"/>
  <c r="F459" i="4"/>
  <c r="G461" i="4"/>
  <c r="J461" i="4"/>
  <c r="J462" i="4"/>
  <c r="G462" i="4"/>
  <c r="E463" i="4"/>
  <c r="E469" i="4"/>
  <c r="F470" i="4"/>
  <c r="J472" i="4"/>
  <c r="G472" i="4"/>
  <c r="E473" i="4"/>
  <c r="F474" i="4"/>
  <c r="F475" i="4"/>
  <c r="E487" i="4"/>
  <c r="F488" i="4"/>
  <c r="G490" i="4"/>
  <c r="J490" i="4"/>
  <c r="J491" i="4"/>
  <c r="G491" i="4"/>
  <c r="G492" i="4"/>
  <c r="J492" i="4"/>
  <c r="E493" i="4"/>
  <c r="F494" i="4"/>
  <c r="G496" i="4"/>
  <c r="J496" i="4"/>
  <c r="E497" i="4"/>
  <c r="F498" i="4"/>
  <c r="F499" i="4"/>
  <c r="F539" i="4"/>
  <c r="E542" i="4"/>
  <c r="E545" i="4"/>
  <c r="E554" i="4"/>
  <c r="E556" i="4"/>
  <c r="F562" i="4"/>
  <c r="F570" i="4"/>
  <c r="E572" i="4"/>
  <c r="E591" i="4"/>
  <c r="E592" i="4"/>
  <c r="E594" i="4"/>
  <c r="E595" i="4"/>
  <c r="E601" i="4"/>
  <c r="F602" i="4"/>
  <c r="I603" i="4"/>
  <c r="I604" i="4"/>
  <c r="E611" i="4"/>
  <c r="E612" i="4"/>
  <c r="E619" i="4"/>
  <c r="G620" i="4"/>
  <c r="J620" i="4"/>
  <c r="E624" i="4"/>
  <c r="F629" i="4"/>
  <c r="E642" i="4"/>
  <c r="F643" i="4"/>
  <c r="E645" i="4"/>
  <c r="F648" i="4"/>
  <c r="F660" i="4"/>
  <c r="E664" i="4"/>
  <c r="E670" i="4"/>
  <c r="E671" i="4"/>
  <c r="G691" i="4"/>
  <c r="J691" i="4"/>
  <c r="G697" i="4"/>
  <c r="J697" i="4"/>
  <c r="E703" i="4"/>
  <c r="F708" i="4"/>
  <c r="F713" i="4"/>
  <c r="F723" i="4"/>
  <c r="F734" i="4"/>
  <c r="K734" i="4"/>
  <c r="G735" i="4"/>
  <c r="J735" i="4"/>
  <c r="F741" i="4"/>
  <c r="F746" i="4"/>
  <c r="I747" i="4"/>
  <c r="F750" i="4"/>
  <c r="E754" i="4"/>
  <c r="F758" i="4"/>
  <c r="K758" i="4"/>
  <c r="E762" i="4"/>
  <c r="E767" i="4"/>
  <c r="E774" i="4"/>
  <c r="F786" i="4"/>
  <c r="E791" i="4"/>
  <c r="F793" i="4"/>
  <c r="F802" i="4"/>
  <c r="E808" i="4"/>
  <c r="E810" i="4"/>
  <c r="E813" i="4"/>
  <c r="F815" i="4"/>
  <c r="F822" i="4"/>
  <c r="J826" i="4"/>
  <c r="G826" i="4"/>
  <c r="I830" i="4"/>
  <c r="E842" i="4"/>
  <c r="E849" i="4"/>
  <c r="E854" i="4"/>
  <c r="E855" i="4"/>
  <c r="O36" i="2"/>
  <c r="Q7" i="2"/>
  <c r="AK10" i="2"/>
  <c r="BI10" i="2" s="1"/>
  <c r="BJ10" i="2" s="1"/>
  <c r="AJ10" i="2"/>
  <c r="E12" i="3"/>
  <c r="BC12" i="2"/>
  <c r="F12" i="3" s="1"/>
  <c r="AG17" i="2"/>
  <c r="AF17" i="2"/>
  <c r="C20" i="3"/>
  <c r="BA20" i="2"/>
  <c r="D20" i="3" s="1"/>
  <c r="F533" i="4"/>
  <c r="F541" i="4"/>
  <c r="F559" i="4"/>
  <c r="E560" i="4"/>
  <c r="F561" i="4"/>
  <c r="F565" i="4"/>
  <c r="F569" i="4"/>
  <c r="K571" i="4"/>
  <c r="E576" i="4"/>
  <c r="F577" i="4"/>
  <c r="J579" i="4"/>
  <c r="G579" i="4"/>
  <c r="F583" i="4"/>
  <c r="E587" i="4"/>
  <c r="F589" i="4"/>
  <c r="F592" i="4"/>
  <c r="I593" i="4"/>
  <c r="F595" i="4"/>
  <c r="E599" i="4"/>
  <c r="E602" i="4"/>
  <c r="F604" i="4"/>
  <c r="I605" i="4"/>
  <c r="F607" i="4"/>
  <c r="F612" i="4"/>
  <c r="E620" i="4"/>
  <c r="F621" i="4"/>
  <c r="F627" i="4"/>
  <c r="E631" i="4"/>
  <c r="G632" i="4"/>
  <c r="J632" i="4"/>
  <c r="E636" i="4"/>
  <c r="J637" i="4"/>
  <c r="G637" i="4"/>
  <c r="G639" i="4"/>
  <c r="J639" i="4"/>
  <c r="E643" i="4"/>
  <c r="J644" i="4"/>
  <c r="G644" i="4"/>
  <c r="J646" i="4"/>
  <c r="G646" i="4"/>
  <c r="F650" i="4"/>
  <c r="F653" i="4"/>
  <c r="I654" i="4"/>
  <c r="J656" i="4"/>
  <c r="G656" i="4"/>
  <c r="J658" i="4"/>
  <c r="G658" i="4"/>
  <c r="F661" i="4"/>
  <c r="F666" i="4"/>
  <c r="G673" i="4"/>
  <c r="J673" i="4"/>
  <c r="J682" i="4"/>
  <c r="G682" i="4"/>
  <c r="E687" i="4"/>
  <c r="I690" i="4"/>
  <c r="E699" i="4"/>
  <c r="E701" i="4"/>
  <c r="F703" i="4"/>
  <c r="E706" i="4"/>
  <c r="G709" i="4"/>
  <c r="J709" i="4"/>
  <c r="E712" i="4"/>
  <c r="J714" i="4"/>
  <c r="G714" i="4"/>
  <c r="F719" i="4"/>
  <c r="I720" i="4"/>
  <c r="F724" i="4"/>
  <c r="F727" i="4"/>
  <c r="F731" i="4"/>
  <c r="E735" i="4"/>
  <c r="F737" i="4"/>
  <c r="F743" i="4"/>
  <c r="E749" i="4"/>
  <c r="E753" i="4"/>
  <c r="G759" i="4"/>
  <c r="J759" i="4"/>
  <c r="E761" i="4"/>
  <c r="G763" i="4"/>
  <c r="J763" i="4"/>
  <c r="E766" i="4"/>
  <c r="G768" i="4"/>
  <c r="J768" i="4"/>
  <c r="E771" i="4"/>
  <c r="E778" i="4"/>
  <c r="G780" i="4"/>
  <c r="J780" i="4"/>
  <c r="E782" i="4"/>
  <c r="E788" i="4"/>
  <c r="F790" i="4"/>
  <c r="F794" i="4"/>
  <c r="J799" i="4"/>
  <c r="G799" i="4"/>
  <c r="E804" i="4"/>
  <c r="F807" i="4"/>
  <c r="F812" i="4"/>
  <c r="E817" i="4"/>
  <c r="E821" i="4"/>
  <c r="E827" i="4"/>
  <c r="F829" i="4"/>
  <c r="I833" i="4"/>
  <c r="G835" i="4"/>
  <c r="J835" i="4"/>
  <c r="F836" i="4"/>
  <c r="E840" i="4"/>
  <c r="G841" i="4"/>
  <c r="J841" i="4"/>
  <c r="F845" i="4"/>
  <c r="E847" i="4"/>
  <c r="G847" i="4"/>
  <c r="J847" i="4"/>
  <c r="F848" i="4"/>
  <c r="E856" i="4"/>
  <c r="AW36" i="2"/>
  <c r="C9" i="3"/>
  <c r="BA9" i="2"/>
  <c r="D9" i="3" s="1"/>
  <c r="BE9" i="2"/>
  <c r="H9" i="3" s="1"/>
  <c r="AF16" i="2"/>
  <c r="AG16" i="2" s="1"/>
  <c r="G21" i="3"/>
  <c r="BE21" i="2"/>
  <c r="H21" i="3" s="1"/>
  <c r="BA21" i="2"/>
  <c r="D21" i="3" s="1"/>
  <c r="E23" i="3"/>
  <c r="BC23" i="2"/>
  <c r="F23" i="3" s="1"/>
  <c r="BC24" i="2"/>
  <c r="F24" i="3" s="1"/>
  <c r="E24" i="3"/>
  <c r="F532" i="4"/>
  <c r="F540" i="4"/>
  <c r="E543" i="4"/>
  <c r="F545" i="4"/>
  <c r="F564" i="4"/>
  <c r="K564" i="4"/>
  <c r="G566" i="4"/>
  <c r="J566" i="4"/>
  <c r="E567" i="4"/>
  <c r="E579" i="4"/>
  <c r="F580" i="4"/>
  <c r="E585" i="4"/>
  <c r="G586" i="4"/>
  <c r="J586" i="4"/>
  <c r="F590" i="4"/>
  <c r="F593" i="4"/>
  <c r="K593" i="4"/>
  <c r="E597" i="4"/>
  <c r="G598" i="4"/>
  <c r="J598" i="4"/>
  <c r="F605" i="4"/>
  <c r="E609" i="4"/>
  <c r="F610" i="4"/>
  <c r="F613" i="4"/>
  <c r="E615" i="4"/>
  <c r="F616" i="4"/>
  <c r="I617" i="4"/>
  <c r="K617" i="4"/>
  <c r="J619" i="4"/>
  <c r="G619" i="4"/>
  <c r="E623" i="4"/>
  <c r="F624" i="4"/>
  <c r="I625" i="4"/>
  <c r="K625" i="4"/>
  <c r="E629" i="4"/>
  <c r="E632" i="4"/>
  <c r="F633" i="4"/>
  <c r="E637" i="4"/>
  <c r="E639" i="4"/>
  <c r="E641" i="4"/>
  <c r="E644" i="4"/>
  <c r="E646" i="4"/>
  <c r="F647" i="4"/>
  <c r="E652" i="4"/>
  <c r="F654" i="4"/>
  <c r="I655" i="4"/>
  <c r="K655" i="4"/>
  <c r="E656" i="4"/>
  <c r="E658" i="4"/>
  <c r="E660" i="4"/>
  <c r="E663" i="4"/>
  <c r="F664" i="4"/>
  <c r="E668" i="4"/>
  <c r="F669" i="4"/>
  <c r="G671" i="4"/>
  <c r="J671" i="4"/>
  <c r="F675" i="4"/>
  <c r="F680" i="4"/>
  <c r="G683" i="4"/>
  <c r="J683" i="4"/>
  <c r="E685" i="4"/>
  <c r="F689" i="4"/>
  <c r="E692" i="4"/>
  <c r="E693" i="4"/>
  <c r="F694" i="4"/>
  <c r="I695" i="4"/>
  <c r="I696" i="4"/>
  <c r="E697" i="4"/>
  <c r="F699" i="4"/>
  <c r="E702" i="4"/>
  <c r="I707" i="4"/>
  <c r="E709" i="4"/>
  <c r="E714" i="4"/>
  <c r="F716" i="4"/>
  <c r="E718" i="4"/>
  <c r="F720" i="4"/>
  <c r="I721" i="4"/>
  <c r="I722" i="4"/>
  <c r="E726" i="4"/>
  <c r="E730" i="4"/>
  <c r="E736" i="4"/>
  <c r="E741" i="4"/>
  <c r="E750" i="4"/>
  <c r="E751" i="4"/>
  <c r="F752" i="4"/>
  <c r="E755" i="4"/>
  <c r="E759" i="4"/>
  <c r="F760" i="4"/>
  <c r="E763" i="4"/>
  <c r="E768" i="4"/>
  <c r="J773" i="4"/>
  <c r="G773" i="4"/>
  <c r="E779" i="4"/>
  <c r="E780" i="4"/>
  <c r="F781" i="4"/>
  <c r="F784" i="4"/>
  <c r="E789" i="4"/>
  <c r="J791" i="4"/>
  <c r="G791" i="4"/>
  <c r="E801" i="4"/>
  <c r="F804" i="4"/>
  <c r="I805" i="4"/>
  <c r="K805" i="4"/>
  <c r="E806" i="4"/>
  <c r="E811" i="4"/>
  <c r="E818" i="4"/>
  <c r="E819" i="4"/>
  <c r="F820" i="4"/>
  <c r="E823" i="4"/>
  <c r="F825" i="4"/>
  <c r="E828" i="4"/>
  <c r="G839" i="4"/>
  <c r="J839" i="4"/>
  <c r="I846" i="4"/>
  <c r="E857" i="4"/>
  <c r="X7" i="2"/>
  <c r="Y7" i="2" s="1"/>
  <c r="AK14" i="2"/>
  <c r="BI14" i="2" s="1"/>
  <c r="BJ14" i="2" s="1"/>
  <c r="AJ14" i="2"/>
  <c r="E15" i="3"/>
  <c r="BC15" i="2"/>
  <c r="F15" i="3" s="1"/>
  <c r="BE34" i="2"/>
  <c r="H34" i="3" s="1"/>
  <c r="G34" i="3"/>
  <c r="G18" i="3"/>
  <c r="BE18" i="2"/>
  <c r="H18" i="3" s="1"/>
  <c r="F853" i="4"/>
  <c r="G855" i="4"/>
  <c r="J855" i="4"/>
  <c r="G857" i="4"/>
  <c r="J857" i="4"/>
  <c r="S36" i="2"/>
  <c r="T36" i="2" s="1"/>
  <c r="T7" i="2"/>
  <c r="U7" i="2" s="1"/>
  <c r="AO36" i="2"/>
  <c r="AT36" i="2"/>
  <c r="AU7" i="2"/>
  <c r="AU36" i="2" s="1"/>
  <c r="BC8" i="2"/>
  <c r="F8" i="3" s="1"/>
  <c r="BD10" i="2"/>
  <c r="Y11" i="2"/>
  <c r="AZ11" i="2" s="1"/>
  <c r="X11" i="2"/>
  <c r="X14" i="2"/>
  <c r="Y14" i="2" s="1"/>
  <c r="AZ14" i="2" s="1"/>
  <c r="BD15" i="2"/>
  <c r="G20" i="3"/>
  <c r="BE20" i="2"/>
  <c r="H20" i="3" s="1"/>
  <c r="T22" i="2"/>
  <c r="U22" i="2" s="1"/>
  <c r="BB22" i="2" s="1"/>
  <c r="T25" i="2"/>
  <c r="U25" i="2" s="1"/>
  <c r="BB25" i="2" s="1"/>
  <c r="BE26" i="2"/>
  <c r="H26" i="3" s="1"/>
  <c r="G26" i="3"/>
  <c r="BE27" i="2"/>
  <c r="H27" i="3" s="1"/>
  <c r="G27" i="3"/>
  <c r="AF28" i="2"/>
  <c r="AG28" i="2"/>
  <c r="BC28" i="2"/>
  <c r="F28" i="3" s="1"/>
  <c r="E28" i="3"/>
  <c r="AJ29" i="2"/>
  <c r="AK29" i="2"/>
  <c r="BI29" i="2" s="1"/>
  <c r="BJ29" i="2" s="1"/>
  <c r="BE30" i="2"/>
  <c r="H30" i="3" s="1"/>
  <c r="G30" i="3"/>
  <c r="BI44" i="2"/>
  <c r="L44" i="3" s="1"/>
  <c r="E673" i="4"/>
  <c r="F674" i="4"/>
  <c r="F678" i="4"/>
  <c r="E682" i="4"/>
  <c r="E684" i="4"/>
  <c r="F690" i="4"/>
  <c r="E694" i="4"/>
  <c r="F696" i="4"/>
  <c r="K696" i="4"/>
  <c r="J698" i="4"/>
  <c r="G698" i="4"/>
  <c r="F701" i="4"/>
  <c r="F704" i="4"/>
  <c r="F707" i="4"/>
  <c r="K707" i="4"/>
  <c r="I708" i="4"/>
  <c r="F710" i="4"/>
  <c r="F715" i="4"/>
  <c r="F722" i="4"/>
  <c r="I723" i="4"/>
  <c r="G725" i="4"/>
  <c r="J725" i="4"/>
  <c r="E729" i="4"/>
  <c r="J730" i="4"/>
  <c r="G730" i="4"/>
  <c r="F733" i="4"/>
  <c r="I734" i="4"/>
  <c r="F736" i="4"/>
  <c r="F739" i="4"/>
  <c r="F742" i="4"/>
  <c r="F745" i="4"/>
  <c r="I746" i="4"/>
  <c r="J748" i="4"/>
  <c r="G748" i="4"/>
  <c r="E752" i="4"/>
  <c r="G753" i="4"/>
  <c r="J753" i="4"/>
  <c r="E757" i="4"/>
  <c r="E760" i="4"/>
  <c r="F764" i="4"/>
  <c r="F769" i="4"/>
  <c r="E773" i="4"/>
  <c r="F774" i="4"/>
  <c r="E781" i="4"/>
  <c r="E786" i="4"/>
  <c r="E793" i="4"/>
  <c r="E796" i="4"/>
  <c r="F798" i="4"/>
  <c r="K798" i="4"/>
  <c r="G800" i="4"/>
  <c r="J800" i="4"/>
  <c r="J806" i="4"/>
  <c r="G806" i="4"/>
  <c r="F809" i="4"/>
  <c r="G811" i="4"/>
  <c r="J811" i="4"/>
  <c r="E815" i="4"/>
  <c r="J816" i="4"/>
  <c r="G816" i="4"/>
  <c r="E820" i="4"/>
  <c r="G821" i="4"/>
  <c r="J821" i="4"/>
  <c r="F824" i="4"/>
  <c r="I825" i="4"/>
  <c r="F827" i="4"/>
  <c r="F830" i="4"/>
  <c r="F838" i="4"/>
  <c r="F842" i="4"/>
  <c r="F843" i="4"/>
  <c r="E853" i="4"/>
  <c r="J854" i="4"/>
  <c r="G854" i="4"/>
  <c r="J856" i="4"/>
  <c r="G856" i="4"/>
  <c r="J858" i="4"/>
  <c r="G858" i="4"/>
  <c r="AJ7" i="2"/>
  <c r="AK7" i="2"/>
  <c r="AQ36" i="2"/>
  <c r="BD8" i="2"/>
  <c r="AJ9" i="2"/>
  <c r="AK9" i="2" s="1"/>
  <c r="BI9" i="2" s="1"/>
  <c r="BJ9" i="2" s="1"/>
  <c r="X10" i="2"/>
  <c r="Y10" i="2" s="1"/>
  <c r="AZ10" i="2" s="1"/>
  <c r="BD11" i="2"/>
  <c r="AG12" i="2"/>
  <c r="AF12" i="2"/>
  <c r="AZ13" i="2"/>
  <c r="BD14" i="2"/>
  <c r="Y15" i="2"/>
  <c r="AZ15" i="2" s="1"/>
  <c r="X15" i="2"/>
  <c r="E16" i="3"/>
  <c r="BC16" i="2"/>
  <c r="F16" i="3" s="1"/>
  <c r="E20" i="3"/>
  <c r="BC20" i="2"/>
  <c r="F20" i="3" s="1"/>
  <c r="E31" i="3"/>
  <c r="BC31" i="2"/>
  <c r="F31" i="3" s="1"/>
  <c r="E35" i="3"/>
  <c r="BC35" i="2"/>
  <c r="F35" i="3" s="1"/>
  <c r="AK21" i="2"/>
  <c r="BI21" i="2" s="1"/>
  <c r="BJ21" i="2" s="1"/>
  <c r="AJ21" i="2"/>
  <c r="BE22" i="2"/>
  <c r="H22" i="3" s="1"/>
  <c r="C24" i="3"/>
  <c r="BA24" i="2"/>
  <c r="D24" i="3" s="1"/>
  <c r="AG25" i="2"/>
  <c r="G19" i="3"/>
  <c r="C16" i="3"/>
  <c r="BA16" i="2"/>
  <c r="D16" i="3" s="1"/>
  <c r="T18" i="2"/>
  <c r="U18" i="2" s="1"/>
  <c r="BB18" i="2" s="1"/>
  <c r="BA25" i="2"/>
  <c r="D25" i="3" s="1"/>
  <c r="BE29" i="2"/>
  <c r="H29" i="3" s="1"/>
  <c r="X30" i="2"/>
  <c r="Y30" i="2"/>
  <c r="AZ30" i="2" s="1"/>
  <c r="G32" i="3"/>
  <c r="BE32" i="2"/>
  <c r="H32" i="3" s="1"/>
  <c r="AZ32" i="2"/>
  <c r="T33" i="2"/>
  <c r="U33" i="2"/>
  <c r="BB33" i="2" s="1"/>
  <c r="AG33" i="2"/>
  <c r="BD35" i="2"/>
  <c r="AR36" i="2"/>
  <c r="F833" i="4"/>
  <c r="K833" i="4"/>
  <c r="E841" i="4"/>
  <c r="F846" i="4"/>
  <c r="K846" i="4"/>
  <c r="F850" i="4"/>
  <c r="E851" i="4"/>
  <c r="F852" i="4"/>
  <c r="D36" i="2"/>
  <c r="AS36" i="2"/>
  <c r="AG8" i="2"/>
  <c r="AF9" i="2"/>
  <c r="AG9" i="2" s="1"/>
  <c r="G12" i="3"/>
  <c r="BE12" i="2"/>
  <c r="H12" i="3" s="1"/>
  <c r="BD13" i="2"/>
  <c r="AK13" i="2"/>
  <c r="BI13" i="2" s="1"/>
  <c r="BJ13" i="2" s="1"/>
  <c r="U14" i="2"/>
  <c r="BB14" i="2" s="1"/>
  <c r="T14" i="2"/>
  <c r="T17" i="2"/>
  <c r="U17" i="2" s="1"/>
  <c r="BB17" i="2" s="1"/>
  <c r="Y18" i="2"/>
  <c r="AZ18" i="2" s="1"/>
  <c r="Y19" i="2"/>
  <c r="AZ19" i="2" s="1"/>
  <c r="X19" i="2"/>
  <c r="AG20" i="2"/>
  <c r="AF21" i="2"/>
  <c r="AG21" i="2" s="1"/>
  <c r="AJ22" i="2"/>
  <c r="AK22" i="2" s="1"/>
  <c r="BI22" i="2" s="1"/>
  <c r="BJ22" i="2" s="1"/>
  <c r="X26" i="2"/>
  <c r="Y26" i="2" s="1"/>
  <c r="AZ26" i="2" s="1"/>
  <c r="AK26" i="2"/>
  <c r="BI26" i="2" s="1"/>
  <c r="BJ26" i="2" s="1"/>
  <c r="Y27" i="2"/>
  <c r="AZ27" i="2" s="1"/>
  <c r="BE28" i="2"/>
  <c r="H28" i="3" s="1"/>
  <c r="T29" i="2"/>
  <c r="U29" i="2" s="1"/>
  <c r="BB29" i="2" s="1"/>
  <c r="BD31" i="2"/>
  <c r="AF32" i="2"/>
  <c r="AG32" i="2" s="1"/>
  <c r="AJ33" i="2"/>
  <c r="AK33" i="2"/>
  <c r="BI33" i="2" s="1"/>
  <c r="BJ33" i="2" s="1"/>
  <c r="F831" i="4"/>
  <c r="F837" i="4"/>
  <c r="F844" i="4"/>
  <c r="F849" i="4"/>
  <c r="E850" i="4"/>
  <c r="F851" i="4"/>
  <c r="E852" i="4"/>
  <c r="AP36" i="2"/>
  <c r="U9" i="2"/>
  <c r="BB9" i="2" s="1"/>
  <c r="T10" i="2"/>
  <c r="U10" i="2" s="1"/>
  <c r="BB10" i="2" s="1"/>
  <c r="BD17" i="2"/>
  <c r="AK17" i="2"/>
  <c r="BI17" i="2" s="1"/>
  <c r="BJ17" i="2" s="1"/>
  <c r="BA17" i="2"/>
  <c r="D17" i="3" s="1"/>
  <c r="AJ18" i="2"/>
  <c r="AK18" i="2" s="1"/>
  <c r="BI18" i="2" s="1"/>
  <c r="BJ18" i="2" s="1"/>
  <c r="BC19" i="2"/>
  <c r="F19" i="3" s="1"/>
  <c r="U21" i="2"/>
  <c r="BB21" i="2" s="1"/>
  <c r="Y22" i="2"/>
  <c r="AZ22" i="2" s="1"/>
  <c r="BD23" i="2"/>
  <c r="AF24" i="2"/>
  <c r="AG24" i="2"/>
  <c r="AJ25" i="2"/>
  <c r="AK25" i="2"/>
  <c r="BI25" i="2" s="1"/>
  <c r="BJ25" i="2" s="1"/>
  <c r="AZ29" i="2"/>
  <c r="X34" i="2"/>
  <c r="Y34" i="2"/>
  <c r="AZ34" i="2" s="1"/>
  <c r="AK34" i="2"/>
  <c r="BI34" i="2" s="1"/>
  <c r="BJ34" i="2" s="1"/>
  <c r="X23" i="2"/>
  <c r="Y23" i="2" s="1"/>
  <c r="AZ23" i="2" s="1"/>
  <c r="AF25" i="2"/>
  <c r="T26" i="2"/>
  <c r="U26" i="2" s="1"/>
  <c r="BB26" i="2" s="1"/>
  <c r="AJ26" i="2"/>
  <c r="X27" i="2"/>
  <c r="AF29" i="2"/>
  <c r="AG29" i="2" s="1"/>
  <c r="T30" i="2"/>
  <c r="U30" i="2" s="1"/>
  <c r="BB30" i="2" s="1"/>
  <c r="AJ30" i="2"/>
  <c r="AK30" i="2" s="1"/>
  <c r="BI30" i="2" s="1"/>
  <c r="BJ30" i="2" s="1"/>
  <c r="X31" i="2"/>
  <c r="Y31" i="2" s="1"/>
  <c r="AZ31" i="2" s="1"/>
  <c r="AF33" i="2"/>
  <c r="T34" i="2"/>
  <c r="U34" i="2" s="1"/>
  <c r="BB34" i="2" s="1"/>
  <c r="AJ34" i="2"/>
  <c r="X35" i="2"/>
  <c r="Y35" i="2" s="1"/>
  <c r="AZ35" i="2" s="1"/>
  <c r="BB44" i="2"/>
  <c r="E44" i="3" s="1"/>
  <c r="BF44" i="2"/>
  <c r="BF7" i="2"/>
  <c r="BA33" i="2" l="1"/>
  <c r="D33" i="3" s="1"/>
  <c r="BE25" i="2"/>
  <c r="H25" i="3" s="1"/>
  <c r="BE24" i="2"/>
  <c r="H24" i="3" s="1"/>
  <c r="BE33" i="2"/>
  <c r="H33" i="3" s="1"/>
  <c r="BE16" i="2"/>
  <c r="H16" i="3" s="1"/>
  <c r="C28" i="3"/>
  <c r="G525" i="4"/>
  <c r="K525" i="4"/>
  <c r="J525" i="4"/>
  <c r="G385" i="4"/>
  <c r="J385" i="4"/>
  <c r="G542" i="4"/>
  <c r="J542" i="4"/>
  <c r="G405" i="4"/>
  <c r="J405" i="4"/>
  <c r="K405" i="4"/>
  <c r="J130" i="4"/>
  <c r="G130" i="4"/>
  <c r="G451" i="4"/>
  <c r="J451" i="4"/>
  <c r="G478" i="4"/>
  <c r="K478" i="4"/>
  <c r="J478" i="4"/>
  <c r="J508" i="4"/>
  <c r="G508" i="4"/>
  <c r="J557" i="4"/>
  <c r="G557" i="4"/>
  <c r="J530" i="4"/>
  <c r="G530" i="4"/>
  <c r="G511" i="4"/>
  <c r="K511" i="4"/>
  <c r="J511" i="4"/>
  <c r="G126" i="4"/>
  <c r="J126" i="4"/>
  <c r="G99" i="4"/>
  <c r="J99" i="4"/>
  <c r="K99" i="4"/>
  <c r="G485" i="4"/>
  <c r="J485" i="4"/>
  <c r="K485" i="4"/>
  <c r="J423" i="4"/>
  <c r="G423" i="4"/>
  <c r="G457" i="4"/>
  <c r="K457" i="4"/>
  <c r="J457" i="4"/>
  <c r="G550" i="4"/>
  <c r="J550" i="4"/>
  <c r="K550" i="4"/>
  <c r="G360" i="4"/>
  <c r="J360" i="4"/>
  <c r="G133" i="4"/>
  <c r="J133" i="4"/>
  <c r="G484" i="4"/>
  <c r="J484" i="4"/>
  <c r="K484" i="4"/>
  <c r="G502" i="4"/>
  <c r="J502" i="4"/>
  <c r="K502" i="4"/>
  <c r="G433" i="4"/>
  <c r="J433" i="4"/>
  <c r="J302" i="4"/>
  <c r="G302" i="4"/>
  <c r="G108" i="4"/>
  <c r="K108" i="4"/>
  <c r="J108" i="4"/>
  <c r="G100" i="4"/>
  <c r="J100" i="4"/>
  <c r="J138" i="4"/>
  <c r="G138" i="4"/>
  <c r="J398" i="4"/>
  <c r="K398" i="4"/>
  <c r="G398" i="4"/>
  <c r="BC29" i="2"/>
  <c r="F29" i="3" s="1"/>
  <c r="E29" i="3"/>
  <c r="C14" i="3"/>
  <c r="BA14" i="2"/>
  <c r="D14" i="3" s="1"/>
  <c r="U36" i="2"/>
  <c r="BB7" i="2"/>
  <c r="I788" i="4"/>
  <c r="K788" i="4"/>
  <c r="I727" i="4"/>
  <c r="K727" i="4"/>
  <c r="E18" i="3"/>
  <c r="BC18" i="2"/>
  <c r="F18" i="3" s="1"/>
  <c r="I857" i="4"/>
  <c r="K857" i="4"/>
  <c r="J680" i="4"/>
  <c r="G680" i="4"/>
  <c r="G829" i="4"/>
  <c r="J829" i="4"/>
  <c r="I855" i="4"/>
  <c r="K855" i="4"/>
  <c r="I664" i="4"/>
  <c r="K664" i="4"/>
  <c r="I594" i="4"/>
  <c r="K594" i="4"/>
  <c r="I472" i="4"/>
  <c r="K472" i="4"/>
  <c r="I437" i="4"/>
  <c r="K437" i="4"/>
  <c r="I433" i="4"/>
  <c r="K433" i="4"/>
  <c r="I429" i="4"/>
  <c r="K429" i="4"/>
  <c r="I372" i="4"/>
  <c r="K372" i="4"/>
  <c r="I368" i="4"/>
  <c r="K368" i="4"/>
  <c r="J348" i="4"/>
  <c r="G348" i="4"/>
  <c r="G339" i="4"/>
  <c r="J339" i="4"/>
  <c r="J314" i="4"/>
  <c r="G314" i="4"/>
  <c r="I305" i="4"/>
  <c r="K305" i="4"/>
  <c r="G285" i="4"/>
  <c r="J285" i="4"/>
  <c r="J276" i="4"/>
  <c r="G276" i="4"/>
  <c r="I271" i="4"/>
  <c r="K271" i="4"/>
  <c r="G255" i="4"/>
  <c r="J255" i="4"/>
  <c r="K255" i="4"/>
  <c r="G249" i="4"/>
  <c r="J249" i="4"/>
  <c r="I247" i="4"/>
  <c r="K247" i="4"/>
  <c r="J242" i="4"/>
  <c r="G242" i="4"/>
  <c r="K242" i="4"/>
  <c r="J228" i="4"/>
  <c r="G228" i="4"/>
  <c r="K228" i="4"/>
  <c r="J224" i="4"/>
  <c r="G224" i="4"/>
  <c r="K224" i="4"/>
  <c r="I216" i="4"/>
  <c r="K216" i="4"/>
  <c r="G201" i="4"/>
  <c r="J201" i="4"/>
  <c r="L17" i="2"/>
  <c r="I196" i="4"/>
  <c r="K196" i="4"/>
  <c r="G188" i="4"/>
  <c r="J188" i="4"/>
  <c r="K188" i="4"/>
  <c r="J175" i="4"/>
  <c r="G175" i="4"/>
  <c r="I143" i="4"/>
  <c r="K143" i="4"/>
  <c r="I141" i="4"/>
  <c r="K141" i="4"/>
  <c r="G129" i="4"/>
  <c r="J129" i="4"/>
  <c r="I127" i="4"/>
  <c r="K127" i="4"/>
  <c r="I122" i="4"/>
  <c r="K122" i="4"/>
  <c r="I117" i="4"/>
  <c r="K117" i="4"/>
  <c r="I112" i="4"/>
  <c r="J102" i="4"/>
  <c r="G102" i="4"/>
  <c r="G96" i="4"/>
  <c r="J96" i="4"/>
  <c r="L21" i="2"/>
  <c r="J87" i="4"/>
  <c r="G87" i="4"/>
  <c r="G81" i="4"/>
  <c r="J81" i="4"/>
  <c r="BC13" i="2"/>
  <c r="F13" i="3" s="1"/>
  <c r="E13" i="3"/>
  <c r="I772" i="4"/>
  <c r="K772" i="4"/>
  <c r="I731" i="4"/>
  <c r="K731" i="4"/>
  <c r="G721" i="4"/>
  <c r="J721" i="4"/>
  <c r="K721" i="4"/>
  <c r="J706" i="4"/>
  <c r="G706" i="4"/>
  <c r="J585" i="4"/>
  <c r="G585" i="4"/>
  <c r="J517" i="4"/>
  <c r="G517" i="4"/>
  <c r="I498" i="4"/>
  <c r="K498" i="4"/>
  <c r="I476" i="4"/>
  <c r="K476" i="4"/>
  <c r="J466" i="4"/>
  <c r="G466" i="4"/>
  <c r="I442" i="4"/>
  <c r="K442" i="4"/>
  <c r="I395" i="4"/>
  <c r="K395" i="4"/>
  <c r="J366" i="4"/>
  <c r="G366" i="4"/>
  <c r="I858" i="4"/>
  <c r="K858" i="4"/>
  <c r="I812" i="4"/>
  <c r="K812" i="4"/>
  <c r="I348" i="4"/>
  <c r="K348" i="4"/>
  <c r="I339" i="4"/>
  <c r="K339" i="4"/>
  <c r="I276" i="4"/>
  <c r="K276" i="4"/>
  <c r="L9" i="2"/>
  <c r="G19" i="4"/>
  <c r="J19" i="4"/>
  <c r="L27" i="2"/>
  <c r="G27" i="4"/>
  <c r="J27" i="4"/>
  <c r="L20" i="2"/>
  <c r="I848" i="4"/>
  <c r="K848" i="4"/>
  <c r="I792" i="4"/>
  <c r="K792" i="4"/>
  <c r="G747" i="4"/>
  <c r="J747" i="4"/>
  <c r="K747" i="4"/>
  <c r="I740" i="4"/>
  <c r="K740" i="4"/>
  <c r="I719" i="4"/>
  <c r="K719" i="4"/>
  <c r="J567" i="4"/>
  <c r="G567" i="4"/>
  <c r="I527" i="4"/>
  <c r="K527" i="4"/>
  <c r="I522" i="4"/>
  <c r="K522" i="4"/>
  <c r="I515" i="4"/>
  <c r="K515" i="4"/>
  <c r="J476" i="4"/>
  <c r="G476" i="4"/>
  <c r="J450" i="4"/>
  <c r="G450" i="4"/>
  <c r="J436" i="4"/>
  <c r="G436" i="4"/>
  <c r="J428" i="4"/>
  <c r="G428" i="4"/>
  <c r="K428" i="4"/>
  <c r="I426" i="4"/>
  <c r="K426" i="4"/>
  <c r="G359" i="4"/>
  <c r="J359" i="4"/>
  <c r="G68" i="4"/>
  <c r="L28" i="2"/>
  <c r="J68" i="4"/>
  <c r="J6" i="4"/>
  <c r="G6" i="4"/>
  <c r="L33" i="2"/>
  <c r="I55" i="4"/>
  <c r="I26" i="4"/>
  <c r="K26" i="4"/>
  <c r="I121" i="4"/>
  <c r="K121" i="4"/>
  <c r="I116" i="4"/>
  <c r="K116" i="4"/>
  <c r="I113" i="4"/>
  <c r="K113" i="4"/>
  <c r="I37" i="4"/>
  <c r="K37" i="4"/>
  <c r="I336" i="4"/>
  <c r="K336" i="4"/>
  <c r="I275" i="4"/>
  <c r="K275" i="4"/>
  <c r="I270" i="4"/>
  <c r="K270" i="4"/>
  <c r="I249" i="4"/>
  <c r="K249" i="4"/>
  <c r="I195" i="4"/>
  <c r="K195" i="4"/>
  <c r="I596" i="4"/>
  <c r="K596" i="4"/>
  <c r="I681" i="4"/>
  <c r="K681" i="4"/>
  <c r="I555" i="4"/>
  <c r="K555" i="4"/>
  <c r="I351" i="4"/>
  <c r="K351" i="4"/>
  <c r="I176" i="4"/>
  <c r="K176" i="4"/>
  <c r="I159" i="4"/>
  <c r="K159" i="4"/>
  <c r="I153" i="4"/>
  <c r="K153" i="4"/>
  <c r="I80" i="4"/>
  <c r="K80" i="4"/>
  <c r="I59" i="4"/>
  <c r="K59" i="4"/>
  <c r="I42" i="4"/>
  <c r="K42" i="4"/>
  <c r="I217" i="4"/>
  <c r="K217" i="4"/>
  <c r="I170" i="4"/>
  <c r="K170" i="4"/>
  <c r="I51" i="4"/>
  <c r="K51" i="4"/>
  <c r="E34" i="3"/>
  <c r="BC34" i="2"/>
  <c r="F34" i="3" s="1"/>
  <c r="E30" i="3"/>
  <c r="BC30" i="2"/>
  <c r="F30" i="3" s="1"/>
  <c r="E26" i="3"/>
  <c r="BC26" i="2"/>
  <c r="F26" i="3" s="1"/>
  <c r="BA26" i="2"/>
  <c r="D26" i="3" s="1"/>
  <c r="C26" i="3"/>
  <c r="BC17" i="2"/>
  <c r="F17" i="3" s="1"/>
  <c r="E17" i="3"/>
  <c r="AG36" i="2"/>
  <c r="C10" i="3"/>
  <c r="BA10" i="2"/>
  <c r="D10" i="3" s="1"/>
  <c r="J842" i="4"/>
  <c r="G842" i="4"/>
  <c r="BC25" i="2"/>
  <c r="F25" i="3" s="1"/>
  <c r="E25" i="3"/>
  <c r="I804" i="4"/>
  <c r="K804" i="4"/>
  <c r="I749" i="4"/>
  <c r="K749" i="4"/>
  <c r="I849" i="4"/>
  <c r="K849" i="4"/>
  <c r="J815" i="4"/>
  <c r="G815" i="4"/>
  <c r="J793" i="4"/>
  <c r="G793" i="4"/>
  <c r="I674" i="4"/>
  <c r="K674" i="4"/>
  <c r="I611" i="4"/>
  <c r="K611" i="4"/>
  <c r="J539" i="4"/>
  <c r="G539" i="4"/>
  <c r="I496" i="4"/>
  <c r="K496" i="4"/>
  <c r="I490" i="4"/>
  <c r="K490" i="4"/>
  <c r="I347" i="4"/>
  <c r="K347" i="4"/>
  <c r="I327" i="4"/>
  <c r="K327" i="4"/>
  <c r="I317" i="4"/>
  <c r="K317" i="4"/>
  <c r="J304" i="4"/>
  <c r="G304" i="4"/>
  <c r="I288" i="4"/>
  <c r="K288" i="4"/>
  <c r="J254" i="4"/>
  <c r="G254" i="4"/>
  <c r="G241" i="4"/>
  <c r="J241" i="4"/>
  <c r="G227" i="4"/>
  <c r="J227" i="4"/>
  <c r="K227" i="4"/>
  <c r="G223" i="4"/>
  <c r="J223" i="4"/>
  <c r="G206" i="4"/>
  <c r="J206" i="4"/>
  <c r="G187" i="4"/>
  <c r="J187" i="4"/>
  <c r="I163" i="4"/>
  <c r="K163" i="4"/>
  <c r="G152" i="4"/>
  <c r="J152" i="4"/>
  <c r="L12" i="2"/>
  <c r="I150" i="4"/>
  <c r="K150" i="4"/>
  <c r="I136" i="4"/>
  <c r="K136" i="4"/>
  <c r="I134" i="4"/>
  <c r="K134" i="4"/>
  <c r="J832" i="4"/>
  <c r="G832" i="4"/>
  <c r="G695" i="4"/>
  <c r="J695" i="4"/>
  <c r="K695" i="4"/>
  <c r="I688" i="4"/>
  <c r="K688" i="4"/>
  <c r="I667" i="4"/>
  <c r="K667" i="4"/>
  <c r="I640" i="4"/>
  <c r="K640" i="4"/>
  <c r="G614" i="4"/>
  <c r="J614" i="4"/>
  <c r="I559" i="4"/>
  <c r="K559" i="4"/>
  <c r="G528" i="4"/>
  <c r="J528" i="4"/>
  <c r="J501" i="4"/>
  <c r="G501" i="4"/>
  <c r="K501" i="4"/>
  <c r="I488" i="4"/>
  <c r="K488" i="4"/>
  <c r="I470" i="4"/>
  <c r="K470" i="4"/>
  <c r="I453" i="4"/>
  <c r="K453" i="4"/>
  <c r="I402" i="4"/>
  <c r="K402" i="4"/>
  <c r="G377" i="4"/>
  <c r="J377" i="4"/>
  <c r="I832" i="4"/>
  <c r="K832" i="4"/>
  <c r="I790" i="4"/>
  <c r="K790" i="4"/>
  <c r="I739" i="4"/>
  <c r="K739" i="4"/>
  <c r="G652" i="4"/>
  <c r="J652" i="4"/>
  <c r="I633" i="4"/>
  <c r="K633" i="4"/>
  <c r="G315" i="4"/>
  <c r="J315" i="4"/>
  <c r="I304" i="4"/>
  <c r="K304" i="4"/>
  <c r="I814" i="4"/>
  <c r="K814" i="4"/>
  <c r="I679" i="4"/>
  <c r="K679" i="4"/>
  <c r="I669" i="4"/>
  <c r="K669" i="4"/>
  <c r="I659" i="4"/>
  <c r="K659" i="4"/>
  <c r="G500" i="4"/>
  <c r="J500" i="4"/>
  <c r="I407" i="4"/>
  <c r="K407" i="4"/>
  <c r="G367" i="4"/>
  <c r="J367" i="4"/>
  <c r="K367" i="4"/>
  <c r="I365" i="4"/>
  <c r="K365" i="4"/>
  <c r="J58" i="4"/>
  <c r="G58" i="4"/>
  <c r="J50" i="4"/>
  <c r="G50" i="4"/>
  <c r="I705" i="4"/>
  <c r="K705" i="4"/>
  <c r="I544" i="4"/>
  <c r="K544" i="4"/>
  <c r="I353" i="4"/>
  <c r="K353" i="4"/>
  <c r="I293" i="4"/>
  <c r="K293" i="4"/>
  <c r="I138" i="4"/>
  <c r="K138" i="4"/>
  <c r="I231" i="4"/>
  <c r="K231" i="4"/>
  <c r="I156" i="4"/>
  <c r="K156" i="4"/>
  <c r="I306" i="4"/>
  <c r="K306" i="4"/>
  <c r="I294" i="4"/>
  <c r="K294" i="4"/>
  <c r="I223" i="4"/>
  <c r="K223" i="4"/>
  <c r="I211" i="4"/>
  <c r="K211" i="4"/>
  <c r="I129" i="4"/>
  <c r="K129" i="4"/>
  <c r="K32" i="2"/>
  <c r="I298" i="4"/>
  <c r="K298" i="4"/>
  <c r="I330" i="4"/>
  <c r="K330" i="4"/>
  <c r="I258" i="4"/>
  <c r="K258" i="4"/>
  <c r="I243" i="4"/>
  <c r="K243" i="4"/>
  <c r="I234" i="4"/>
  <c r="K234" i="4"/>
  <c r="I218" i="4"/>
  <c r="K218" i="4"/>
  <c r="I209" i="4"/>
  <c r="K209" i="4"/>
  <c r="I198" i="4"/>
  <c r="K198" i="4"/>
  <c r="I190" i="4"/>
  <c r="K190" i="4"/>
  <c r="I87" i="4"/>
  <c r="K87" i="4"/>
  <c r="I30" i="4"/>
  <c r="K30" i="4"/>
  <c r="I137" i="4"/>
  <c r="K137" i="4"/>
  <c r="E22" i="3"/>
  <c r="BC22" i="2"/>
  <c r="F22" i="3" s="1"/>
  <c r="I726" i="4"/>
  <c r="K726" i="4"/>
  <c r="G802" i="4"/>
  <c r="J802" i="4"/>
  <c r="G713" i="4"/>
  <c r="J713" i="4"/>
  <c r="J660" i="4"/>
  <c r="G660" i="4"/>
  <c r="G562" i="4"/>
  <c r="J562" i="4"/>
  <c r="I385" i="4"/>
  <c r="K385" i="4"/>
  <c r="I345" i="4"/>
  <c r="K345" i="4"/>
  <c r="I331" i="4"/>
  <c r="K331" i="4"/>
  <c r="I326" i="4"/>
  <c r="K326" i="4"/>
  <c r="G292" i="4"/>
  <c r="J292" i="4"/>
  <c r="G267" i="4"/>
  <c r="J267" i="4"/>
  <c r="K267" i="4"/>
  <c r="I248" i="4"/>
  <c r="K248" i="4"/>
  <c r="I246" i="4"/>
  <c r="K246" i="4"/>
  <c r="J232" i="4"/>
  <c r="G232" i="4"/>
  <c r="J226" i="4"/>
  <c r="G226" i="4"/>
  <c r="K226" i="4"/>
  <c r="G217" i="4"/>
  <c r="J217" i="4"/>
  <c r="J212" i="4"/>
  <c r="G212" i="4"/>
  <c r="J197" i="4"/>
  <c r="G197" i="4"/>
  <c r="J192" i="4"/>
  <c r="G192" i="4"/>
  <c r="G171" i="4"/>
  <c r="J171" i="4"/>
  <c r="K171" i="4"/>
  <c r="J165" i="4"/>
  <c r="G165" i="4"/>
  <c r="K165" i="4"/>
  <c r="J157" i="4"/>
  <c r="G157" i="4"/>
  <c r="G144" i="4"/>
  <c r="J144" i="4"/>
  <c r="I142" i="4"/>
  <c r="K142" i="4"/>
  <c r="I128" i="4"/>
  <c r="K128" i="4"/>
  <c r="G123" i="4"/>
  <c r="J123" i="4"/>
  <c r="J118" i="4"/>
  <c r="G118" i="4"/>
  <c r="G113" i="4"/>
  <c r="J113" i="4"/>
  <c r="I111" i="4"/>
  <c r="K111" i="4"/>
  <c r="I105" i="4"/>
  <c r="K105" i="4"/>
  <c r="I101" i="4"/>
  <c r="K101" i="4"/>
  <c r="I95" i="4"/>
  <c r="K95" i="4"/>
  <c r="I765" i="4"/>
  <c r="K765" i="4"/>
  <c r="G757" i="4"/>
  <c r="J757" i="4"/>
  <c r="I713" i="4"/>
  <c r="K713" i="4"/>
  <c r="I657" i="4"/>
  <c r="K657" i="4"/>
  <c r="I580" i="4"/>
  <c r="K580" i="4"/>
  <c r="I475" i="4"/>
  <c r="K475" i="4"/>
  <c r="I441" i="4"/>
  <c r="K441" i="4"/>
  <c r="I421" i="4"/>
  <c r="K421" i="4"/>
  <c r="I414" i="4"/>
  <c r="K414" i="4"/>
  <c r="I382" i="4"/>
  <c r="K382" i="4"/>
  <c r="I686" i="4"/>
  <c r="K686" i="4"/>
  <c r="J354" i="4"/>
  <c r="G354" i="4"/>
  <c r="J336" i="4"/>
  <c r="G336" i="4"/>
  <c r="G323" i="4"/>
  <c r="J323" i="4"/>
  <c r="I292" i="4"/>
  <c r="K292" i="4"/>
  <c r="G273" i="4"/>
  <c r="J273" i="4"/>
  <c r="K39" i="4"/>
  <c r="J16" i="4"/>
  <c r="G16" i="4"/>
  <c r="I785" i="4"/>
  <c r="K785" i="4"/>
  <c r="J754" i="4"/>
  <c r="G754" i="4"/>
  <c r="I558" i="4"/>
  <c r="K558" i="4"/>
  <c r="I535" i="4"/>
  <c r="K535" i="4"/>
  <c r="G518" i="4"/>
  <c r="J518" i="4"/>
  <c r="K518" i="4"/>
  <c r="I516" i="4"/>
  <c r="K516" i="4"/>
  <c r="I480" i="4"/>
  <c r="K480" i="4"/>
  <c r="G471" i="4"/>
  <c r="J471" i="4"/>
  <c r="I465" i="4"/>
  <c r="K465" i="4"/>
  <c r="J454" i="4"/>
  <c r="G454" i="4"/>
  <c r="J442" i="4"/>
  <c r="G442" i="4"/>
  <c r="J432" i="4"/>
  <c r="G432" i="4"/>
  <c r="G415" i="4"/>
  <c r="J415" i="4"/>
  <c r="I102" i="4"/>
  <c r="K102" i="4"/>
  <c r="I124" i="4"/>
  <c r="K124" i="4"/>
  <c r="I334" i="4"/>
  <c r="K334" i="4"/>
  <c r="I314" i="4"/>
  <c r="K314" i="4"/>
  <c r="I272" i="4"/>
  <c r="K272" i="4"/>
  <c r="I245" i="4"/>
  <c r="K245" i="4"/>
  <c r="I161" i="4"/>
  <c r="K161" i="4"/>
  <c r="I273" i="4"/>
  <c r="K273" i="4"/>
  <c r="I173" i="4"/>
  <c r="K173" i="4"/>
  <c r="I166" i="4"/>
  <c r="K166" i="4"/>
  <c r="I145" i="4"/>
  <c r="K145" i="4"/>
  <c r="I197" i="4"/>
  <c r="K197" i="4"/>
  <c r="I84" i="4"/>
  <c r="K84" i="4"/>
  <c r="I115" i="4"/>
  <c r="K115" i="4"/>
  <c r="I28" i="4"/>
  <c r="K28" i="4"/>
  <c r="BA35" i="2"/>
  <c r="D35" i="3" s="1"/>
  <c r="C35" i="3"/>
  <c r="BA31" i="2"/>
  <c r="D31" i="3" s="1"/>
  <c r="C31" i="3"/>
  <c r="BA23" i="2"/>
  <c r="D23" i="3" s="1"/>
  <c r="C23" i="3"/>
  <c r="E10" i="3"/>
  <c r="BC10" i="2"/>
  <c r="F10" i="3" s="1"/>
  <c r="G843" i="4"/>
  <c r="J843" i="4"/>
  <c r="Y36" i="2"/>
  <c r="AZ7" i="2"/>
  <c r="I697" i="4"/>
  <c r="K697" i="4"/>
  <c r="G703" i="4"/>
  <c r="J703" i="4"/>
  <c r="I699" i="4"/>
  <c r="K699" i="4"/>
  <c r="I829" i="4"/>
  <c r="K829" i="4"/>
  <c r="I769" i="4"/>
  <c r="K769" i="4"/>
  <c r="I764" i="4"/>
  <c r="K764" i="4"/>
  <c r="I645" i="4"/>
  <c r="K645" i="4"/>
  <c r="I607" i="4"/>
  <c r="K607" i="4"/>
  <c r="I461" i="4"/>
  <c r="K461" i="4"/>
  <c r="I455" i="4"/>
  <c r="K455" i="4"/>
  <c r="I451" i="4"/>
  <c r="K451" i="4"/>
  <c r="I443" i="4"/>
  <c r="K443" i="4"/>
  <c r="I393" i="4"/>
  <c r="K393" i="4"/>
  <c r="I352" i="4"/>
  <c r="K352" i="4"/>
  <c r="J344" i="4"/>
  <c r="G344" i="4"/>
  <c r="I291" i="4"/>
  <c r="K291" i="4"/>
  <c r="J266" i="4"/>
  <c r="G266" i="4"/>
  <c r="J256" i="4"/>
  <c r="G256" i="4"/>
  <c r="K256" i="4"/>
  <c r="J250" i="4"/>
  <c r="G250" i="4"/>
  <c r="K250" i="4"/>
  <c r="G237" i="4"/>
  <c r="J237" i="4"/>
  <c r="G225" i="4"/>
  <c r="J225" i="4"/>
  <c r="K225" i="4"/>
  <c r="I222" i="4"/>
  <c r="K222" i="4"/>
  <c r="G202" i="4"/>
  <c r="J202" i="4"/>
  <c r="K202" i="4"/>
  <c r="I186" i="4"/>
  <c r="K186" i="4"/>
  <c r="G170" i="4"/>
  <c r="J170" i="4"/>
  <c r="G164" i="4"/>
  <c r="J164" i="4"/>
  <c r="I162" i="4"/>
  <c r="K162" i="4"/>
  <c r="I151" i="4"/>
  <c r="K151" i="4"/>
  <c r="I149" i="4"/>
  <c r="K149" i="4"/>
  <c r="G137" i="4"/>
  <c r="J137" i="4"/>
  <c r="I135" i="4"/>
  <c r="K135" i="4"/>
  <c r="J106" i="4"/>
  <c r="G106" i="4"/>
  <c r="G88" i="4"/>
  <c r="J88" i="4"/>
  <c r="K88" i="4"/>
  <c r="J82" i="4"/>
  <c r="G82" i="4"/>
  <c r="K82" i="4"/>
  <c r="J797" i="4"/>
  <c r="G797" i="4"/>
  <c r="K797" i="4"/>
  <c r="I689" i="4"/>
  <c r="K689" i="4"/>
  <c r="I606" i="4"/>
  <c r="K606" i="4"/>
  <c r="I471" i="4"/>
  <c r="K471" i="4"/>
  <c r="I431" i="4"/>
  <c r="K431" i="4"/>
  <c r="I419" i="4"/>
  <c r="K419" i="4"/>
  <c r="I390" i="4"/>
  <c r="K390" i="4"/>
  <c r="I745" i="4"/>
  <c r="K745" i="4"/>
  <c r="I711" i="4"/>
  <c r="K711" i="4"/>
  <c r="I647" i="4"/>
  <c r="K647" i="4"/>
  <c r="J641" i="4"/>
  <c r="G641" i="4"/>
  <c r="I622" i="4"/>
  <c r="K622" i="4"/>
  <c r="G554" i="4"/>
  <c r="J554" i="4"/>
  <c r="J300" i="4"/>
  <c r="G300" i="4"/>
  <c r="J286" i="4"/>
  <c r="G286" i="4"/>
  <c r="L30" i="2"/>
  <c r="I680" i="4"/>
  <c r="K680" i="4"/>
  <c r="I672" i="4"/>
  <c r="K672" i="4"/>
  <c r="I638" i="4"/>
  <c r="K638" i="4"/>
  <c r="I509" i="4"/>
  <c r="K509" i="4"/>
  <c r="I505" i="4"/>
  <c r="K505" i="4"/>
  <c r="J495" i="4"/>
  <c r="G495" i="4"/>
  <c r="J422" i="4"/>
  <c r="G422" i="4"/>
  <c r="G403" i="4"/>
  <c r="J403" i="4"/>
  <c r="G371" i="4"/>
  <c r="J371" i="4"/>
  <c r="I277" i="4"/>
  <c r="K277" i="4"/>
  <c r="I130" i="4"/>
  <c r="K130" i="4"/>
  <c r="I191" i="4"/>
  <c r="K191" i="4"/>
  <c r="I144" i="4"/>
  <c r="K144" i="4"/>
  <c r="I45" i="4"/>
  <c r="K45" i="4"/>
  <c r="I346" i="4"/>
  <c r="K346" i="4"/>
  <c r="I285" i="4"/>
  <c r="K285" i="4"/>
  <c r="I174" i="4"/>
  <c r="K174" i="4"/>
  <c r="I282" i="4"/>
  <c r="K282" i="4"/>
  <c r="I344" i="4"/>
  <c r="K344" i="4"/>
  <c r="I307" i="4"/>
  <c r="K307" i="4"/>
  <c r="I299" i="4"/>
  <c r="K299" i="4"/>
  <c r="I257" i="4"/>
  <c r="K257" i="4"/>
  <c r="I244" i="4"/>
  <c r="K244" i="4"/>
  <c r="I233" i="4"/>
  <c r="K233" i="4"/>
  <c r="I219" i="4"/>
  <c r="K219" i="4"/>
  <c r="I207" i="4"/>
  <c r="K207" i="4"/>
  <c r="I199" i="4"/>
  <c r="K199" i="4"/>
  <c r="I46" i="4"/>
  <c r="K46" i="4"/>
  <c r="I206" i="4"/>
  <c r="K206" i="4"/>
  <c r="I157" i="4"/>
  <c r="K157" i="4"/>
  <c r="J565" i="4"/>
  <c r="G565" i="4"/>
  <c r="J801" i="4"/>
  <c r="G801" i="4"/>
  <c r="I756" i="4"/>
  <c r="K756" i="4"/>
  <c r="J708" i="4"/>
  <c r="G708" i="4"/>
  <c r="G643" i="4"/>
  <c r="J643" i="4"/>
  <c r="J629" i="4"/>
  <c r="G629" i="4"/>
  <c r="I624" i="4"/>
  <c r="K624" i="4"/>
  <c r="I572" i="4"/>
  <c r="K572" i="4"/>
  <c r="I545" i="4"/>
  <c r="K545" i="4"/>
  <c r="I463" i="4"/>
  <c r="K463" i="4"/>
  <c r="G453" i="4"/>
  <c r="J453" i="4"/>
  <c r="G449" i="4"/>
  <c r="J449" i="4"/>
  <c r="I438" i="4"/>
  <c r="K438" i="4"/>
  <c r="I430" i="4"/>
  <c r="K430" i="4"/>
  <c r="I389" i="4"/>
  <c r="K389" i="4"/>
  <c r="I381" i="4"/>
  <c r="K381" i="4"/>
  <c r="I369" i="4"/>
  <c r="K369" i="4"/>
  <c r="I359" i="4"/>
  <c r="K359" i="4"/>
  <c r="G351" i="4"/>
  <c r="J351" i="4"/>
  <c r="I335" i="4"/>
  <c r="K335" i="4"/>
  <c r="J328" i="4"/>
  <c r="G328" i="4"/>
  <c r="I290" i="4"/>
  <c r="K290" i="4"/>
  <c r="G265" i="4"/>
  <c r="J265" i="4"/>
  <c r="G221" i="4"/>
  <c r="J221" i="4"/>
  <c r="G163" i="4"/>
  <c r="J163" i="4"/>
  <c r="I844" i="4"/>
  <c r="K844" i="4"/>
  <c r="I816" i="4"/>
  <c r="K816" i="4"/>
  <c r="I807" i="4"/>
  <c r="K807" i="4"/>
  <c r="I795" i="4"/>
  <c r="K795" i="4"/>
  <c r="J775" i="4"/>
  <c r="G775" i="4"/>
  <c r="I691" i="4"/>
  <c r="K691" i="4"/>
  <c r="I683" i="4"/>
  <c r="K683" i="4"/>
  <c r="I662" i="4"/>
  <c r="K662" i="4"/>
  <c r="I570" i="4"/>
  <c r="K570" i="4"/>
  <c r="J543" i="4"/>
  <c r="G543" i="4"/>
  <c r="I364" i="4"/>
  <c r="K364" i="4"/>
  <c r="G347" i="4"/>
  <c r="J347" i="4"/>
  <c r="G341" i="4"/>
  <c r="J341" i="4"/>
  <c r="G331" i="4"/>
  <c r="J331" i="4"/>
  <c r="J318" i="4"/>
  <c r="G318" i="4"/>
  <c r="I296" i="4"/>
  <c r="K296" i="4"/>
  <c r="I274" i="4"/>
  <c r="K274" i="4"/>
  <c r="G259" i="4"/>
  <c r="J259" i="4"/>
  <c r="G209" i="4"/>
  <c r="J209" i="4"/>
  <c r="I178" i="4"/>
  <c r="K178" i="4"/>
  <c r="G51" i="4"/>
  <c r="J51" i="4"/>
  <c r="G41" i="4"/>
  <c r="J41" i="4"/>
  <c r="I35" i="4"/>
  <c r="K18" i="2"/>
  <c r="C12" i="2"/>
  <c r="J28" i="4"/>
  <c r="G28" i="4"/>
  <c r="J24" i="4"/>
  <c r="G24" i="4"/>
  <c r="I21" i="4"/>
  <c r="I19" i="4"/>
  <c r="I16" i="4"/>
  <c r="K16" i="4"/>
  <c r="C30" i="2"/>
  <c r="J12" i="4"/>
  <c r="G12" i="4"/>
  <c r="L32" i="2"/>
  <c r="J10" i="4"/>
  <c r="G10" i="4"/>
  <c r="L11" i="2"/>
  <c r="C20" i="2"/>
  <c r="G43" i="4"/>
  <c r="J43" i="4"/>
  <c r="G35" i="4"/>
  <c r="J35" i="4"/>
  <c r="L18" i="2"/>
  <c r="G33" i="4"/>
  <c r="J33" i="4"/>
  <c r="B36" i="2"/>
  <c r="E15" i="4"/>
  <c r="G24" i="2"/>
  <c r="C11" i="2"/>
  <c r="I839" i="4"/>
  <c r="K839" i="4"/>
  <c r="I799" i="4"/>
  <c r="K799" i="4"/>
  <c r="J762" i="4"/>
  <c r="G762" i="4"/>
  <c r="I732" i="4"/>
  <c r="K732" i="4"/>
  <c r="I628" i="4"/>
  <c r="K628" i="4"/>
  <c r="I610" i="4"/>
  <c r="K610" i="4"/>
  <c r="J603" i="4"/>
  <c r="G603" i="4"/>
  <c r="I577" i="4"/>
  <c r="K577" i="4"/>
  <c r="J563" i="4"/>
  <c r="G563" i="4"/>
  <c r="I537" i="4"/>
  <c r="K537" i="4"/>
  <c r="I532" i="4"/>
  <c r="K532" i="4"/>
  <c r="I531" i="4"/>
  <c r="K531" i="4"/>
  <c r="I514" i="4"/>
  <c r="K514" i="4"/>
  <c r="I482" i="4"/>
  <c r="K482" i="4"/>
  <c r="I423" i="4"/>
  <c r="K423" i="4"/>
  <c r="I416" i="4"/>
  <c r="K416" i="4"/>
  <c r="I409" i="4"/>
  <c r="K409" i="4"/>
  <c r="J396" i="4"/>
  <c r="G396" i="4"/>
  <c r="J392" i="4"/>
  <c r="G392" i="4"/>
  <c r="I376" i="4"/>
  <c r="K376" i="4"/>
  <c r="I360" i="4"/>
  <c r="K360" i="4"/>
  <c r="I356" i="4"/>
  <c r="K356" i="4"/>
  <c r="I57" i="4"/>
  <c r="K57" i="4"/>
  <c r="E64" i="4"/>
  <c r="G15" i="2"/>
  <c r="I341" i="4"/>
  <c r="K341" i="4"/>
  <c r="I123" i="4"/>
  <c r="K123" i="4"/>
  <c r="E83" i="4"/>
  <c r="I60" i="4"/>
  <c r="K60" i="4"/>
  <c r="I114" i="4"/>
  <c r="K114" i="4"/>
  <c r="I343" i="4"/>
  <c r="K343" i="4"/>
  <c r="I323" i="4"/>
  <c r="K323" i="4"/>
  <c r="I321" i="4"/>
  <c r="K321" i="4"/>
  <c r="I221" i="4"/>
  <c r="K221" i="4"/>
  <c r="I187" i="4"/>
  <c r="K187" i="4"/>
  <c r="I119" i="4"/>
  <c r="K119" i="4"/>
  <c r="I350" i="4"/>
  <c r="K350" i="4"/>
  <c r="I289" i="4"/>
  <c r="K289" i="4"/>
  <c r="K24" i="4"/>
  <c r="I340" i="4"/>
  <c r="K340" i="4"/>
  <c r="I302" i="4"/>
  <c r="K302" i="4"/>
  <c r="I269" i="4"/>
  <c r="K269" i="4"/>
  <c r="I252" i="4"/>
  <c r="K252" i="4"/>
  <c r="I239" i="4"/>
  <c r="K239" i="4"/>
  <c r="I230" i="4"/>
  <c r="K230" i="4"/>
  <c r="I214" i="4"/>
  <c r="K214" i="4"/>
  <c r="I204" i="4"/>
  <c r="K204" i="4"/>
  <c r="I194" i="4"/>
  <c r="K194" i="4"/>
  <c r="E189" i="4"/>
  <c r="I172" i="4"/>
  <c r="K172" i="4"/>
  <c r="I158" i="4"/>
  <c r="K158" i="4"/>
  <c r="I86" i="4"/>
  <c r="K86" i="4"/>
  <c r="I81" i="4"/>
  <c r="K81" i="4"/>
  <c r="I67" i="4"/>
  <c r="K67" i="4"/>
  <c r="I63" i="4"/>
  <c r="K63" i="4"/>
  <c r="E52" i="4"/>
  <c r="I36" i="4"/>
  <c r="K36" i="4"/>
  <c r="I212" i="4"/>
  <c r="K212" i="4"/>
  <c r="I192" i="4"/>
  <c r="K192" i="4"/>
  <c r="I185" i="4"/>
  <c r="K185" i="4"/>
  <c r="BA11" i="2"/>
  <c r="D11" i="3" s="1"/>
  <c r="C11" i="3"/>
  <c r="G825" i="4"/>
  <c r="J825" i="4"/>
  <c r="J820" i="4"/>
  <c r="G820" i="4"/>
  <c r="I818" i="4"/>
  <c r="K818" i="4"/>
  <c r="I806" i="4"/>
  <c r="K806" i="4"/>
  <c r="G804" i="4"/>
  <c r="J804" i="4"/>
  <c r="J781" i="4"/>
  <c r="G781" i="4"/>
  <c r="I779" i="4"/>
  <c r="K779" i="4"/>
  <c r="I768" i="4"/>
  <c r="K768" i="4"/>
  <c r="J760" i="4"/>
  <c r="G760" i="4"/>
  <c r="I755" i="4"/>
  <c r="K755" i="4"/>
  <c r="I751" i="4"/>
  <c r="K751" i="4"/>
  <c r="I741" i="4"/>
  <c r="K741" i="4"/>
  <c r="I730" i="4"/>
  <c r="K730" i="4"/>
  <c r="G699" i="4"/>
  <c r="J699" i="4"/>
  <c r="G845" i="4"/>
  <c r="J845" i="4"/>
  <c r="G812" i="4"/>
  <c r="J812" i="4"/>
  <c r="G790" i="4"/>
  <c r="J790" i="4"/>
  <c r="I771" i="4"/>
  <c r="K771" i="4"/>
  <c r="I766" i="4"/>
  <c r="K766" i="4"/>
  <c r="I761" i="4"/>
  <c r="K761" i="4"/>
  <c r="I753" i="4"/>
  <c r="K753" i="4"/>
  <c r="J724" i="4"/>
  <c r="G724" i="4"/>
  <c r="G719" i="4"/>
  <c r="J719" i="4"/>
  <c r="I712" i="4"/>
  <c r="K712" i="4"/>
  <c r="I706" i="4"/>
  <c r="K706" i="4"/>
  <c r="I687" i="4"/>
  <c r="K687" i="4"/>
  <c r="G661" i="4"/>
  <c r="J661" i="4"/>
  <c r="J653" i="4"/>
  <c r="G653" i="4"/>
  <c r="I643" i="4"/>
  <c r="K643" i="4"/>
  <c r="J627" i="4"/>
  <c r="G627" i="4"/>
  <c r="I620" i="4"/>
  <c r="K620" i="4"/>
  <c r="J607" i="4"/>
  <c r="G607" i="4"/>
  <c r="G604" i="4"/>
  <c r="J604" i="4"/>
  <c r="I599" i="4"/>
  <c r="K599" i="4"/>
  <c r="J589" i="4"/>
  <c r="G589" i="4"/>
  <c r="J583" i="4"/>
  <c r="G583" i="4"/>
  <c r="J577" i="4"/>
  <c r="G577" i="4"/>
  <c r="I560" i="4"/>
  <c r="K560" i="4"/>
  <c r="J541" i="4"/>
  <c r="G541" i="4"/>
  <c r="K541" i="4"/>
  <c r="Q36" i="2"/>
  <c r="BD7" i="2"/>
  <c r="J734" i="4"/>
  <c r="G734" i="4"/>
  <c r="K604" i="4"/>
  <c r="G602" i="4"/>
  <c r="J602" i="4"/>
  <c r="I595" i="4"/>
  <c r="K595" i="4"/>
  <c r="I566" i="4"/>
  <c r="K566" i="4"/>
  <c r="I554" i="4"/>
  <c r="K554" i="4"/>
  <c r="I500" i="4"/>
  <c r="K500" i="4"/>
  <c r="I436" i="4"/>
  <c r="K436" i="4"/>
  <c r="I432" i="4"/>
  <c r="K432" i="4"/>
  <c r="I424" i="4"/>
  <c r="K424" i="4"/>
  <c r="J420" i="4"/>
  <c r="G420" i="4"/>
  <c r="J418" i="4"/>
  <c r="G418" i="4"/>
  <c r="J414" i="4"/>
  <c r="G414" i="4"/>
  <c r="I412" i="4"/>
  <c r="K412" i="4"/>
  <c r="J402" i="4"/>
  <c r="G402" i="4"/>
  <c r="I400" i="4"/>
  <c r="K400" i="4"/>
  <c r="G395" i="4"/>
  <c r="J395" i="4"/>
  <c r="I371" i="4"/>
  <c r="K371" i="4"/>
  <c r="I363" i="4"/>
  <c r="K363" i="4"/>
  <c r="J358" i="4"/>
  <c r="G358" i="4"/>
  <c r="J350" i="4"/>
  <c r="G350" i="4"/>
  <c r="G337" i="4"/>
  <c r="J337" i="4"/>
  <c r="J312" i="4"/>
  <c r="G312" i="4"/>
  <c r="G307" i="4"/>
  <c r="J307" i="4"/>
  <c r="G283" i="4"/>
  <c r="J283" i="4"/>
  <c r="J274" i="4"/>
  <c r="G274" i="4"/>
  <c r="J270" i="4"/>
  <c r="G270" i="4"/>
  <c r="I264" i="4"/>
  <c r="K264" i="4"/>
  <c r="I260" i="4"/>
  <c r="K260" i="4"/>
  <c r="J248" i="4"/>
  <c r="G248" i="4"/>
  <c r="J246" i="4"/>
  <c r="G246" i="4"/>
  <c r="I235" i="4"/>
  <c r="K235" i="4"/>
  <c r="I220" i="4"/>
  <c r="K220" i="4"/>
  <c r="G215" i="4"/>
  <c r="J215" i="4"/>
  <c r="J200" i="4"/>
  <c r="G200" i="4"/>
  <c r="J195" i="4"/>
  <c r="G195" i="4"/>
  <c r="I184" i="4"/>
  <c r="K184" i="4"/>
  <c r="J174" i="4"/>
  <c r="G174" i="4"/>
  <c r="I168" i="4"/>
  <c r="K168" i="4"/>
  <c r="I160" i="4"/>
  <c r="K160" i="4"/>
  <c r="I147" i="4"/>
  <c r="K147" i="4"/>
  <c r="J142" i="4"/>
  <c r="G142" i="4"/>
  <c r="I140" i="4"/>
  <c r="K140" i="4"/>
  <c r="G128" i="4"/>
  <c r="J128" i="4"/>
  <c r="I126" i="4"/>
  <c r="K126" i="4"/>
  <c r="G121" i="4"/>
  <c r="J121" i="4"/>
  <c r="G116" i="4"/>
  <c r="J116" i="4"/>
  <c r="J111" i="4"/>
  <c r="G111" i="4"/>
  <c r="G105" i="4"/>
  <c r="J105" i="4"/>
  <c r="J101" i="4"/>
  <c r="G101" i="4"/>
  <c r="J95" i="4"/>
  <c r="G95" i="4"/>
  <c r="I92" i="4"/>
  <c r="K92" i="4"/>
  <c r="J86" i="4"/>
  <c r="G86" i="4"/>
  <c r="G80" i="4"/>
  <c r="J80" i="4"/>
  <c r="F859" i="4"/>
  <c r="E392" i="4"/>
  <c r="K16" i="2"/>
  <c r="I826" i="4"/>
  <c r="K826" i="4"/>
  <c r="I787" i="4"/>
  <c r="K787" i="4"/>
  <c r="J779" i="4"/>
  <c r="G779" i="4"/>
  <c r="I715" i="4"/>
  <c r="K715" i="4"/>
  <c r="J631" i="4"/>
  <c r="G631" i="4"/>
  <c r="K627" i="4"/>
  <c r="J625" i="4"/>
  <c r="G625" i="4"/>
  <c r="G600" i="4"/>
  <c r="J600" i="4"/>
  <c r="G582" i="4"/>
  <c r="J582" i="4"/>
  <c r="I539" i="4"/>
  <c r="K539" i="4"/>
  <c r="G522" i="4"/>
  <c r="J522" i="4"/>
  <c r="I521" i="4"/>
  <c r="K521" i="4"/>
  <c r="G516" i="4"/>
  <c r="J516" i="4"/>
  <c r="G514" i="4"/>
  <c r="J514" i="4"/>
  <c r="I513" i="4"/>
  <c r="K513" i="4"/>
  <c r="J482" i="4"/>
  <c r="G482" i="4"/>
  <c r="J480" i="4"/>
  <c r="G480" i="4"/>
  <c r="I479" i="4"/>
  <c r="K479" i="4"/>
  <c r="J426" i="4"/>
  <c r="G426" i="4"/>
  <c r="I425" i="4"/>
  <c r="K425" i="4"/>
  <c r="I411" i="4"/>
  <c r="K411" i="4"/>
  <c r="J408" i="4"/>
  <c r="G408" i="4"/>
  <c r="I399" i="4"/>
  <c r="K399" i="4"/>
  <c r="I380" i="4"/>
  <c r="K380" i="4"/>
  <c r="J376" i="4"/>
  <c r="G376" i="4"/>
  <c r="I366" i="4"/>
  <c r="K366" i="4"/>
  <c r="G345" i="4"/>
  <c r="J345" i="4"/>
  <c r="J340" i="4"/>
  <c r="G340" i="4"/>
  <c r="G317" i="4"/>
  <c r="J317" i="4"/>
  <c r="I313" i="4"/>
  <c r="K313" i="4"/>
  <c r="J308" i="4"/>
  <c r="G308" i="4"/>
  <c r="I301" i="4"/>
  <c r="K301" i="4"/>
  <c r="I295" i="4"/>
  <c r="K295" i="4"/>
  <c r="I287" i="4"/>
  <c r="K287" i="4"/>
  <c r="I281" i="4"/>
  <c r="K281" i="4"/>
  <c r="G277" i="4"/>
  <c r="J277" i="4"/>
  <c r="J262" i="4"/>
  <c r="G262" i="4"/>
  <c r="J258" i="4"/>
  <c r="G258" i="4"/>
  <c r="G235" i="4"/>
  <c r="J235" i="4"/>
  <c r="G219" i="4"/>
  <c r="J219" i="4"/>
  <c r="I208" i="4"/>
  <c r="K208" i="4"/>
  <c r="G190" i="4"/>
  <c r="J190" i="4"/>
  <c r="G181" i="4"/>
  <c r="J181" i="4"/>
  <c r="I177" i="4"/>
  <c r="K177" i="4"/>
  <c r="G160" i="4"/>
  <c r="J160" i="4"/>
  <c r="G115" i="4"/>
  <c r="J115" i="4"/>
  <c r="G91" i="4"/>
  <c r="J91" i="4"/>
  <c r="G84" i="4"/>
  <c r="J84" i="4"/>
  <c r="E77" i="4"/>
  <c r="I73" i="4"/>
  <c r="I71" i="4"/>
  <c r="K10" i="2"/>
  <c r="I69" i="4"/>
  <c r="K69" i="4"/>
  <c r="I65" i="4"/>
  <c r="K65" i="4"/>
  <c r="J60" i="4"/>
  <c r="G60" i="4"/>
  <c r="I50" i="4"/>
  <c r="K50" i="4"/>
  <c r="J46" i="4"/>
  <c r="G46" i="4"/>
  <c r="J40" i="4"/>
  <c r="G40" i="4"/>
  <c r="J38" i="4"/>
  <c r="G38" i="4"/>
  <c r="I34" i="4"/>
  <c r="K34" i="4"/>
  <c r="J30" i="4"/>
  <c r="G30" i="4"/>
  <c r="G23" i="4"/>
  <c r="J23" i="4"/>
  <c r="J20" i="4"/>
  <c r="G20" i="4"/>
  <c r="L19" i="2"/>
  <c r="J18" i="4"/>
  <c r="G18" i="4"/>
  <c r="G13" i="4"/>
  <c r="J13" i="4"/>
  <c r="L13" i="2"/>
  <c r="G7" i="4"/>
  <c r="J7" i="4"/>
  <c r="L29" i="2"/>
  <c r="I32" i="4"/>
  <c r="K32" i="4"/>
  <c r="I837" i="4"/>
  <c r="K837" i="4"/>
  <c r="I834" i="4"/>
  <c r="K834" i="4"/>
  <c r="I800" i="4"/>
  <c r="K800" i="4"/>
  <c r="I777" i="4"/>
  <c r="K777" i="4"/>
  <c r="J767" i="4"/>
  <c r="G767" i="4"/>
  <c r="I744" i="4"/>
  <c r="K744" i="4"/>
  <c r="J692" i="4"/>
  <c r="G692" i="4"/>
  <c r="J649" i="4"/>
  <c r="G649" i="4"/>
  <c r="J636" i="4"/>
  <c r="G636" i="4"/>
  <c r="I634" i="4"/>
  <c r="K634" i="4"/>
  <c r="J617" i="4"/>
  <c r="G617" i="4"/>
  <c r="I598" i="4"/>
  <c r="K598" i="4"/>
  <c r="I586" i="4"/>
  <c r="K586" i="4"/>
  <c r="I578" i="4"/>
  <c r="K578" i="4"/>
  <c r="J571" i="4"/>
  <c r="G571" i="4"/>
  <c r="G544" i="4"/>
  <c r="J544" i="4"/>
  <c r="I538" i="4"/>
  <c r="K538" i="4"/>
  <c r="I483" i="4"/>
  <c r="K483" i="4"/>
  <c r="J66" i="4"/>
  <c r="G66" i="4"/>
  <c r="G64" i="4"/>
  <c r="J64" i="4"/>
  <c r="L15" i="2"/>
  <c r="I56" i="4"/>
  <c r="K56" i="4"/>
  <c r="G49" i="4"/>
  <c r="J49" i="4"/>
  <c r="C8" i="2"/>
  <c r="K318" i="4"/>
  <c r="I200" i="4"/>
  <c r="K200" i="4"/>
  <c r="I169" i="4"/>
  <c r="K169" i="4"/>
  <c r="K41" i="4"/>
  <c r="I354" i="4"/>
  <c r="K354" i="4"/>
  <c r="I265" i="4"/>
  <c r="K265" i="4"/>
  <c r="I253" i="4"/>
  <c r="K253" i="4"/>
  <c r="I240" i="4"/>
  <c r="K240" i="4"/>
  <c r="I236" i="4"/>
  <c r="K236" i="4"/>
  <c r="I215" i="4"/>
  <c r="K215" i="4"/>
  <c r="I205" i="4"/>
  <c r="K205" i="4"/>
  <c r="I89" i="4"/>
  <c r="K89" i="4"/>
  <c r="L22" i="2"/>
  <c r="I103" i="4"/>
  <c r="K103" i="4"/>
  <c r="I584" i="4"/>
  <c r="K584" i="4"/>
  <c r="I44" i="3"/>
  <c r="BC21" i="2"/>
  <c r="F21" i="3" s="1"/>
  <c r="E21" i="3"/>
  <c r="I802" i="4"/>
  <c r="K802" i="4"/>
  <c r="G778" i="4"/>
  <c r="J778" i="4"/>
  <c r="J756" i="4"/>
  <c r="G756" i="4"/>
  <c r="J732" i="4"/>
  <c r="G732" i="4"/>
  <c r="I704" i="4"/>
  <c r="K704" i="4"/>
  <c r="I678" i="4"/>
  <c r="K678" i="4"/>
  <c r="I661" i="4"/>
  <c r="K661" i="4"/>
  <c r="I648" i="4"/>
  <c r="K648" i="4"/>
  <c r="I614" i="4"/>
  <c r="K614" i="4"/>
  <c r="I590" i="4"/>
  <c r="K590" i="4"/>
  <c r="J575" i="4"/>
  <c r="G575" i="4"/>
  <c r="BA19" i="2"/>
  <c r="D19" i="3" s="1"/>
  <c r="C19" i="3"/>
  <c r="I851" i="4"/>
  <c r="K851" i="4"/>
  <c r="G833" i="4"/>
  <c r="J833" i="4"/>
  <c r="BA15" i="2"/>
  <c r="D15" i="3" s="1"/>
  <c r="C15" i="3"/>
  <c r="AK36" i="2"/>
  <c r="BI7" i="2"/>
  <c r="I853" i="4"/>
  <c r="K853" i="4"/>
  <c r="I801" i="4"/>
  <c r="K801" i="4"/>
  <c r="I718" i="4"/>
  <c r="K718" i="4"/>
  <c r="G689" i="4"/>
  <c r="J689" i="4"/>
  <c r="I658" i="4"/>
  <c r="K658" i="4"/>
  <c r="I646" i="4"/>
  <c r="K646" i="4"/>
  <c r="I637" i="4"/>
  <c r="K637" i="4"/>
  <c r="I623" i="4"/>
  <c r="K623" i="4"/>
  <c r="I615" i="4"/>
  <c r="K615" i="4"/>
  <c r="J605" i="4"/>
  <c r="G605" i="4"/>
  <c r="I597" i="4"/>
  <c r="K597" i="4"/>
  <c r="I585" i="4"/>
  <c r="K585" i="4"/>
  <c r="J545" i="4"/>
  <c r="G545" i="4"/>
  <c r="G532" i="4"/>
  <c r="J532" i="4"/>
  <c r="I856" i="4"/>
  <c r="K856" i="4"/>
  <c r="J836" i="4"/>
  <c r="G836" i="4"/>
  <c r="I821" i="4"/>
  <c r="K821" i="4"/>
  <c r="G737" i="4"/>
  <c r="J737" i="4"/>
  <c r="E106" i="4"/>
  <c r="K17" i="2"/>
  <c r="I93" i="4"/>
  <c r="I822" i="4"/>
  <c r="K822" i="4"/>
  <c r="I770" i="4"/>
  <c r="K770" i="4"/>
  <c r="G92" i="4"/>
  <c r="J92" i="4"/>
  <c r="J77" i="4"/>
  <c r="G77" i="4"/>
  <c r="J71" i="4"/>
  <c r="G71" i="4"/>
  <c r="L10" i="2"/>
  <c r="I66" i="4"/>
  <c r="K66" i="4"/>
  <c r="BA34" i="2"/>
  <c r="D34" i="3" s="1"/>
  <c r="C34" i="3"/>
  <c r="J844" i="4"/>
  <c r="G844" i="4"/>
  <c r="J828" i="4"/>
  <c r="G828" i="4"/>
  <c r="J795" i="4"/>
  <c r="G795" i="4"/>
  <c r="J777" i="4"/>
  <c r="G777" i="4"/>
  <c r="G755" i="4"/>
  <c r="J755" i="4"/>
  <c r="J728" i="4"/>
  <c r="G728" i="4"/>
  <c r="J700" i="4"/>
  <c r="G700" i="4"/>
  <c r="J686" i="4"/>
  <c r="G686" i="4"/>
  <c r="G667" i="4"/>
  <c r="J667" i="4"/>
  <c r="G642" i="4"/>
  <c r="J642" i="4"/>
  <c r="I613" i="4"/>
  <c r="K613" i="4"/>
  <c r="I589" i="4"/>
  <c r="K589" i="4"/>
  <c r="I582" i="4"/>
  <c r="K582" i="4"/>
  <c r="BE31" i="2"/>
  <c r="H31" i="3" s="1"/>
  <c r="G31" i="3"/>
  <c r="BA27" i="2"/>
  <c r="D27" i="3" s="1"/>
  <c r="C27" i="3"/>
  <c r="BC33" i="2"/>
  <c r="F33" i="3" s="1"/>
  <c r="E33" i="3"/>
  <c r="G14" i="3"/>
  <c r="BE14" i="2"/>
  <c r="H14" i="3" s="1"/>
  <c r="J824" i="4"/>
  <c r="G824" i="4"/>
  <c r="I820" i="4"/>
  <c r="K820" i="4"/>
  <c r="I815" i="4"/>
  <c r="K815" i="4"/>
  <c r="I786" i="4"/>
  <c r="K786" i="4"/>
  <c r="J769" i="4"/>
  <c r="G769" i="4"/>
  <c r="G739" i="4"/>
  <c r="J739" i="4"/>
  <c r="J722" i="4"/>
  <c r="G722" i="4"/>
  <c r="G707" i="4"/>
  <c r="J707" i="4"/>
  <c r="J690" i="4"/>
  <c r="G690" i="4"/>
  <c r="I682" i="4"/>
  <c r="K682" i="4"/>
  <c r="BE23" i="2"/>
  <c r="H23" i="3" s="1"/>
  <c r="G23" i="3"/>
  <c r="G17" i="3"/>
  <c r="BE17" i="2"/>
  <c r="H17" i="3" s="1"/>
  <c r="G823" i="4"/>
  <c r="J823" i="4"/>
  <c r="I794" i="4"/>
  <c r="K794" i="4"/>
  <c r="I776" i="4"/>
  <c r="K776" i="4"/>
  <c r="G751" i="4"/>
  <c r="J751" i="4"/>
  <c r="J718" i="4"/>
  <c r="G718" i="4"/>
  <c r="G693" i="4"/>
  <c r="J693" i="4"/>
  <c r="I676" i="4"/>
  <c r="K676" i="4"/>
  <c r="I650" i="4"/>
  <c r="K650" i="4"/>
  <c r="G622" i="4"/>
  <c r="J622" i="4"/>
  <c r="G596" i="4"/>
  <c r="J596" i="4"/>
  <c r="I581" i="4"/>
  <c r="K581" i="4"/>
  <c r="J852" i="4"/>
  <c r="G852" i="4"/>
  <c r="I841" i="4"/>
  <c r="K841" i="4"/>
  <c r="G8" i="3"/>
  <c r="BE8" i="2"/>
  <c r="H8" i="3" s="1"/>
  <c r="G10" i="3"/>
  <c r="BE10" i="2"/>
  <c r="H10" i="3" s="1"/>
  <c r="G853" i="4"/>
  <c r="J853" i="4"/>
  <c r="K722" i="4"/>
  <c r="I709" i="4"/>
  <c r="K709" i="4"/>
  <c r="I692" i="4"/>
  <c r="K692" i="4"/>
  <c r="G669" i="4"/>
  <c r="J669" i="4"/>
  <c r="I656" i="4"/>
  <c r="K656" i="4"/>
  <c r="I644" i="4"/>
  <c r="K644" i="4"/>
  <c r="J633" i="4"/>
  <c r="G633" i="4"/>
  <c r="I629" i="4"/>
  <c r="K629" i="4"/>
  <c r="J613" i="4"/>
  <c r="G613" i="4"/>
  <c r="G580" i="4"/>
  <c r="J580" i="4"/>
  <c r="I567" i="4"/>
  <c r="K567" i="4"/>
  <c r="G540" i="4"/>
  <c r="J540" i="4"/>
  <c r="I817" i="4"/>
  <c r="K817" i="4"/>
  <c r="I782" i="4"/>
  <c r="K782" i="4"/>
  <c r="G743" i="4"/>
  <c r="J743" i="4"/>
  <c r="G727" i="4"/>
  <c r="J727" i="4"/>
  <c r="K563" i="4"/>
  <c r="I854" i="4"/>
  <c r="K854" i="4"/>
  <c r="I813" i="4"/>
  <c r="K813" i="4"/>
  <c r="I774" i="4"/>
  <c r="K774" i="4"/>
  <c r="I762" i="4"/>
  <c r="K762" i="4"/>
  <c r="I754" i="4"/>
  <c r="K754" i="4"/>
  <c r="G723" i="4"/>
  <c r="J723" i="4"/>
  <c r="I671" i="4"/>
  <c r="K671" i="4"/>
  <c r="J655" i="4"/>
  <c r="G655" i="4"/>
  <c r="I642" i="4"/>
  <c r="K642" i="4"/>
  <c r="I592" i="4"/>
  <c r="K592" i="4"/>
  <c r="G570" i="4"/>
  <c r="J570" i="4"/>
  <c r="I542" i="4"/>
  <c r="K542" i="4"/>
  <c r="J499" i="4"/>
  <c r="G499" i="4"/>
  <c r="I497" i="4"/>
  <c r="K497" i="4"/>
  <c r="I493" i="4"/>
  <c r="K493" i="4"/>
  <c r="I487" i="4"/>
  <c r="K487" i="4"/>
  <c r="G475" i="4"/>
  <c r="J475" i="4"/>
  <c r="I473" i="4"/>
  <c r="K473" i="4"/>
  <c r="I469" i="4"/>
  <c r="K469" i="4"/>
  <c r="I458" i="4"/>
  <c r="K458" i="4"/>
  <c r="I452" i="4"/>
  <c r="K452" i="4"/>
  <c r="I448" i="4"/>
  <c r="K448" i="4"/>
  <c r="I440" i="4"/>
  <c r="K440" i="4"/>
  <c r="G435" i="4"/>
  <c r="J435" i="4"/>
  <c r="G431" i="4"/>
  <c r="J431" i="4"/>
  <c r="I422" i="4"/>
  <c r="K422" i="4"/>
  <c r="J390" i="4"/>
  <c r="G390" i="4"/>
  <c r="J382" i="4"/>
  <c r="G382" i="4"/>
  <c r="I374" i="4"/>
  <c r="K374" i="4"/>
  <c r="J370" i="4"/>
  <c r="G370" i="4"/>
  <c r="G353" i="4"/>
  <c r="J353" i="4"/>
  <c r="J322" i="4"/>
  <c r="G322" i="4"/>
  <c r="I312" i="4"/>
  <c r="K312" i="4"/>
  <c r="J306" i="4"/>
  <c r="G306" i="4"/>
  <c r="G301" i="4"/>
  <c r="J301" i="4"/>
  <c r="I283" i="4"/>
  <c r="K283" i="4"/>
  <c r="I263" i="4"/>
  <c r="K263" i="4"/>
  <c r="I259" i="4"/>
  <c r="K259" i="4"/>
  <c r="G253" i="4"/>
  <c r="J253" i="4"/>
  <c r="J240" i="4"/>
  <c r="G240" i="4"/>
  <c r="J222" i="4"/>
  <c r="G222" i="4"/>
  <c r="J205" i="4"/>
  <c r="G205" i="4"/>
  <c r="G186" i="4"/>
  <c r="J186" i="4"/>
  <c r="I183" i="4"/>
  <c r="K183" i="4"/>
  <c r="J162" i="4"/>
  <c r="G162" i="4"/>
  <c r="J151" i="4"/>
  <c r="G151" i="4"/>
  <c r="J149" i="4"/>
  <c r="G149" i="4"/>
  <c r="I139" i="4"/>
  <c r="K139" i="4"/>
  <c r="J135" i="4"/>
  <c r="G135" i="4"/>
  <c r="I133" i="4"/>
  <c r="K133" i="4"/>
  <c r="C25" i="2"/>
  <c r="I91" i="4"/>
  <c r="K91" i="4"/>
  <c r="I85" i="4"/>
  <c r="K85" i="4"/>
  <c r="I79" i="4"/>
  <c r="K79" i="4"/>
  <c r="I831" i="4"/>
  <c r="K831" i="4"/>
  <c r="G818" i="4"/>
  <c r="J818" i="4"/>
  <c r="G776" i="4"/>
  <c r="J776" i="4"/>
  <c r="I700" i="4"/>
  <c r="K700" i="4"/>
  <c r="G677" i="4"/>
  <c r="J677" i="4"/>
  <c r="I665" i="4"/>
  <c r="K665" i="4"/>
  <c r="G626" i="4"/>
  <c r="J626" i="4"/>
  <c r="I616" i="4"/>
  <c r="K616" i="4"/>
  <c r="I608" i="4"/>
  <c r="K608" i="4"/>
  <c r="J597" i="4"/>
  <c r="G597" i="4"/>
  <c r="J523" i="4"/>
  <c r="G523" i="4"/>
  <c r="J519" i="4"/>
  <c r="G519" i="4"/>
  <c r="G510" i="4"/>
  <c r="J510" i="4"/>
  <c r="G506" i="4"/>
  <c r="J506" i="4"/>
  <c r="J483" i="4"/>
  <c r="G483" i="4"/>
  <c r="G477" i="4"/>
  <c r="J477" i="4"/>
  <c r="I474" i="4"/>
  <c r="K474" i="4"/>
  <c r="I449" i="4"/>
  <c r="K449" i="4"/>
  <c r="I418" i="4"/>
  <c r="K418" i="4"/>
  <c r="I413" i="4"/>
  <c r="K413" i="4"/>
  <c r="G409" i="4"/>
  <c r="J409" i="4"/>
  <c r="J404" i="4"/>
  <c r="G404" i="4"/>
  <c r="I401" i="4"/>
  <c r="K401" i="4"/>
  <c r="G397" i="4"/>
  <c r="J397" i="4"/>
  <c r="G16" i="2"/>
  <c r="K845" i="4"/>
  <c r="G805" i="4"/>
  <c r="J805" i="4"/>
  <c r="G796" i="4"/>
  <c r="J796" i="4"/>
  <c r="I783" i="4"/>
  <c r="K783" i="4"/>
  <c r="J771" i="4"/>
  <c r="G771" i="4"/>
  <c r="I725" i="4"/>
  <c r="K725" i="4"/>
  <c r="I710" i="4"/>
  <c r="K710" i="4"/>
  <c r="I698" i="4"/>
  <c r="K698" i="4"/>
  <c r="J684" i="4"/>
  <c r="G684" i="4"/>
  <c r="I621" i="4"/>
  <c r="K621" i="4"/>
  <c r="G588" i="4"/>
  <c r="J588" i="4"/>
  <c r="I573" i="4"/>
  <c r="K573" i="4"/>
  <c r="G560" i="4"/>
  <c r="J560" i="4"/>
  <c r="I557" i="4"/>
  <c r="K557" i="4"/>
  <c r="I540" i="4"/>
  <c r="K540" i="4"/>
  <c r="G365" i="4"/>
  <c r="J365" i="4"/>
  <c r="I362" i="4"/>
  <c r="K362" i="4"/>
  <c r="G349" i="4"/>
  <c r="J349" i="4"/>
  <c r="I333" i="4"/>
  <c r="K333" i="4"/>
  <c r="I329" i="4"/>
  <c r="K329" i="4"/>
  <c r="I320" i="4"/>
  <c r="K320" i="4"/>
  <c r="J294" i="4"/>
  <c r="G294" i="4"/>
  <c r="G291" i="4"/>
  <c r="J291" i="4"/>
  <c r="I280" i="4"/>
  <c r="K280" i="4"/>
  <c r="G269" i="4"/>
  <c r="J269" i="4"/>
  <c r="G261" i="4"/>
  <c r="J261" i="4"/>
  <c r="J252" i="4"/>
  <c r="G252" i="4"/>
  <c r="J234" i="4"/>
  <c r="G234" i="4"/>
  <c r="J214" i="4"/>
  <c r="G214" i="4"/>
  <c r="J204" i="4"/>
  <c r="G204" i="4"/>
  <c r="J184" i="4"/>
  <c r="G184" i="4"/>
  <c r="I180" i="4"/>
  <c r="K180" i="4"/>
  <c r="G173" i="4"/>
  <c r="J173" i="4"/>
  <c r="J159" i="4"/>
  <c r="G159" i="4"/>
  <c r="J90" i="4"/>
  <c r="G90" i="4"/>
  <c r="J79" i="4"/>
  <c r="G79" i="4"/>
  <c r="I76" i="4"/>
  <c r="K21" i="2"/>
  <c r="G72" i="4"/>
  <c r="J72" i="4"/>
  <c r="J70" i="4"/>
  <c r="G70" i="4"/>
  <c r="I68" i="4"/>
  <c r="G59" i="4"/>
  <c r="J59" i="4"/>
  <c r="G53" i="4"/>
  <c r="J53" i="4"/>
  <c r="G47" i="4"/>
  <c r="J47" i="4"/>
  <c r="L23" i="2"/>
  <c r="G45" i="4"/>
  <c r="J45" i="4"/>
  <c r="G39" i="4"/>
  <c r="J39" i="4"/>
  <c r="L31" i="2"/>
  <c r="G37" i="4"/>
  <c r="J37" i="4"/>
  <c r="G29" i="4"/>
  <c r="J29" i="4"/>
  <c r="J22" i="4"/>
  <c r="G22" i="4"/>
  <c r="L8" i="2"/>
  <c r="I20" i="4"/>
  <c r="K19" i="2"/>
  <c r="I18" i="4"/>
  <c r="K18" i="4"/>
  <c r="K33" i="2"/>
  <c r="I6" i="4"/>
  <c r="J34" i="4"/>
  <c r="G34" i="4"/>
  <c r="C14" i="2"/>
  <c r="C35" i="2"/>
  <c r="E9" i="4"/>
  <c r="G26" i="2"/>
  <c r="I738" i="4"/>
  <c r="K738" i="4"/>
  <c r="I561" i="4"/>
  <c r="K561" i="4"/>
  <c r="I528" i="4"/>
  <c r="K528" i="4"/>
  <c r="I510" i="4"/>
  <c r="K510" i="4"/>
  <c r="G9" i="2"/>
  <c r="C29" i="2"/>
  <c r="E33" i="4"/>
  <c r="K565" i="4"/>
  <c r="L34" i="2"/>
  <c r="K53" i="4"/>
  <c r="I118" i="4"/>
  <c r="K118" i="4"/>
  <c r="I27" i="4"/>
  <c r="K27" i="4"/>
  <c r="I201" i="4"/>
  <c r="K201" i="4"/>
  <c r="I175" i="4"/>
  <c r="K175" i="4"/>
  <c r="I164" i="4"/>
  <c r="K164" i="4"/>
  <c r="I96" i="4"/>
  <c r="K96" i="4"/>
  <c r="I58" i="4"/>
  <c r="K58" i="4"/>
  <c r="I120" i="4"/>
  <c r="K120" i="4"/>
  <c r="G837" i="4"/>
  <c r="J837" i="4"/>
  <c r="J814" i="4"/>
  <c r="G814" i="4"/>
  <c r="G788" i="4"/>
  <c r="J788" i="4"/>
  <c r="G770" i="4"/>
  <c r="J770" i="4"/>
  <c r="I743" i="4"/>
  <c r="K743" i="4"/>
  <c r="I716" i="4"/>
  <c r="K716" i="4"/>
  <c r="G687" i="4"/>
  <c r="J687" i="4"/>
  <c r="J668" i="4"/>
  <c r="G668" i="4"/>
  <c r="G630" i="4"/>
  <c r="J630" i="4"/>
  <c r="J601" i="4"/>
  <c r="G601" i="4"/>
  <c r="I583" i="4"/>
  <c r="K583" i="4"/>
  <c r="E14" i="3"/>
  <c r="BC14" i="2"/>
  <c r="F14" i="3" s="1"/>
  <c r="J846" i="4"/>
  <c r="G846" i="4"/>
  <c r="BA30" i="2"/>
  <c r="D30" i="3" s="1"/>
  <c r="C30" i="3"/>
  <c r="J838" i="4"/>
  <c r="G838" i="4"/>
  <c r="I789" i="4"/>
  <c r="K789" i="4"/>
  <c r="I714" i="4"/>
  <c r="K714" i="4"/>
  <c r="I693" i="4"/>
  <c r="K693" i="4"/>
  <c r="I668" i="4"/>
  <c r="K668" i="4"/>
  <c r="I663" i="4"/>
  <c r="K663" i="4"/>
  <c r="I652" i="4"/>
  <c r="K652" i="4"/>
  <c r="I641" i="4"/>
  <c r="K641" i="4"/>
  <c r="I632" i="4"/>
  <c r="K632" i="4"/>
  <c r="G610" i="4"/>
  <c r="J610" i="4"/>
  <c r="G590" i="4"/>
  <c r="J590" i="4"/>
  <c r="I579" i="4"/>
  <c r="K579" i="4"/>
  <c r="G731" i="4"/>
  <c r="J731" i="4"/>
  <c r="I842" i="4"/>
  <c r="K842" i="4"/>
  <c r="J822" i="4"/>
  <c r="G822" i="4"/>
  <c r="I810" i="4"/>
  <c r="K810" i="4"/>
  <c r="I791" i="4"/>
  <c r="K791" i="4"/>
  <c r="J758" i="4"/>
  <c r="G758" i="4"/>
  <c r="J750" i="4"/>
  <c r="G750" i="4"/>
  <c r="G741" i="4"/>
  <c r="J741" i="4"/>
  <c r="I728" i="4"/>
  <c r="K728" i="4"/>
  <c r="I670" i="4"/>
  <c r="K670" i="4"/>
  <c r="I619" i="4"/>
  <c r="K619" i="4"/>
  <c r="I591" i="4"/>
  <c r="K591" i="4"/>
  <c r="G498" i="4"/>
  <c r="J498" i="4"/>
  <c r="G494" i="4"/>
  <c r="J494" i="4"/>
  <c r="J488" i="4"/>
  <c r="G488" i="4"/>
  <c r="J474" i="4"/>
  <c r="G474" i="4"/>
  <c r="J470" i="4"/>
  <c r="G470" i="4"/>
  <c r="G459" i="4"/>
  <c r="J459" i="4"/>
  <c r="G441" i="4"/>
  <c r="J441" i="4"/>
  <c r="I434" i="4"/>
  <c r="K434" i="4"/>
  <c r="I415" i="4"/>
  <c r="K415" i="4"/>
  <c r="I403" i="4"/>
  <c r="K403" i="4"/>
  <c r="I396" i="4"/>
  <c r="K396" i="4"/>
  <c r="G391" i="4"/>
  <c r="J391" i="4"/>
  <c r="G383" i="4"/>
  <c r="J383" i="4"/>
  <c r="G355" i="4"/>
  <c r="J355" i="4"/>
  <c r="J324" i="4"/>
  <c r="G324" i="4"/>
  <c r="I300" i="4"/>
  <c r="K300" i="4"/>
  <c r="I261" i="4"/>
  <c r="K261" i="4"/>
  <c r="J236" i="4"/>
  <c r="G236" i="4"/>
  <c r="I210" i="4"/>
  <c r="K210" i="4"/>
  <c r="G185" i="4"/>
  <c r="J185" i="4"/>
  <c r="G169" i="4"/>
  <c r="J169" i="4"/>
  <c r="G161" i="4"/>
  <c r="J161" i="4"/>
  <c r="I155" i="4"/>
  <c r="K155" i="4"/>
  <c r="J150" i="4"/>
  <c r="G150" i="4"/>
  <c r="I148" i="4"/>
  <c r="K148" i="4"/>
  <c r="G136" i="4"/>
  <c r="J136" i="4"/>
  <c r="J134" i="4"/>
  <c r="G134" i="4"/>
  <c r="I843" i="4"/>
  <c r="K843" i="4"/>
  <c r="I666" i="4"/>
  <c r="K666" i="4"/>
  <c r="I651" i="4"/>
  <c r="K651" i="4"/>
  <c r="I568" i="4"/>
  <c r="K568" i="4"/>
  <c r="I553" i="4"/>
  <c r="K553" i="4"/>
  <c r="G534" i="4"/>
  <c r="J534" i="4"/>
  <c r="I499" i="4"/>
  <c r="K499" i="4"/>
  <c r="I494" i="4"/>
  <c r="K494" i="4"/>
  <c r="I459" i="4"/>
  <c r="K459" i="4"/>
  <c r="I435" i="4"/>
  <c r="K435" i="4"/>
  <c r="G427" i="4"/>
  <c r="J427" i="4"/>
  <c r="I420" i="4"/>
  <c r="K420" i="4"/>
  <c r="I391" i="4"/>
  <c r="K391" i="4"/>
  <c r="I383" i="4"/>
  <c r="K383" i="4"/>
  <c r="I370" i="4"/>
  <c r="K370" i="4"/>
  <c r="I358" i="4"/>
  <c r="K358" i="4"/>
  <c r="I349" i="4"/>
  <c r="K349" i="4"/>
  <c r="J330" i="4"/>
  <c r="G330" i="4"/>
  <c r="J316" i="4"/>
  <c r="G316" i="4"/>
  <c r="G299" i="4"/>
  <c r="J299" i="4"/>
  <c r="G287" i="4"/>
  <c r="J287" i="4"/>
  <c r="I836" i="4"/>
  <c r="K836" i="4"/>
  <c r="I824" i="4"/>
  <c r="K824" i="4"/>
  <c r="I803" i="4"/>
  <c r="K803" i="4"/>
  <c r="I784" i="4"/>
  <c r="K784" i="4"/>
  <c r="I733" i="4"/>
  <c r="K733" i="4"/>
  <c r="J676" i="4"/>
  <c r="G676" i="4"/>
  <c r="G618" i="4"/>
  <c r="J618" i="4"/>
  <c r="I562" i="4"/>
  <c r="K562" i="4"/>
  <c r="I377" i="4"/>
  <c r="K377" i="4"/>
  <c r="I355" i="4"/>
  <c r="K355" i="4"/>
  <c r="I337" i="4"/>
  <c r="K337" i="4"/>
  <c r="I324" i="4"/>
  <c r="K324" i="4"/>
  <c r="G309" i="4"/>
  <c r="J309" i="4"/>
  <c r="J278" i="4"/>
  <c r="G278" i="4"/>
  <c r="G263" i="4"/>
  <c r="J263" i="4"/>
  <c r="G239" i="4"/>
  <c r="J239" i="4"/>
  <c r="J220" i="4"/>
  <c r="G220" i="4"/>
  <c r="G194" i="4"/>
  <c r="J194" i="4"/>
  <c r="G182" i="4"/>
  <c r="J182" i="4"/>
  <c r="J167" i="4"/>
  <c r="G167" i="4"/>
  <c r="J154" i="4"/>
  <c r="G154" i="4"/>
  <c r="G120" i="4"/>
  <c r="J120" i="4"/>
  <c r="J85" i="4"/>
  <c r="G85" i="4"/>
  <c r="I74" i="4"/>
  <c r="K74" i="4"/>
  <c r="J69" i="4"/>
  <c r="G69" i="4"/>
  <c r="G61" i="4"/>
  <c r="J61" i="4"/>
  <c r="G9" i="4"/>
  <c r="L26" i="2"/>
  <c r="J9" i="4"/>
  <c r="C29" i="3"/>
  <c r="BA29" i="2"/>
  <c r="D29" i="3" s="1"/>
  <c r="I852" i="4"/>
  <c r="K852" i="4"/>
  <c r="I850" i="4"/>
  <c r="K850" i="4"/>
  <c r="G813" i="4"/>
  <c r="J813" i="4"/>
  <c r="J787" i="4"/>
  <c r="G787" i="4"/>
  <c r="G766" i="4"/>
  <c r="J766" i="4"/>
  <c r="I742" i="4"/>
  <c r="K742" i="4"/>
  <c r="J712" i="4"/>
  <c r="G712" i="4"/>
  <c r="I677" i="4"/>
  <c r="K677" i="4"/>
  <c r="J651" i="4"/>
  <c r="G651" i="4"/>
  <c r="J623" i="4"/>
  <c r="G623" i="4"/>
  <c r="I600" i="4"/>
  <c r="K600" i="4"/>
  <c r="C18" i="3"/>
  <c r="BA18" i="2"/>
  <c r="D18" i="3" s="1"/>
  <c r="BE11" i="2"/>
  <c r="H11" i="3" s="1"/>
  <c r="G11" i="3"/>
  <c r="G827" i="4"/>
  <c r="J827" i="4"/>
  <c r="J809" i="4"/>
  <c r="G809" i="4"/>
  <c r="I796" i="4"/>
  <c r="K796" i="4"/>
  <c r="G774" i="4"/>
  <c r="J774" i="4"/>
  <c r="I760" i="4"/>
  <c r="K760" i="4"/>
  <c r="G745" i="4"/>
  <c r="J745" i="4"/>
  <c r="J710" i="4"/>
  <c r="G710" i="4"/>
  <c r="G701" i="4"/>
  <c r="J701" i="4"/>
  <c r="J696" i="4"/>
  <c r="G696" i="4"/>
  <c r="J674" i="4"/>
  <c r="G674" i="4"/>
  <c r="BE15" i="2"/>
  <c r="H15" i="3" s="1"/>
  <c r="G15" i="3"/>
  <c r="I7" i="3"/>
  <c r="BF36" i="2"/>
  <c r="I835" i="4"/>
  <c r="K835" i="4"/>
  <c r="J808" i="4"/>
  <c r="G808" i="4"/>
  <c r="J783" i="4"/>
  <c r="G783" i="4"/>
  <c r="G765" i="4"/>
  <c r="J765" i="4"/>
  <c r="J738" i="4"/>
  <c r="G738" i="4"/>
  <c r="G711" i="4"/>
  <c r="J711" i="4"/>
  <c r="G685" i="4"/>
  <c r="J685" i="4"/>
  <c r="G663" i="4"/>
  <c r="J663" i="4"/>
  <c r="G635" i="4"/>
  <c r="J635" i="4"/>
  <c r="J609" i="4"/>
  <c r="G609" i="4"/>
  <c r="I588" i="4"/>
  <c r="K588" i="4"/>
  <c r="G13" i="3"/>
  <c r="BE13" i="2"/>
  <c r="H13" i="3" s="1"/>
  <c r="J850" i="4"/>
  <c r="G850" i="4"/>
  <c r="C13" i="3"/>
  <c r="BA13" i="2"/>
  <c r="D13" i="3" s="1"/>
  <c r="I828" i="4"/>
  <c r="K828" i="4"/>
  <c r="G784" i="4"/>
  <c r="J784" i="4"/>
  <c r="J720" i="4"/>
  <c r="G720" i="4"/>
  <c r="J716" i="4"/>
  <c r="G716" i="4"/>
  <c r="I702" i="4"/>
  <c r="K702" i="4"/>
  <c r="J694" i="4"/>
  <c r="G694" i="4"/>
  <c r="G675" i="4"/>
  <c r="J675" i="4"/>
  <c r="J664" i="4"/>
  <c r="G664" i="4"/>
  <c r="I660" i="4"/>
  <c r="K660" i="4"/>
  <c r="G654" i="4"/>
  <c r="J654" i="4"/>
  <c r="G647" i="4"/>
  <c r="J647" i="4"/>
  <c r="I639" i="4"/>
  <c r="K639" i="4"/>
  <c r="G624" i="4"/>
  <c r="J624" i="4"/>
  <c r="G616" i="4"/>
  <c r="J616" i="4"/>
  <c r="I609" i="4"/>
  <c r="K609" i="4"/>
  <c r="J593" i="4"/>
  <c r="G593" i="4"/>
  <c r="G564" i="4"/>
  <c r="J564" i="4"/>
  <c r="I543" i="4"/>
  <c r="K543" i="4"/>
  <c r="I840" i="4"/>
  <c r="K840" i="4"/>
  <c r="I827" i="4"/>
  <c r="K827" i="4"/>
  <c r="G794" i="4"/>
  <c r="J794" i="4"/>
  <c r="I778" i="4"/>
  <c r="K778" i="4"/>
  <c r="I735" i="4"/>
  <c r="K735" i="4"/>
  <c r="I701" i="4"/>
  <c r="K701" i="4"/>
  <c r="J569" i="4"/>
  <c r="G569" i="4"/>
  <c r="G786" i="4"/>
  <c r="J786" i="4"/>
  <c r="I767" i="4"/>
  <c r="K767" i="4"/>
  <c r="J746" i="4"/>
  <c r="G746" i="4"/>
  <c r="BA22" i="2"/>
  <c r="D22" i="3" s="1"/>
  <c r="C22" i="3"/>
  <c r="BC9" i="2"/>
  <c r="F9" i="3" s="1"/>
  <c r="E9" i="3"/>
  <c r="G851" i="4"/>
  <c r="J851" i="4"/>
  <c r="G849" i="4"/>
  <c r="J849" i="4"/>
  <c r="J840" i="4"/>
  <c r="G840" i="4"/>
  <c r="G831" i="4"/>
  <c r="J831" i="4"/>
  <c r="G819" i="4"/>
  <c r="J819" i="4"/>
  <c r="J803" i="4"/>
  <c r="G803" i="4"/>
  <c r="J789" i="4"/>
  <c r="G789" i="4"/>
  <c r="G782" i="4"/>
  <c r="J782" i="4"/>
  <c r="I775" i="4"/>
  <c r="K775" i="4"/>
  <c r="G761" i="4"/>
  <c r="J761" i="4"/>
  <c r="J744" i="4"/>
  <c r="G744" i="4"/>
  <c r="I737" i="4"/>
  <c r="K737" i="4"/>
  <c r="I717" i="4"/>
  <c r="K717" i="4"/>
  <c r="G705" i="4"/>
  <c r="J705" i="4"/>
  <c r="J688" i="4"/>
  <c r="G688" i="4"/>
  <c r="G679" i="4"/>
  <c r="J679" i="4"/>
  <c r="I675" i="4"/>
  <c r="K675" i="4"/>
  <c r="J662" i="4"/>
  <c r="G662" i="4"/>
  <c r="I649" i="4"/>
  <c r="K649" i="4"/>
  <c r="G634" i="4"/>
  <c r="J634" i="4"/>
  <c r="J615" i="4"/>
  <c r="G615" i="4"/>
  <c r="G608" i="4"/>
  <c r="J608" i="4"/>
  <c r="J591" i="4"/>
  <c r="G591" i="4"/>
  <c r="G584" i="4"/>
  <c r="J584" i="4"/>
  <c r="G576" i="4"/>
  <c r="J576" i="4"/>
  <c r="BE35" i="2"/>
  <c r="H35" i="3" s="1"/>
  <c r="G35" i="3"/>
  <c r="C32" i="3"/>
  <c r="BA32" i="2"/>
  <c r="D32" i="3" s="1"/>
  <c r="J830" i="4"/>
  <c r="G830" i="4"/>
  <c r="K825" i="4"/>
  <c r="G798" i="4"/>
  <c r="J798" i="4"/>
  <c r="I793" i="4"/>
  <c r="K793" i="4"/>
  <c r="I781" i="4"/>
  <c r="K781" i="4"/>
  <c r="I773" i="4"/>
  <c r="K773" i="4"/>
  <c r="J764" i="4"/>
  <c r="G764" i="4"/>
  <c r="I757" i="4"/>
  <c r="K757" i="4"/>
  <c r="I752" i="4"/>
  <c r="K752" i="4"/>
  <c r="K746" i="4"/>
  <c r="J742" i="4"/>
  <c r="G742" i="4"/>
  <c r="J736" i="4"/>
  <c r="G736" i="4"/>
  <c r="G733" i="4"/>
  <c r="J733" i="4"/>
  <c r="I729" i="4"/>
  <c r="K729" i="4"/>
  <c r="K723" i="4"/>
  <c r="G715" i="4"/>
  <c r="J715" i="4"/>
  <c r="K708" i="4"/>
  <c r="J704" i="4"/>
  <c r="G704" i="4"/>
  <c r="I694" i="4"/>
  <c r="K694" i="4"/>
  <c r="I684" i="4"/>
  <c r="K684" i="4"/>
  <c r="J678" i="4"/>
  <c r="G678" i="4"/>
  <c r="I673" i="4"/>
  <c r="K673" i="4"/>
  <c r="I823" i="4"/>
  <c r="K823" i="4"/>
  <c r="I819" i="4"/>
  <c r="K819" i="4"/>
  <c r="I811" i="4"/>
  <c r="K811" i="4"/>
  <c r="I780" i="4"/>
  <c r="K780" i="4"/>
  <c r="I763" i="4"/>
  <c r="K763" i="4"/>
  <c r="I759" i="4"/>
  <c r="K759" i="4"/>
  <c r="J752" i="4"/>
  <c r="G752" i="4"/>
  <c r="I750" i="4"/>
  <c r="K750" i="4"/>
  <c r="I736" i="4"/>
  <c r="K736" i="4"/>
  <c r="I685" i="4"/>
  <c r="K685" i="4"/>
  <c r="J848" i="4"/>
  <c r="G848" i="4"/>
  <c r="I847" i="4"/>
  <c r="K847" i="4"/>
  <c r="J807" i="4"/>
  <c r="G807" i="4"/>
  <c r="K720" i="4"/>
  <c r="K690" i="4"/>
  <c r="J666" i="4"/>
  <c r="G666" i="4"/>
  <c r="K654" i="4"/>
  <c r="G650" i="4"/>
  <c r="J650" i="4"/>
  <c r="I636" i="4"/>
  <c r="K636" i="4"/>
  <c r="I631" i="4"/>
  <c r="K631" i="4"/>
  <c r="J621" i="4"/>
  <c r="G621" i="4"/>
  <c r="G612" i="4"/>
  <c r="J612" i="4"/>
  <c r="K605" i="4"/>
  <c r="I602" i="4"/>
  <c r="K602" i="4"/>
  <c r="J595" i="4"/>
  <c r="G595" i="4"/>
  <c r="G592" i="4"/>
  <c r="J592" i="4"/>
  <c r="I587" i="4"/>
  <c r="K587" i="4"/>
  <c r="I576" i="4"/>
  <c r="K576" i="4"/>
  <c r="J561" i="4"/>
  <c r="G561" i="4"/>
  <c r="J559" i="4"/>
  <c r="G559" i="4"/>
  <c r="J533" i="4"/>
  <c r="G533" i="4"/>
  <c r="K830" i="4"/>
  <c r="I808" i="4"/>
  <c r="K808" i="4"/>
  <c r="I748" i="4"/>
  <c r="K748" i="4"/>
  <c r="G729" i="4"/>
  <c r="J729" i="4"/>
  <c r="I703" i="4"/>
  <c r="K703" i="4"/>
  <c r="G648" i="4"/>
  <c r="J648" i="4"/>
  <c r="I612" i="4"/>
  <c r="K612" i="4"/>
  <c r="K603" i="4"/>
  <c r="I601" i="4"/>
  <c r="K601" i="4"/>
  <c r="I575" i="4"/>
  <c r="K575" i="4"/>
  <c r="I556" i="4"/>
  <c r="K556" i="4"/>
  <c r="I495" i="4"/>
  <c r="K495" i="4"/>
  <c r="I489" i="4"/>
  <c r="K489" i="4"/>
  <c r="I460" i="4"/>
  <c r="K460" i="4"/>
  <c r="I454" i="4"/>
  <c r="K454" i="4"/>
  <c r="I450" i="4"/>
  <c r="K450" i="4"/>
  <c r="G421" i="4"/>
  <c r="J421" i="4"/>
  <c r="G419" i="4"/>
  <c r="J419" i="4"/>
  <c r="I417" i="4"/>
  <c r="K417" i="4"/>
  <c r="G413" i="4"/>
  <c r="J413" i="4"/>
  <c r="G401" i="4"/>
  <c r="J401" i="4"/>
  <c r="I394" i="4"/>
  <c r="K394" i="4"/>
  <c r="I384" i="4"/>
  <c r="K384" i="4"/>
  <c r="I361" i="4"/>
  <c r="K361" i="4"/>
  <c r="I357" i="4"/>
  <c r="K357" i="4"/>
  <c r="G335" i="4"/>
  <c r="J335" i="4"/>
  <c r="G325" i="4"/>
  <c r="J325" i="4"/>
  <c r="I322" i="4"/>
  <c r="K322" i="4"/>
  <c r="I315" i="4"/>
  <c r="K315" i="4"/>
  <c r="I286" i="4"/>
  <c r="K286" i="4"/>
  <c r="J272" i="4"/>
  <c r="G272" i="4"/>
  <c r="I262" i="4"/>
  <c r="K262" i="4"/>
  <c r="G247" i="4"/>
  <c r="J247" i="4"/>
  <c r="G245" i="4"/>
  <c r="J245" i="4"/>
  <c r="G231" i="4"/>
  <c r="J231" i="4"/>
  <c r="J216" i="4"/>
  <c r="G216" i="4"/>
  <c r="J211" i="4"/>
  <c r="G211" i="4"/>
  <c r="J196" i="4"/>
  <c r="G196" i="4"/>
  <c r="G191" i="4"/>
  <c r="J191" i="4"/>
  <c r="I182" i="4"/>
  <c r="K182" i="4"/>
  <c r="G156" i="4"/>
  <c r="J156" i="4"/>
  <c r="J143" i="4"/>
  <c r="G143" i="4"/>
  <c r="J141" i="4"/>
  <c r="G141" i="4"/>
  <c r="I132" i="4"/>
  <c r="K132" i="4"/>
  <c r="J127" i="4"/>
  <c r="G127" i="4"/>
  <c r="J122" i="4"/>
  <c r="G122" i="4"/>
  <c r="J117" i="4"/>
  <c r="G117" i="4"/>
  <c r="G112" i="4"/>
  <c r="L16" i="2"/>
  <c r="J112" i="4"/>
  <c r="I110" i="4"/>
  <c r="K110" i="4"/>
  <c r="I104" i="4"/>
  <c r="K104" i="4"/>
  <c r="I100" i="4"/>
  <c r="K100" i="4"/>
  <c r="I94" i="4"/>
  <c r="K94" i="4"/>
  <c r="I78" i="4"/>
  <c r="K78" i="4"/>
  <c r="K724" i="4"/>
  <c r="I630" i="4"/>
  <c r="K630" i="4"/>
  <c r="K626" i="4"/>
  <c r="J537" i="4"/>
  <c r="G537" i="4"/>
  <c r="J531" i="4"/>
  <c r="G531" i="4"/>
  <c r="I530" i="4"/>
  <c r="K530" i="4"/>
  <c r="J527" i="4"/>
  <c r="G527" i="4"/>
  <c r="I526" i="4"/>
  <c r="K526" i="4"/>
  <c r="J515" i="4"/>
  <c r="G515" i="4"/>
  <c r="J509" i="4"/>
  <c r="G509" i="4"/>
  <c r="I508" i="4"/>
  <c r="K508" i="4"/>
  <c r="J505" i="4"/>
  <c r="G505" i="4"/>
  <c r="I504" i="4"/>
  <c r="K504" i="4"/>
  <c r="I486" i="4"/>
  <c r="K486" i="4"/>
  <c r="G481" i="4"/>
  <c r="J481" i="4"/>
  <c r="I468" i="4"/>
  <c r="K468" i="4"/>
  <c r="G465" i="4"/>
  <c r="J465" i="4"/>
  <c r="I464" i="4"/>
  <c r="K464" i="4"/>
  <c r="I439" i="4"/>
  <c r="K439" i="4"/>
  <c r="G407" i="4"/>
  <c r="J407" i="4"/>
  <c r="I406" i="4"/>
  <c r="K406" i="4"/>
  <c r="I378" i="4"/>
  <c r="K378" i="4"/>
  <c r="I375" i="4"/>
  <c r="K375" i="4"/>
  <c r="I342" i="4"/>
  <c r="K342" i="4"/>
  <c r="J332" i="4"/>
  <c r="G332" i="4"/>
  <c r="I319" i="4"/>
  <c r="K319" i="4"/>
  <c r="I316" i="4"/>
  <c r="K316" i="4"/>
  <c r="I310" i="4"/>
  <c r="K310" i="4"/>
  <c r="G305" i="4"/>
  <c r="J305" i="4"/>
  <c r="I297" i="4"/>
  <c r="K297" i="4"/>
  <c r="G293" i="4"/>
  <c r="J293" i="4"/>
  <c r="J288" i="4"/>
  <c r="G288" i="4"/>
  <c r="I284" i="4"/>
  <c r="K284" i="4"/>
  <c r="I279" i="4"/>
  <c r="K279" i="4"/>
  <c r="J264" i="4"/>
  <c r="G264" i="4"/>
  <c r="J260" i="4"/>
  <c r="G260" i="4"/>
  <c r="J244" i="4"/>
  <c r="G244" i="4"/>
  <c r="J230" i="4"/>
  <c r="G230" i="4"/>
  <c r="G210" i="4"/>
  <c r="J210" i="4"/>
  <c r="G199" i="4"/>
  <c r="J199" i="4"/>
  <c r="J183" i="4"/>
  <c r="G183" i="4"/>
  <c r="I179" i="4"/>
  <c r="K179" i="4"/>
  <c r="J168" i="4"/>
  <c r="G168" i="4"/>
  <c r="G155" i="4"/>
  <c r="J155" i="4"/>
  <c r="I125" i="4"/>
  <c r="K125" i="4"/>
  <c r="L25" i="2"/>
  <c r="E90" i="4"/>
  <c r="J78" i="4"/>
  <c r="G78" i="4"/>
  <c r="I75" i="4"/>
  <c r="K75" i="4"/>
  <c r="I72" i="4"/>
  <c r="K72" i="4"/>
  <c r="I70" i="4"/>
  <c r="K70" i="4"/>
  <c r="G67" i="4"/>
  <c r="J67" i="4"/>
  <c r="J62" i="4"/>
  <c r="G62" i="4"/>
  <c r="J52" i="4"/>
  <c r="G52" i="4"/>
  <c r="I44" i="4"/>
  <c r="K44" i="4"/>
  <c r="J36" i="4"/>
  <c r="G36" i="4"/>
  <c r="I29" i="4"/>
  <c r="K29" i="4"/>
  <c r="C22" i="2"/>
  <c r="G21" i="4"/>
  <c r="J21" i="4"/>
  <c r="L7" i="2"/>
  <c r="G17" i="4"/>
  <c r="J17" i="4"/>
  <c r="L35" i="2"/>
  <c r="G11" i="4"/>
  <c r="J11" i="4"/>
  <c r="L14" i="2"/>
  <c r="J44" i="4"/>
  <c r="G44" i="4"/>
  <c r="H36" i="2"/>
  <c r="I838" i="4"/>
  <c r="K838" i="4"/>
  <c r="I809" i="4"/>
  <c r="K809" i="4"/>
  <c r="G717" i="4"/>
  <c r="J717" i="4"/>
  <c r="K653" i="4"/>
  <c r="I635" i="4"/>
  <c r="K635" i="4"/>
  <c r="K618" i="4"/>
  <c r="J599" i="4"/>
  <c r="G599" i="4"/>
  <c r="J587" i="4"/>
  <c r="G587" i="4"/>
  <c r="J581" i="4"/>
  <c r="G581" i="4"/>
  <c r="I574" i="4"/>
  <c r="K574" i="4"/>
  <c r="I569" i="4"/>
  <c r="K569" i="4"/>
  <c r="J555" i="4"/>
  <c r="G555" i="4"/>
  <c r="I536" i="4"/>
  <c r="K536" i="4"/>
  <c r="I523" i="4"/>
  <c r="K523" i="4"/>
  <c r="I517" i="4"/>
  <c r="K517" i="4"/>
  <c r="I506" i="4"/>
  <c r="K506" i="4"/>
  <c r="G489" i="4"/>
  <c r="J489" i="4"/>
  <c r="I481" i="4"/>
  <c r="K481" i="4"/>
  <c r="I466" i="4"/>
  <c r="K466" i="4"/>
  <c r="J460" i="4"/>
  <c r="G460" i="4"/>
  <c r="I427" i="4"/>
  <c r="K427" i="4"/>
  <c r="I408" i="4"/>
  <c r="K408" i="4"/>
  <c r="J384" i="4"/>
  <c r="G384" i="4"/>
  <c r="G21" i="2"/>
  <c r="G65" i="4"/>
  <c r="J65" i="4"/>
  <c r="G15" i="4"/>
  <c r="J15" i="4"/>
  <c r="L24" i="2"/>
  <c r="I338" i="4"/>
  <c r="K338" i="4"/>
  <c r="K38" i="4"/>
  <c r="K533" i="4"/>
  <c r="I278" i="4"/>
  <c r="K278" i="4"/>
  <c r="I266" i="4"/>
  <c r="K266" i="4"/>
  <c r="I254" i="4"/>
  <c r="K254" i="4"/>
  <c r="I241" i="4"/>
  <c r="K241" i="4"/>
  <c r="I237" i="4"/>
  <c r="K237" i="4"/>
  <c r="I232" i="4"/>
  <c r="K232" i="4"/>
  <c r="I152" i="4"/>
  <c r="K152" i="4"/>
  <c r="I54" i="4"/>
  <c r="K54" i="4"/>
  <c r="I49" i="4"/>
  <c r="K49" i="4"/>
  <c r="I311" i="4"/>
  <c r="K311" i="4"/>
  <c r="I328" i="4"/>
  <c r="K328" i="4"/>
  <c r="I268" i="4"/>
  <c r="K268" i="4"/>
  <c r="I251" i="4"/>
  <c r="K251" i="4"/>
  <c r="I238" i="4"/>
  <c r="K238" i="4"/>
  <c r="I229" i="4"/>
  <c r="K229" i="4"/>
  <c r="I213" i="4"/>
  <c r="K213" i="4"/>
  <c r="I203" i="4"/>
  <c r="K203" i="4"/>
  <c r="I193" i="4"/>
  <c r="K193" i="4"/>
  <c r="I181" i="4"/>
  <c r="K181" i="4"/>
  <c r="I167" i="4"/>
  <c r="K167" i="4"/>
  <c r="I154" i="4"/>
  <c r="K154" i="4"/>
  <c r="E97" i="4"/>
  <c r="I43" i="4"/>
  <c r="K43" i="4"/>
  <c r="K61" i="4"/>
  <c r="E48" i="4"/>
  <c r="C36" i="2" l="1"/>
  <c r="I106" i="4"/>
  <c r="K106" i="4"/>
  <c r="K34" i="2"/>
  <c r="I97" i="4"/>
  <c r="K97" i="4"/>
  <c r="K23" i="2"/>
  <c r="I48" i="4"/>
  <c r="K48" i="4"/>
  <c r="K13" i="2"/>
  <c r="I52" i="4"/>
  <c r="K52" i="4"/>
  <c r="K7" i="2"/>
  <c r="I189" i="4"/>
  <c r="K189" i="4"/>
  <c r="K31" i="2"/>
  <c r="K13" i="4"/>
  <c r="M13" i="2"/>
  <c r="AA13" i="2" s="1"/>
  <c r="I90" i="4"/>
  <c r="K90" i="4"/>
  <c r="BG46" i="2"/>
  <c r="I36" i="3"/>
  <c r="I33" i="4"/>
  <c r="K33" i="4"/>
  <c r="K68" i="4"/>
  <c r="K73" i="4"/>
  <c r="M34" i="2"/>
  <c r="AA34" i="2" s="1"/>
  <c r="K55" i="4"/>
  <c r="I77" i="4"/>
  <c r="K77" i="4"/>
  <c r="E11" i="4"/>
  <c r="G14" i="2"/>
  <c r="M33" i="2"/>
  <c r="AA33" i="2" s="1"/>
  <c r="K6" i="4"/>
  <c r="BI36" i="2"/>
  <c r="BJ7" i="2"/>
  <c r="BJ36" i="2" s="1"/>
  <c r="BJ46" i="2" s="1"/>
  <c r="E22" i="4"/>
  <c r="G8" i="2"/>
  <c r="K9" i="2"/>
  <c r="K21" i="4"/>
  <c r="AZ36" i="2"/>
  <c r="C36" i="3" s="1"/>
  <c r="BA7" i="2"/>
  <c r="C7" i="3"/>
  <c r="M31" i="2"/>
  <c r="AA31" i="2" s="1"/>
  <c r="J859" i="4"/>
  <c r="E7" i="3"/>
  <c r="BC7" i="2"/>
  <c r="BB36" i="2"/>
  <c r="E36" i="3" s="1"/>
  <c r="I9" i="4"/>
  <c r="K26" i="2"/>
  <c r="E107" i="4"/>
  <c r="G25" i="2"/>
  <c r="BD36" i="2"/>
  <c r="G36" i="3" s="1"/>
  <c r="BE7" i="2"/>
  <c r="G7" i="3"/>
  <c r="I83" i="4"/>
  <c r="K83" i="4"/>
  <c r="I64" i="4"/>
  <c r="K15" i="2"/>
  <c r="I15" i="4"/>
  <c r="K24" i="2"/>
  <c r="E25" i="4"/>
  <c r="G22" i="2"/>
  <c r="K28" i="2"/>
  <c r="K71" i="4"/>
  <c r="M10" i="2"/>
  <c r="AA10" i="2" s="1"/>
  <c r="I392" i="4"/>
  <c r="K392" i="4"/>
  <c r="E10" i="4"/>
  <c r="G11" i="2"/>
  <c r="K27" i="2"/>
  <c r="E31" i="4"/>
  <c r="G12" i="2"/>
  <c r="G859" i="4"/>
  <c r="L36" i="2"/>
  <c r="M19" i="2"/>
  <c r="AA19" i="2" s="1"/>
  <c r="K20" i="4"/>
  <c r="M23" i="2"/>
  <c r="AA23" i="2" s="1"/>
  <c r="K47" i="4"/>
  <c r="K12" i="4"/>
  <c r="M32" i="2"/>
  <c r="AA32" i="2" s="1"/>
  <c r="G29" i="2"/>
  <c r="E7" i="4"/>
  <c r="E17" i="4"/>
  <c r="G35" i="2"/>
  <c r="K76" i="4"/>
  <c r="M21" i="2"/>
  <c r="AA21" i="2" s="1"/>
  <c r="K93" i="4"/>
  <c r="M17" i="2"/>
  <c r="AA17" i="2" s="1"/>
  <c r="E8" i="4"/>
  <c r="G20" i="2"/>
  <c r="E14" i="4"/>
  <c r="G30" i="2"/>
  <c r="K19" i="4"/>
  <c r="M18" i="2"/>
  <c r="AA18" i="2" s="1"/>
  <c r="K35" i="4"/>
  <c r="K112" i="4"/>
  <c r="M16" i="2" l="1"/>
  <c r="AA16" i="2" s="1"/>
  <c r="AB16" i="2" s="1"/>
  <c r="AC16" i="2" s="1"/>
  <c r="BG16" i="2" s="1"/>
  <c r="K20" i="2"/>
  <c r="I8" i="4"/>
  <c r="I25" i="4"/>
  <c r="K22" i="2"/>
  <c r="K30" i="2"/>
  <c r="I14" i="4"/>
  <c r="K35" i="2"/>
  <c r="I17" i="4"/>
  <c r="I31" i="4"/>
  <c r="K12" i="2"/>
  <c r="K29" i="2"/>
  <c r="I7" i="4"/>
  <c r="AB18" i="2"/>
  <c r="AC18" i="2" s="1"/>
  <c r="BG18" i="2" s="1"/>
  <c r="AB32" i="2"/>
  <c r="AC32" i="2" s="1"/>
  <c r="BG32" i="2" s="1"/>
  <c r="AB10" i="2"/>
  <c r="AC10" i="2" s="1"/>
  <c r="BG10" i="2" s="1"/>
  <c r="H7" i="3"/>
  <c r="BE36" i="2"/>
  <c r="M46" i="3"/>
  <c r="BJ50" i="2"/>
  <c r="AB33" i="2"/>
  <c r="AC33" i="2" s="1"/>
  <c r="BG33" i="2" s="1"/>
  <c r="AB34" i="2"/>
  <c r="AC34" i="2" s="1"/>
  <c r="BG34" i="2" s="1"/>
  <c r="J46" i="3"/>
  <c r="BG50" i="2"/>
  <c r="AB21" i="2"/>
  <c r="AC21" i="2" s="1"/>
  <c r="BG21" i="2" s="1"/>
  <c r="AB19" i="2"/>
  <c r="AC19" i="2" s="1"/>
  <c r="BG19" i="2" s="1"/>
  <c r="AB31" i="2"/>
  <c r="AC31" i="2" s="1"/>
  <c r="BG31" i="2" s="1"/>
  <c r="K8" i="2"/>
  <c r="I22" i="4"/>
  <c r="I11" i="4"/>
  <c r="K14" i="2"/>
  <c r="M9" i="2"/>
  <c r="AA9" i="2" s="1"/>
  <c r="M27" i="2"/>
  <c r="AA27" i="2" s="1"/>
  <c r="E859" i="4"/>
  <c r="K64" i="4"/>
  <c r="M15" i="2"/>
  <c r="AA15" i="2" s="1"/>
  <c r="M26" i="2"/>
  <c r="AA26" i="2" s="1"/>
  <c r="K9" i="4"/>
  <c r="BC36" i="2"/>
  <c r="F7" i="3"/>
  <c r="M7" i="2"/>
  <c r="G36" i="2"/>
  <c r="AB17" i="2"/>
  <c r="AC17" i="2" s="1"/>
  <c r="BG17" i="2" s="1"/>
  <c r="AB23" i="2"/>
  <c r="AC23" i="2" s="1"/>
  <c r="BG23" i="2" s="1"/>
  <c r="K11" i="2"/>
  <c r="I10" i="4"/>
  <c r="M24" i="2"/>
  <c r="AA24" i="2" s="1"/>
  <c r="K15" i="4"/>
  <c r="I107" i="4"/>
  <c r="K25" i="2"/>
  <c r="D7" i="3"/>
  <c r="BA36" i="2"/>
  <c r="M28" i="2"/>
  <c r="AA28" i="2" s="1"/>
  <c r="AB13" i="2"/>
  <c r="AC13" i="2" s="1"/>
  <c r="BG13" i="2" s="1"/>
  <c r="K36" i="2" l="1"/>
  <c r="J18" i="3"/>
  <c r="BH18" i="2"/>
  <c r="K18" i="3" s="1"/>
  <c r="BH23" i="2"/>
  <c r="K23" i="3" s="1"/>
  <c r="J23" i="3"/>
  <c r="BH16" i="2"/>
  <c r="K16" i="3" s="1"/>
  <c r="J16" i="3"/>
  <c r="J19" i="3"/>
  <c r="BH19" i="2"/>
  <c r="K19" i="3" s="1"/>
  <c r="J33" i="3"/>
  <c r="BH33" i="2"/>
  <c r="K33" i="3" s="1"/>
  <c r="BA46" i="2"/>
  <c r="D36" i="3"/>
  <c r="J17" i="3"/>
  <c r="BH17" i="2"/>
  <c r="K17" i="3" s="1"/>
  <c r="AB28" i="2"/>
  <c r="AC28" i="2" s="1"/>
  <c r="BG28" i="2" s="1"/>
  <c r="M11" i="2"/>
  <c r="AA11" i="2" s="1"/>
  <c r="K10" i="4"/>
  <c r="M35" i="2"/>
  <c r="AA35" i="2" s="1"/>
  <c r="K17" i="4"/>
  <c r="AC26" i="2"/>
  <c r="BG26" i="2" s="1"/>
  <c r="AB26" i="2"/>
  <c r="K8" i="4"/>
  <c r="M20" i="2"/>
  <c r="AA20" i="2" s="1"/>
  <c r="J13" i="3"/>
  <c r="BH13" i="2"/>
  <c r="K13" i="3" s="1"/>
  <c r="AB15" i="2"/>
  <c r="AC15" i="2" s="1"/>
  <c r="BG15" i="2" s="1"/>
  <c r="AB9" i="2"/>
  <c r="AC9" i="2" s="1"/>
  <c r="BG9" i="2" s="1"/>
  <c r="K22" i="4"/>
  <c r="M8" i="2"/>
  <c r="AA8" i="2" s="1"/>
  <c r="BE46" i="2"/>
  <c r="H36" i="3"/>
  <c r="M29" i="2"/>
  <c r="AA29" i="2" s="1"/>
  <c r="K7" i="4"/>
  <c r="M22" i="2"/>
  <c r="AA22" i="2" s="1"/>
  <c r="K25" i="4"/>
  <c r="AA7" i="2"/>
  <c r="AB27" i="2"/>
  <c r="AC27" i="2" s="1"/>
  <c r="BG27" i="2" s="1"/>
  <c r="BH31" i="2"/>
  <c r="K31" i="3" s="1"/>
  <c r="J31" i="3"/>
  <c r="J21" i="3"/>
  <c r="BH21" i="2"/>
  <c r="K21" i="3" s="1"/>
  <c r="J34" i="3"/>
  <c r="BH34" i="2"/>
  <c r="K34" i="3" s="1"/>
  <c r="J10" i="3"/>
  <c r="BH10" i="2"/>
  <c r="K10" i="3" s="1"/>
  <c r="K31" i="4"/>
  <c r="M12" i="2"/>
  <c r="AA12" i="2" s="1"/>
  <c r="K107" i="4"/>
  <c r="M25" i="2"/>
  <c r="AA25" i="2" s="1"/>
  <c r="AB24" i="2"/>
  <c r="AC24" i="2" s="1"/>
  <c r="BG24" i="2" s="1"/>
  <c r="BC46" i="2"/>
  <c r="F36" i="3"/>
  <c r="M14" i="2"/>
  <c r="AA14" i="2" s="1"/>
  <c r="K11" i="4"/>
  <c r="BH32" i="2"/>
  <c r="K32" i="3" s="1"/>
  <c r="J32" i="3"/>
  <c r="I859" i="4"/>
  <c r="K14" i="4"/>
  <c r="M30" i="2"/>
  <c r="AA30" i="2" s="1"/>
  <c r="BH24" i="2" l="1"/>
  <c r="K24" i="3" s="1"/>
  <c r="J24" i="3"/>
  <c r="J9" i="3"/>
  <c r="BH9" i="2"/>
  <c r="K9" i="3" s="1"/>
  <c r="BH27" i="2"/>
  <c r="K27" i="3" s="1"/>
  <c r="J27" i="3"/>
  <c r="AB14" i="2"/>
  <c r="AC14" i="2" s="1"/>
  <c r="BG14" i="2" s="1"/>
  <c r="M36" i="2"/>
  <c r="K859" i="4"/>
  <c r="AB8" i="2"/>
  <c r="AC8" i="2" s="1"/>
  <c r="BG8" i="2" s="1"/>
  <c r="AB20" i="2"/>
  <c r="AC20" i="2" s="1"/>
  <c r="BG20" i="2" s="1"/>
  <c r="AB25" i="2"/>
  <c r="AC25" i="2" s="1"/>
  <c r="BG25" i="2" s="1"/>
  <c r="AB35" i="2"/>
  <c r="AC35" i="2" s="1"/>
  <c r="BG35" i="2" s="1"/>
  <c r="BH28" i="2"/>
  <c r="K28" i="3" s="1"/>
  <c r="J28" i="3"/>
  <c r="D46" i="3"/>
  <c r="BB46" i="2"/>
  <c r="E46" i="3" s="1"/>
  <c r="BA50" i="2"/>
  <c r="BB50" i="2" s="1"/>
  <c r="AB30" i="2"/>
  <c r="AC30" i="2" s="1"/>
  <c r="BG30" i="2" s="1"/>
  <c r="F46" i="3"/>
  <c r="BD46" i="2"/>
  <c r="BC50" i="2"/>
  <c r="AB22" i="2"/>
  <c r="AC22" i="2" s="1"/>
  <c r="BG22" i="2" s="1"/>
  <c r="AB29" i="2"/>
  <c r="AC29" i="2" s="1"/>
  <c r="BG29" i="2" s="1"/>
  <c r="J15" i="3"/>
  <c r="BH15" i="2"/>
  <c r="K15" i="3" s="1"/>
  <c r="AB12" i="2"/>
  <c r="AC12" i="2" s="1"/>
  <c r="BG12" i="2" s="1"/>
  <c r="AA36" i="2"/>
  <c r="AB36" i="2" s="1"/>
  <c r="AB7" i="2"/>
  <c r="AC7" i="2" s="1"/>
  <c r="H46" i="3"/>
  <c r="BF46" i="2"/>
  <c r="BE50" i="2"/>
  <c r="J26" i="3"/>
  <c r="BH26" i="2"/>
  <c r="K26" i="3" s="1"/>
  <c r="AB11" i="2"/>
  <c r="AC11" i="2" s="1"/>
  <c r="BG11" i="2" s="1"/>
  <c r="J30" i="3" l="1"/>
  <c r="BH30" i="2"/>
  <c r="K30" i="3" s="1"/>
  <c r="J25" i="3"/>
  <c r="BH25" i="2"/>
  <c r="K25" i="3" s="1"/>
  <c r="J11" i="3"/>
  <c r="BH11" i="2"/>
  <c r="K11" i="3" s="1"/>
  <c r="BH20" i="2"/>
  <c r="K20" i="3" s="1"/>
  <c r="J20" i="3"/>
  <c r="J29" i="3"/>
  <c r="BH29" i="2"/>
  <c r="K29" i="3" s="1"/>
  <c r="BH12" i="2"/>
  <c r="K12" i="3" s="1"/>
  <c r="J12" i="3"/>
  <c r="J14" i="3"/>
  <c r="BH14" i="2"/>
  <c r="K14" i="3" s="1"/>
  <c r="BH35" i="2"/>
  <c r="K35" i="3" s="1"/>
  <c r="J35" i="3"/>
  <c r="BH8" i="2"/>
  <c r="K8" i="3" s="1"/>
  <c r="J8" i="3"/>
  <c r="J22" i="3"/>
  <c r="BH22" i="2"/>
  <c r="K22" i="3" s="1"/>
  <c r="AC36" i="2"/>
  <c r="BG7" i="2"/>
  <c r="G46" i="3"/>
  <c r="BD50" i="2"/>
  <c r="I46" i="3"/>
  <c r="BF50" i="2"/>
  <c r="BG36" i="2" l="1"/>
  <c r="J36" i="3" s="1"/>
  <c r="J7" i="3"/>
  <c r="BH7" i="2"/>
  <c r="BH36" i="2" l="1"/>
  <c r="K7" i="3"/>
  <c r="K36" i="3" l="1"/>
  <c r="BH46" i="2"/>
  <c r="K46" i="3" l="1"/>
  <c r="BI46" i="2"/>
  <c r="L46" i="3" s="1"/>
  <c r="BH50" i="2"/>
  <c r="BI50" i="2" s="1"/>
</calcChain>
</file>

<file path=xl/sharedStrings.xml><?xml version="1.0" encoding="utf-8"?>
<sst xmlns="http://schemas.openxmlformats.org/spreadsheetml/2006/main" count="1927" uniqueCount="926">
  <si>
    <t>PERCENTUAL ATENDIDO PARA VACINAÇÃO - Todo Estado MG</t>
  </si>
  <si>
    <t>PERCENTUAL NÃO VACINADO - Todo Estado MG</t>
  </si>
  <si>
    <t>48ª REMESSA (SESMG) A VACINAR</t>
  </si>
  <si>
    <t>PFIZER</t>
  </si>
  <si>
    <t>BUTANTAN</t>
  </si>
  <si>
    <t>ASTRAZENECA</t>
  </si>
  <si>
    <t>URS</t>
  </si>
  <si>
    <t xml:space="preserve"> CODIGO MUNICÍPIO</t>
  </si>
  <si>
    <t>MUNICÍPIOS</t>
  </si>
  <si>
    <t>UF</t>
  </si>
  <si>
    <r>
      <t xml:space="preserve">TOTAL c/arredondamento </t>
    </r>
    <r>
      <rPr>
        <b/>
        <sz val="14"/>
        <color rgb="FF00B050"/>
        <rFont val="Calibri"/>
        <family val="2"/>
      </rPr>
      <t>D1</t>
    </r>
  </si>
  <si>
    <r>
      <t xml:space="preserve">TOTAL c/arredondamento </t>
    </r>
    <r>
      <rPr>
        <b/>
        <sz val="14"/>
        <color rgb="FF00B050"/>
        <rFont val="Calibri"/>
        <family val="2"/>
      </rPr>
      <t>D1 + D2</t>
    </r>
  </si>
  <si>
    <t>Uberlândia</t>
  </si>
  <si>
    <t>Abadia dos Dourados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</si>
  <si>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</si>
  <si>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</si>
  <si>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</si>
  <si>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</si>
  <si>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</si>
  <si>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</si>
  <si>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</si>
  <si>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</si>
  <si>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</si>
  <si>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</si>
  <si>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</si>
  <si>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</si>
  <si>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</si>
  <si>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</si>
  <si>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</si>
  <si>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</si>
  <si>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</si>
  <si>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</si>
  <si>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</si>
  <si>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</si>
  <si>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</si>
  <si>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</si>
  <si>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</si>
  <si>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</si>
  <si>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</si>
  <si>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</si>
  <si>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</si>
  <si>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</si>
  <si>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</si>
  <si>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</si>
  <si>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</si>
  <si>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</si>
  <si>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</si>
  <si>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</si>
  <si>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</si>
  <si>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</si>
  <si>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</si>
  <si>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</si>
  <si>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</si>
  <si>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</si>
  <si>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</si>
  <si>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</si>
  <si>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</si>
  <si>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</si>
  <si>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</si>
  <si>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</si>
  <si>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</si>
  <si>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</si>
  <si>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</si>
  <si>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</si>
  <si>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</si>
  <si>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</si>
  <si>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</si>
  <si>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</si>
  <si>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</si>
  <si>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</si>
  <si>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</si>
  <si>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</si>
  <si>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</si>
  <si>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</si>
  <si>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</si>
  <si>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</si>
  <si>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</si>
  <si>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</si>
  <si>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</si>
  <si>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</si>
  <si>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</si>
  <si>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</si>
  <si>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</si>
  <si>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</si>
  <si>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</si>
  <si>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</si>
  <si>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</si>
  <si>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</si>
  <si>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</si>
  <si>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</si>
  <si>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</si>
  <si>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</si>
  <si>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</si>
  <si>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</si>
  <si>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</si>
  <si>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</si>
  <si>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</si>
  <si>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</si>
  <si>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</si>
  <si>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</si>
  <si>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</si>
  <si>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</si>
  <si>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</si>
  <si>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</si>
  <si>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</si>
  <si>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</si>
  <si>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</si>
  <si>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</si>
  <si>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</si>
  <si>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</si>
  <si>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</si>
  <si>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</si>
  <si>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</si>
  <si>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</si>
  <si>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</si>
  <si>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</si>
  <si>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</si>
  <si>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</si>
  <si>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</si>
  <si>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</si>
  <si>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</si>
  <si>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</si>
  <si>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</si>
  <si>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</si>
  <si>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</si>
  <si>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</si>
  <si>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</si>
  <si>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</si>
  <si>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</si>
  <si>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</si>
  <si>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</si>
  <si>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</si>
  <si>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</si>
  <si>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</si>
  <si>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</si>
  <si>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</si>
  <si>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</si>
  <si>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</si>
  <si>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</si>
  <si>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</si>
  <si>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</si>
  <si>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</si>
  <si>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</si>
  <si>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</si>
  <si>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</si>
  <si>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</si>
  <si>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</si>
  <si>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</si>
  <si>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</si>
  <si>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</si>
  <si>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</si>
  <si>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</si>
  <si>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</si>
  <si>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</si>
  <si>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</si>
  <si>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</si>
  <si>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</si>
  <si>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</si>
  <si>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</si>
  <si>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</si>
  <si>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</si>
  <si>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</si>
  <si>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</si>
  <si>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</si>
  <si>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</si>
  <si>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</si>
  <si>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</si>
  <si>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</si>
  <si>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</si>
  <si>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</si>
  <si>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</si>
  <si>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</si>
  <si>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</si>
  <si>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</si>
  <si>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</si>
  <si>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</si>
  <si>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</si>
  <si>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</si>
  <si>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</si>
  <si>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</si>
  <si>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</si>
  <si>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</si>
  <si>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</si>
  <si>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</si>
  <si>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</si>
  <si>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</si>
  <si>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</si>
  <si>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</si>
  <si>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</si>
  <si>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</si>
  <si>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</si>
  <si>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</si>
  <si>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</si>
  <si>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</si>
  <si>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</si>
  <si>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</si>
  <si>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</si>
  <si>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</si>
  <si>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</si>
  <si>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</si>
  <si>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</si>
  <si>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</si>
  <si>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</si>
  <si>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</si>
  <si>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</si>
  <si>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</si>
  <si>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</si>
  <si>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</si>
  <si>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</si>
  <si>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</si>
  <si>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</si>
  <si>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</si>
  <si>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</si>
  <si>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</si>
  <si>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</si>
  <si>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</si>
  <si>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</si>
  <si>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</si>
  <si>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</si>
  <si>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</si>
  <si>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</si>
  <si>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</si>
  <si>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</si>
  <si>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</si>
  <si>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</si>
  <si>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</si>
  <si>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</si>
  <si>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</si>
  <si>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</si>
  <si>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</si>
  <si>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</si>
  <si>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</si>
  <si>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</si>
  <si>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</si>
  <si>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</si>
  <si>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</si>
  <si>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</si>
  <si>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</si>
  <si>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</si>
  <si>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</si>
  <si>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</si>
  <si>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</si>
  <si>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</si>
  <si>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</si>
  <si>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</si>
  <si>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</si>
  <si>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</si>
  <si>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</si>
  <si>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</si>
  <si>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</si>
  <si>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</si>
  <si>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</si>
  <si>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</si>
  <si>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</si>
  <si>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</si>
  <si>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</si>
  <si>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</si>
  <si>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</si>
  <si>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</si>
  <si>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</si>
  <si>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</si>
  <si>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</si>
  <si>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</si>
  <si>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</si>
  <si>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</si>
  <si>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</si>
  <si>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</si>
  <si>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</si>
  <si>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</si>
  <si>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</si>
  <si>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</si>
  <si>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</si>
  <si>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</si>
  <si>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</si>
  <si>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</si>
  <si>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</si>
  <si>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</si>
  <si>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</si>
  <si>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</si>
  <si>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</si>
  <si>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</si>
  <si>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</si>
  <si>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</si>
  <si>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</si>
  <si>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</si>
  <si>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</si>
  <si>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</si>
  <si>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</si>
  <si>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</si>
  <si>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</si>
  <si>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</si>
  <si>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</si>
  <si>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</si>
  <si>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</si>
  <si>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</si>
  <si>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</si>
  <si>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</si>
  <si>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</si>
  <si>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</si>
  <si>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</si>
  <si>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</si>
  <si>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</si>
  <si>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</si>
  <si>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</si>
  <si>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</si>
  <si>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</si>
  <si>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</si>
  <si>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</si>
  <si>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</si>
  <si>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</si>
  <si>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</si>
  <si>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</si>
  <si>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</si>
  <si>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</si>
  <si>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</si>
  <si>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</si>
  <si>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</si>
  <si>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</si>
  <si>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</si>
  <si>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</si>
  <si>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</si>
  <si>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</si>
  <si>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</si>
  <si>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</si>
  <si>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</si>
  <si>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</si>
  <si>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</si>
  <si>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</si>
  <si>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</si>
  <si>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</si>
  <si>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</si>
  <si>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</si>
  <si>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</si>
  <si>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</si>
  <si>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</si>
  <si>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</si>
  <si>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</si>
  <si>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</si>
  <si>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</si>
  <si>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</si>
  <si>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</si>
  <si>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</si>
  <si>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</si>
  <si>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</si>
  <si>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</si>
  <si>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</si>
  <si>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</si>
  <si>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</si>
  <si>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</si>
  <si>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</si>
  <si>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</si>
  <si>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</si>
  <si>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</si>
  <si>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</si>
  <si>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</si>
  <si>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</si>
  <si>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</si>
  <si>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</si>
  <si>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</si>
  <si>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</si>
  <si>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</si>
  <si>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</si>
  <si>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</si>
  <si>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</si>
  <si>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</si>
  <si>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</si>
  <si>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</si>
  <si>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</si>
  <si>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</si>
  <si>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</si>
  <si>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</si>
  <si>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</si>
  <si>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</si>
  <si>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</si>
  <si>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</si>
  <si>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</si>
  <si>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</si>
  <si>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</si>
  <si>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</si>
  <si>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</si>
  <si>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</si>
  <si>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</si>
  <si>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</si>
  <si>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</si>
  <si>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</si>
  <si>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</si>
  <si>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</si>
  <si>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</si>
  <si>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</si>
  <si>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</si>
  <si>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</si>
  <si>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</si>
  <si>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</si>
  <si>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</si>
  <si>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</si>
  <si>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</si>
  <si>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</si>
  <si>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</si>
  <si>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</si>
  <si>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</si>
  <si>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</si>
  <si>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</si>
  <si>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</si>
  <si>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</si>
  <si>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</si>
  <si>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</si>
  <si>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</si>
  <si>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</si>
  <si>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</si>
  <si>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</si>
  <si>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</si>
  <si>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</si>
  <si>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</si>
  <si>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</si>
  <si>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</si>
  <si>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</si>
  <si>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</si>
  <si>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</si>
  <si>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</si>
  <si>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</si>
  <si>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</si>
  <si>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</si>
  <si>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</si>
  <si>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</si>
  <si>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</si>
  <si>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</si>
  <si>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</si>
  <si>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</si>
  <si>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</si>
  <si>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</si>
  <si>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</si>
  <si>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</si>
  <si>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</si>
  <si>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</si>
  <si>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</si>
  <si>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</si>
  <si>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</si>
  <si>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</si>
  <si>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</si>
  <si>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</si>
  <si>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</si>
  <si>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</si>
  <si>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</si>
  <si>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</si>
  <si>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</si>
  <si>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</si>
  <si>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</si>
  <si>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</si>
  <si>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</si>
  <si>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</si>
  <si>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</si>
  <si>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</si>
  <si>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</si>
  <si>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</si>
  <si>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</si>
  <si>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</si>
  <si>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</si>
  <si>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</si>
  <si>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</si>
  <si>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</si>
  <si>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</si>
  <si>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</si>
  <si>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</si>
  <si>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</si>
  <si>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</si>
  <si>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</si>
  <si>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</si>
  <si>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</si>
  <si>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</si>
  <si>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</si>
  <si>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</si>
  <si>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</si>
  <si>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</si>
  <si>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</si>
  <si>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</si>
  <si>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</si>
  <si>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</si>
  <si>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</si>
  <si>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</si>
  <si>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</si>
  <si>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</si>
  <si>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</si>
  <si>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</si>
  <si>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</si>
  <si>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</si>
  <si>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</si>
  <si>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</si>
  <si>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</si>
  <si>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</si>
  <si>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</si>
  <si>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</si>
  <si>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</si>
  <si>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</si>
  <si>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</si>
  <si>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</si>
  <si>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</si>
  <si>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</si>
  <si>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</si>
  <si>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</si>
  <si>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</si>
  <si>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</si>
  <si>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</si>
  <si>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</si>
  <si>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</si>
  <si>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</si>
  <si>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</si>
  <si>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</si>
  <si>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</si>
  <si>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</si>
  <si>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</si>
  <si>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</si>
  <si>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</si>
  <si>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</si>
  <si>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</si>
  <si>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</si>
  <si>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</si>
  <si>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</si>
  <si>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</si>
  <si>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</si>
  <si>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</si>
  <si>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</si>
  <si>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</si>
  <si>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</si>
  <si>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</si>
  <si>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</si>
  <si>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</si>
  <si>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</si>
  <si>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</si>
  <si>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</si>
  <si>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</si>
  <si>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</si>
  <si>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</si>
  <si>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</si>
  <si>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</si>
  <si>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</si>
  <si>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</si>
  <si>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</si>
  <si>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</si>
  <si>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</si>
  <si>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</si>
  <si>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</si>
  <si>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</si>
  <si>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</si>
  <si>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</si>
  <si>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</si>
  <si>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</si>
  <si>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</si>
  <si>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</si>
  <si>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</si>
  <si>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</si>
  <si>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</si>
  <si>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</si>
  <si>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</si>
  <si>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</si>
  <si>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</si>
  <si>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</si>
  <si>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</si>
  <si>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</si>
  <si>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</si>
  <si>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</si>
  <si>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</si>
  <si>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</si>
  <si>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</si>
  <si>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</si>
  <si>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</si>
  <si>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</si>
  <si>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</si>
  <si>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</si>
  <si>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</si>
  <si>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</si>
  <si>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</si>
  <si>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</si>
  <si>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</si>
  <si>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</si>
  <si>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</si>
  <si>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</si>
  <si>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</si>
  <si>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</si>
  <si>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</si>
  <si>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</si>
  <si>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</si>
  <si>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</si>
  <si>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</si>
  <si>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</si>
  <si>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</si>
  <si>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</si>
  <si>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</si>
  <si>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</si>
  <si>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</si>
  <si>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</si>
  <si>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</si>
  <si>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</si>
  <si>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</si>
  <si>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</si>
  <si>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</si>
  <si>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</si>
  <si>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</si>
  <si>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</si>
  <si>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</si>
  <si>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</si>
  <si>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</si>
  <si>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</si>
  <si>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</si>
  <si>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</si>
  <si>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</si>
  <si>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</si>
  <si>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</si>
  <si>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</si>
  <si>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</si>
  <si>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</si>
  <si>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</si>
  <si>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</si>
  <si>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</si>
  <si>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</si>
  <si>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</si>
  <si>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</si>
  <si>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</si>
  <si>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</si>
  <si>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</si>
  <si>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</si>
  <si>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</si>
  <si>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</si>
  <si>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</si>
  <si>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</si>
  <si>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</si>
  <si>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</si>
  <si>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</si>
  <si>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</si>
  <si>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</si>
  <si>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</si>
  <si>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</si>
  <si>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</si>
  <si>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</si>
  <si>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</si>
  <si>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</si>
  <si>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</si>
  <si>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</si>
  <si>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</si>
  <si>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</si>
  <si>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</si>
  <si>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</si>
  <si>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</si>
  <si>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</si>
  <si>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</si>
  <si>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</si>
  <si>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</si>
  <si>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</si>
  <si>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</si>
  <si>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</si>
  <si>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</si>
  <si>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</si>
  <si>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</si>
  <si>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</si>
  <si>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</si>
  <si>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</si>
  <si>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</si>
  <si>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</si>
  <si>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</si>
  <si>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</si>
  <si>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</si>
  <si>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</si>
  <si>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</si>
  <si>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</si>
  <si>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</si>
  <si>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</si>
  <si>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</si>
  <si>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</si>
  <si>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</si>
  <si>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</si>
  <si>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</si>
  <si>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</si>
  <si>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</si>
  <si>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</si>
  <si>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</si>
  <si>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</si>
  <si>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</si>
  <si>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</si>
  <si>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</si>
  <si>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</si>
  <si>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</si>
  <si>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</si>
  <si>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</si>
  <si>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</si>
  <si>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</si>
  <si>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</si>
  <si>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</si>
  <si>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</si>
  <si>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</si>
  <si>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</si>
  <si>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</si>
  <si>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</si>
  <si>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</si>
  <si>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</si>
  <si>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</si>
  <si>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</si>
  <si>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</si>
  <si>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</si>
  <si>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</si>
  <si>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</si>
  <si>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</si>
  <si>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</si>
  <si>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</si>
  <si>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</si>
  <si>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</si>
  <si>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</si>
  <si>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</si>
  <si>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</si>
  <si>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</si>
  <si>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</si>
  <si>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</si>
  <si>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</si>
  <si>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</si>
  <si>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</si>
  <si>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</si>
  <si>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</si>
  <si>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</si>
  <si>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</si>
  <si>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</si>
  <si>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</si>
  <si>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</si>
  <si>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</si>
  <si>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</si>
  <si>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</si>
  <si>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</si>
  <si>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</si>
  <si>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</si>
  <si>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</si>
  <si>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</si>
  <si>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</si>
  <si>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</si>
  <si>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</si>
  <si>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</si>
  <si>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</si>
  <si>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</si>
  <si>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</si>
  <si>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</si>
  <si>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</si>
  <si>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</si>
  <si>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</si>
  <si>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</si>
  <si>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</si>
  <si>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</si>
  <si>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</si>
  <si>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</si>
  <si>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</si>
  <si>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</si>
  <si>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</si>
  <si>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</si>
  <si>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</si>
  <si>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</si>
  <si>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</si>
  <si>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</si>
  <si>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</si>
  <si>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</si>
  <si>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</si>
  <si>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</si>
  <si>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</si>
  <si>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</si>
  <si>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</si>
  <si>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</si>
  <si>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</si>
  <si>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</si>
  <si>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</si>
  <si>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</si>
  <si>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</si>
  <si>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</si>
  <si>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</si>
  <si>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</si>
  <si>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</si>
  <si>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</si>
  <si>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</si>
  <si>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</si>
  <si>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</si>
  <si>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</si>
  <si>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</si>
  <si>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</si>
  <si>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</si>
  <si>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</si>
  <si>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</si>
  <si>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</si>
  <si>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</si>
  <si>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</si>
  <si>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</si>
  <si>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</si>
  <si>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</si>
  <si>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</si>
  <si>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</si>
  <si>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</si>
  <si>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</si>
  <si>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</si>
  <si>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</si>
  <si>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</si>
  <si>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</si>
  <si>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</si>
  <si>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</si>
  <si>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</si>
  <si>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</si>
  <si>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</si>
  <si>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</si>
  <si>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</si>
  <si>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</si>
  <si>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</si>
  <si>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</si>
  <si>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</si>
  <si>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</si>
  <si>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</si>
  <si>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</si>
  <si>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</si>
  <si>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</si>
  <si>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</si>
  <si>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</si>
  <si>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</si>
  <si>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</si>
  <si>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</si>
  <si>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</si>
  <si>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</si>
  <si>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</si>
  <si>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</si>
  <si>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</si>
  <si>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</si>
  <si>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</si>
  <si>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</si>
  <si>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</si>
  <si>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</si>
  <si>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</si>
  <si>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</si>
  <si>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</si>
  <si>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</si>
  <si>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</si>
  <si>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</si>
  <si>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</si>
  <si>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</si>
  <si>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</si>
  <si>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</si>
  <si>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</si>
  <si>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</si>
  <si>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</si>
  <si>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</si>
  <si>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</si>
  <si>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</si>
  <si>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</si>
  <si>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</si>
  <si>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</si>
  <si>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</si>
  <si>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</si>
  <si>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</si>
  <si>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</si>
  <si>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</si>
  <si>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</si>
  <si>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</si>
  <si>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</si>
  <si>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</si>
  <si>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</si>
  <si>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</si>
  <si>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</si>
  <si>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</si>
  <si>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</si>
  <si>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</si>
  <si>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</si>
  <si>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</si>
  <si>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</si>
  <si>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</si>
  <si>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</si>
  <si>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</si>
  <si>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</si>
  <si>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</si>
  <si>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</si>
  <si>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</si>
  <si>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recebido MS</t>
  </si>
  <si>
    <t>BUTANTAN 2 DOSES</t>
  </si>
  <si>
    <t>FIOCRUZ</t>
  </si>
  <si>
    <t>JANSEN</t>
  </si>
  <si>
    <t>CORONAVAC 2d</t>
  </si>
  <si>
    <t>CORONAVAC 10d</t>
  </si>
  <si>
    <t>CORONAVAC</t>
  </si>
  <si>
    <t>Total de caixas a partir das doses</t>
  </si>
  <si>
    <t>Resposta a Doses excedidas ou faltantes</t>
  </si>
  <si>
    <t>Pra Faturar pela Rede de Frio SES</t>
  </si>
  <si>
    <t xml:space="preserve">Caixas com 20fs/10 doses
(200 doses) </t>
  </si>
  <si>
    <t>Remessa sem arredondamento</t>
  </si>
  <si>
    <t>caixas</t>
  </si>
  <si>
    <t xml:space="preserve">Caixas com 20fs/2 doses
 40 doses) </t>
  </si>
  <si>
    <t>2º arredondamento (+)</t>
  </si>
  <si>
    <t xml:space="preserve">Caixas com 50fs/05 doses
(250 doses) </t>
  </si>
  <si>
    <t xml:space="preserve">Caixas com 10fs/06 doses
(60 doses) </t>
  </si>
  <si>
    <t xml:space="preserve">Caixas com 20fs/05 doses
(100 doses) </t>
  </si>
  <si>
    <t xml:space="preserve">Caixas com 10fs/05 doses
(50 doses) </t>
  </si>
  <si>
    <t>BUTANTAN
(Coronavac)</t>
  </si>
  <si>
    <t>FIOCRUZ
(Astrazeneca)</t>
  </si>
  <si>
    <t>PFIZER/BionTech
(Cominarty)</t>
  </si>
  <si>
    <t>JANSSEN/JHONSON
(Janssen Covid-19)</t>
  </si>
  <si>
    <t>Caixas com 50 frs/ 05 doses
(250 doses)</t>
  </si>
  <si>
    <r>
      <rPr>
        <b/>
        <sz val="10"/>
        <color theme="1"/>
        <rFont val="Calibri"/>
        <family val="2"/>
      </rPr>
      <t>TOTAL doses por URS -</t>
    </r>
    <r>
      <rPr>
        <b/>
        <sz val="10"/>
        <color rgb="FFFF0000"/>
        <rFont val="Calibri"/>
        <family val="2"/>
      </rPr>
      <t xml:space="preserve"> S/arredondamento</t>
    </r>
  </si>
  <si>
    <t>Caixas com 20frs/ 2 doses
(40 doses)</t>
  </si>
  <si>
    <t>Caixas com 20frs/ 10 doses
(200 doses)</t>
  </si>
  <si>
    <t>frs unidose</t>
  </si>
  <si>
    <t>Caixas com 195frs/ 06 doses
(1.170 dose)</t>
  </si>
  <si>
    <t>Caixas com 10frs/05 doses
(50 doses)</t>
  </si>
  <si>
    <r>
      <t xml:space="preserve">TOTAL c/arredondamento </t>
    </r>
    <r>
      <rPr>
        <b/>
        <sz val="14"/>
        <color rgb="FF00B050"/>
        <rFont val="Calibri"/>
        <family val="2"/>
      </rPr>
      <t>D2</t>
    </r>
    <r>
      <rPr>
        <sz val="11"/>
        <color theme="1"/>
        <rFont val="Calibri"/>
        <family val="2"/>
        <scheme val="minor"/>
      </rPr>
      <t/>
    </r>
  </si>
  <si>
    <t>Caixas</t>
  </si>
  <si>
    <t>Fração caixas</t>
  </si>
  <si>
    <t xml:space="preserve">Saquinho com </t>
  </si>
  <si>
    <t>doses</t>
  </si>
  <si>
    <t>Unidose</t>
  </si>
  <si>
    <t>Caixas com 50fs/05 doses
(250 doses)</t>
  </si>
  <si>
    <t>Caixas com 10fs/10 doses
(100 doses)</t>
  </si>
  <si>
    <t xml:space="preserve">Saquinhos com 10fs/06 doses
(60 doses) </t>
  </si>
  <si>
    <t>ASTRAZENECA (FIOCRUZ)</t>
  </si>
  <si>
    <t>CoronaVac
(BUTANTAN)</t>
  </si>
  <si>
    <t>Cominarty
(PFIZER/Wyeth)</t>
  </si>
  <si>
    <t>Jansen/Jhonson</t>
  </si>
  <si>
    <t>Frs 5 doses</t>
  </si>
  <si>
    <t>Frs 10 doses</t>
  </si>
  <si>
    <t>unidose</t>
  </si>
  <si>
    <t>Frs 6 doses</t>
  </si>
  <si>
    <t>Butantan</t>
  </si>
  <si>
    <t>frs 2 doses</t>
  </si>
  <si>
    <t>frs 10 doses</t>
  </si>
  <si>
    <t>Saldo Res. Técnica SES</t>
  </si>
  <si>
    <t>Recebido MS</t>
  </si>
  <si>
    <t>Distribuído</t>
  </si>
  <si>
    <t>Reservado D2</t>
  </si>
  <si>
    <t>SOBRA</t>
  </si>
  <si>
    <t>Butanta</t>
  </si>
  <si>
    <t>Doses extras referente a acerto sobre a últimas entregas</t>
  </si>
  <si>
    <t>D1 +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</si>
</sst>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6" formatCode="0.0%"/>
    <numFmt numFmtId="167" formatCode="_-* #,##0_-;\-* #,##0_-;_-* &quot;-&quot;??_-;_-@"/>
    <numFmt numFmtId="168" formatCode="#,##0_ ;[Red]\-#,##0\ "/>
    <numFmt numFmtId="169" formatCode="_-* #,##0_-;[Red]\-#,##0_-;_-* &quot;-&quot;?_-;_-@"/>
    <numFmt numFmtId="170" formatCode="#,##0.0_ ;[Red]\-#,##0.0\ "/>
    <numFmt numFmtId="171" formatCode="_-* #,##0.0_-;\-* #,##0.0_-;_-* &quot;-&quot;??_-;_-@"/>
    <numFmt numFmtId="172" formatCode="0.00_ ;[Red]\-0.00\ "/>
    <numFmt numFmtId="173" formatCode="#,##0.00_ ;[Red]\-#,##0.00\ "/>
    <numFmt numFmtId="174" formatCode="0.0"/>
    <numFmt numFmtId="175" formatCode="_-* #,##0.00_-;\-* #,##0.00_-;_-* &quot;-&quot;??_-;_-@"/>
    <numFmt numFmtId="176" formatCode="_-* #,##0.0_-;\-* #,##0.0_-;_-* &quot;-&quot;?_-;_-@"/>
    <numFmt numFmtId="177" formatCode="0.0000"/>
    <numFmt numFmtId="178" formatCode="_-* #,##0_-;\-#,##0_-;_-* &quot;-&quot;?_-;_-@"/>
  </numFmts>
  <fonts count="2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8"/>
      <color rgb="FFFF0000"/>
      <name val="Calibri"/>
      <family val="2"/>
    </font>
    <font>
      <b/>
      <sz val="10"/>
      <color theme="1"/>
      <name val="Calibri"/>
      <family val="2"/>
    </font>
    <font>
      <sz val="11"/>
      <name val="Arial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rgb="FF00B050"/>
      <name val="Calibri"/>
      <family val="2"/>
    </font>
    <font>
      <b/>
      <sz val="11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rgb="FFFF0000"/>
      <name val="Calibri"/>
      <family val="2"/>
    </font>
    <font>
      <b/>
      <sz val="10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10"/>
      <color rgb="FF7F7F7F"/>
      <name val="Calibri"/>
      <family val="2"/>
    </font>
    <font>
      <b/>
      <sz val="11"/>
      <color rgb="FF7F7F7F"/>
      <name val="Calibri"/>
      <family val="2"/>
    </font>
    <font>
      <sz val="10"/>
      <color rgb="FF7F7F7F"/>
      <name val="Calibri"/>
      <family val="2"/>
    </font>
    <font>
      <b/>
      <sz val="11"/>
      <color rgb="FF2F5496"/>
      <name val="Calibri"/>
      <family val="2"/>
    </font>
    <font>
      <b/>
      <i/>
      <sz val="10"/>
      <color theme="1"/>
      <name val="Calibri"/>
      <family val="2"/>
    </font>
    <font>
      <i/>
      <sz val="8"/>
      <color theme="1"/>
      <name val="Calibri"/>
      <family val="2"/>
    </font>
    <font>
      <i/>
      <sz val="10"/>
      <color theme="1"/>
      <name val="Calibri"/>
      <family val="2"/>
    </font>
    <font>
      <sz val="11"/>
      <color rgb="FF00B050"/>
      <name val="Calibri"/>
      <family val="2"/>
    </font>
    <font>
      <i/>
      <sz val="10"/>
      <color rgb="FF00B050"/>
      <name val="Calibri"/>
      <family val="2"/>
    </font>
    <font>
      <b/>
      <sz val="9"/>
      <color rgb="FFFF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9CC2E5"/>
        <bgColor rgb="FF9CC2E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FFCCCC"/>
        <bgColor rgb="FFFFCC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  <fill>
      <patternFill patternType="solid">
        <fgColor rgb="FFFFD965"/>
        <bgColor rgb="FFFFD96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rgb="FFBDD6EE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DEEAF6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0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rgb="FFF2F2F2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/>
        <bgColor rgb="FFBDD6EE"/>
      </patternFill>
    </fill>
    <fill>
      <patternFill patternType="solid">
        <fgColor theme="7" tint="0.79998168889431442"/>
        <bgColor rgb="FFDEEAF6"/>
      </patternFill>
    </fill>
    <fill>
      <patternFill patternType="solid">
        <fgColor theme="7" tint="0.79998168889431442"/>
        <bgColor rgb="FF9CC2E5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D9E2F3"/>
      </left>
      <right style="thin">
        <color rgb="FFD9E2F3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theme="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dotted">
        <color rgb="FFF2F2F2"/>
      </top>
      <bottom style="dotted">
        <color rgb="FFF2F2F2"/>
      </bottom>
      <diagonal/>
    </border>
    <border>
      <left/>
      <right/>
      <top style="thin">
        <color rgb="FF000000"/>
      </top>
      <bottom style="dotted">
        <color rgb="FFF2F2F2"/>
      </bottom>
      <diagonal/>
    </border>
    <border>
      <left style="thick">
        <color theme="0"/>
      </left>
      <right/>
      <top/>
      <bottom/>
      <diagonal/>
    </border>
    <border>
      <left/>
      <right/>
      <top style="dotted">
        <color rgb="FFF2F2F2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7">
    <xf numFmtId="0" fontId="0" fillId="0" borderId="0" xfId="0"/>
    <xf numFmtId="0" fontId="3" fillId="2" borderId="0" xfId="0" applyFont="1" applyFill="1" applyBorder="1" applyAlignment="1">
      <alignment horizontal="left"/>
    </xf>
    <xf numFmtId="0" fontId="4" fillId="0" borderId="0" xfId="0" applyFont="1"/>
    <xf numFmtId="0" fontId="4" fillId="0" borderId="0" xfId="0" applyNumberFormat="1" applyFont="1"/>
    <xf numFmtId="0" fontId="0" fillId="0" borderId="0" xfId="0" applyFont="1" applyAlignment="1"/>
    <xf numFmtId="0" fontId="3" fillId="3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10" fontId="4" fillId="4" borderId="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0" fillId="11" borderId="0" xfId="0" applyFont="1" applyFill="1" applyBorder="1"/>
    <xf numFmtId="166" fontId="4" fillId="0" borderId="0" xfId="0" applyNumberFormat="1" applyFont="1"/>
    <xf numFmtId="168" fontId="3" fillId="5" borderId="0" xfId="0" applyNumberFormat="1" applyFont="1" applyFill="1" applyBorder="1"/>
    <xf numFmtId="3" fontId="4" fillId="0" borderId="0" xfId="0" applyNumberFormat="1" applyFont="1"/>
    <xf numFmtId="0" fontId="4" fillId="14" borderId="0" xfId="0" applyNumberFormat="1" applyFont="1" applyFill="1"/>
    <xf numFmtId="0" fontId="0" fillId="0" borderId="0" xfId="0" applyFont="1"/>
    <xf numFmtId="0" fontId="0" fillId="0" borderId="0" xfId="0" applyNumberFormat="1" applyFont="1"/>
    <xf numFmtId="3" fontId="0" fillId="0" borderId="0" xfId="0" applyNumberFormat="1" applyFont="1" applyAlignment="1"/>
    <xf numFmtId="0" fontId="0" fillId="0" borderId="0" xfId="0" applyNumberFormat="1" applyFont="1" applyAlignment="1"/>
    <xf numFmtId="166" fontId="4" fillId="2" borderId="0" xfId="1" applyNumberFormat="1" applyFont="1" applyFill="1" applyBorder="1" applyAlignment="1">
      <alignment horizontal="center"/>
    </xf>
    <xf numFmtId="9" fontId="14" fillId="2" borderId="0" xfId="0" applyNumberFormat="1" applyFont="1" applyFill="1" applyBorder="1"/>
    <xf numFmtId="166" fontId="14" fillId="2" borderId="0" xfId="0" applyNumberFormat="1" applyFont="1" applyFill="1" applyBorder="1" applyAlignment="1">
      <alignment horizontal="center"/>
    </xf>
    <xf numFmtId="166" fontId="3" fillId="3" borderId="0" xfId="1" applyNumberFormat="1" applyFont="1" applyFill="1" applyBorder="1" applyAlignment="1">
      <alignment horizontal="center"/>
    </xf>
    <xf numFmtId="10" fontId="14" fillId="3" borderId="0" xfId="0" applyNumberFormat="1" applyFont="1" applyFill="1" applyBorder="1"/>
    <xf numFmtId="3" fontId="15" fillId="15" borderId="0" xfId="0" applyNumberFormat="1" applyFont="1" applyFill="1" applyBorder="1" applyAlignment="1"/>
    <xf numFmtId="3" fontId="6" fillId="16" borderId="6" xfId="0" applyNumberFormat="1" applyFont="1" applyFill="1" applyBorder="1" applyAlignment="1">
      <alignment horizontal="center"/>
    </xf>
    <xf numFmtId="3" fontId="6" fillId="17" borderId="6" xfId="0" applyNumberFormat="1" applyFont="1" applyFill="1" applyBorder="1" applyAlignment="1">
      <alignment horizontal="center"/>
    </xf>
    <xf numFmtId="167" fontId="4" fillId="0" borderId="0" xfId="0" applyNumberFormat="1" applyFont="1"/>
    <xf numFmtId="0" fontId="6" fillId="4" borderId="0" xfId="0" applyFont="1" applyFill="1" applyBorder="1" applyAlignment="1">
      <alignment horizontal="left"/>
    </xf>
    <xf numFmtId="10" fontId="4" fillId="0" borderId="0" xfId="0" applyNumberFormat="1" applyFont="1"/>
    <xf numFmtId="9" fontId="14" fillId="4" borderId="0" xfId="0" applyNumberFormat="1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 wrapText="1"/>
    </xf>
    <xf numFmtId="0" fontId="4" fillId="14" borderId="0" xfId="0" applyFont="1" applyFill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19" fillId="21" borderId="0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169" fontId="4" fillId="0" borderId="0" xfId="0" applyNumberFormat="1" applyFont="1"/>
    <xf numFmtId="169" fontId="4" fillId="12" borderId="0" xfId="0" applyNumberFormat="1" applyFont="1" applyFill="1"/>
    <xf numFmtId="170" fontId="20" fillId="8" borderId="0" xfId="0" applyNumberFormat="1" applyFont="1" applyFill="1" applyBorder="1"/>
    <xf numFmtId="171" fontId="21" fillId="0" borderId="0" xfId="0" applyNumberFormat="1" applyFont="1"/>
    <xf numFmtId="170" fontId="22" fillId="22" borderId="0" xfId="0" applyNumberFormat="1" applyFont="1" applyFill="1" applyBorder="1"/>
    <xf numFmtId="168" fontId="22" fillId="0" borderId="0" xfId="0" applyNumberFormat="1" applyFont="1"/>
    <xf numFmtId="172" fontId="22" fillId="22" borderId="0" xfId="0" applyNumberFormat="1" applyFont="1" applyFill="1" applyBorder="1"/>
    <xf numFmtId="168" fontId="22" fillId="0" borderId="26" xfId="0" applyNumberFormat="1" applyFont="1" applyBorder="1"/>
    <xf numFmtId="0" fontId="10" fillId="11" borderId="20" xfId="0" applyFont="1" applyFill="1" applyBorder="1"/>
    <xf numFmtId="173" fontId="4" fillId="21" borderId="20" xfId="0" applyNumberFormat="1" applyFont="1" applyFill="1" applyBorder="1"/>
    <xf numFmtId="168" fontId="4" fillId="23" borderId="6" xfId="0" applyNumberFormat="1" applyFont="1" applyFill="1" applyBorder="1"/>
    <xf numFmtId="3" fontId="4" fillId="23" borderId="6" xfId="0" applyNumberFormat="1" applyFont="1" applyFill="1" applyBorder="1"/>
    <xf numFmtId="168" fontId="22" fillId="0" borderId="6" xfId="0" applyNumberFormat="1" applyFont="1" applyBorder="1"/>
    <xf numFmtId="168" fontId="4" fillId="0" borderId="0" xfId="0" applyNumberFormat="1" applyFont="1"/>
    <xf numFmtId="174" fontId="4" fillId="0" borderId="0" xfId="0" applyNumberFormat="1" applyFont="1"/>
    <xf numFmtId="0" fontId="23" fillId="11" borderId="0" xfId="0" applyFont="1" applyFill="1" applyBorder="1" applyAlignment="1">
      <alignment horizontal="left"/>
    </xf>
    <xf numFmtId="0" fontId="23" fillId="11" borderId="20" xfId="0" applyFont="1" applyFill="1" applyBorder="1" applyAlignment="1">
      <alignment horizontal="left"/>
    </xf>
    <xf numFmtId="3" fontId="10" fillId="23" borderId="6" xfId="0" applyNumberFormat="1" applyFont="1" applyFill="1" applyBorder="1"/>
    <xf numFmtId="0" fontId="3" fillId="13" borderId="1" xfId="0" applyFont="1" applyFill="1" applyBorder="1"/>
    <xf numFmtId="3" fontId="6" fillId="24" borderId="1" xfId="0" applyNumberFormat="1" applyFont="1" applyFill="1" applyBorder="1"/>
    <xf numFmtId="3" fontId="6" fillId="24" borderId="0" xfId="0" applyNumberFormat="1" applyFont="1" applyFill="1" applyBorder="1"/>
    <xf numFmtId="167" fontId="6" fillId="13" borderId="1" xfId="0" applyNumberFormat="1" applyFont="1" applyFill="1" applyBorder="1"/>
    <xf numFmtId="171" fontId="3" fillId="8" borderId="0" xfId="0" applyNumberFormat="1" applyFont="1" applyFill="1" applyBorder="1"/>
    <xf numFmtId="171" fontId="4" fillId="0" borderId="0" xfId="0" applyNumberFormat="1" applyFont="1" applyAlignment="1">
      <alignment vertical="center"/>
    </xf>
    <xf numFmtId="167" fontId="3" fillId="25" borderId="27" xfId="0" applyNumberFormat="1" applyFont="1" applyFill="1" applyBorder="1" applyAlignment="1">
      <alignment vertical="center"/>
    </xf>
    <xf numFmtId="175" fontId="3" fillId="25" borderId="7" xfId="0" applyNumberFormat="1" applyFont="1" applyFill="1" applyBorder="1" applyAlignment="1">
      <alignment vertical="center"/>
    </xf>
    <xf numFmtId="167" fontId="3" fillId="25" borderId="7" xfId="0" applyNumberFormat="1" applyFont="1" applyFill="1" applyBorder="1" applyAlignment="1">
      <alignment vertical="center"/>
    </xf>
    <xf numFmtId="167" fontId="3" fillId="25" borderId="28" xfId="0" applyNumberFormat="1" applyFont="1" applyFill="1" applyBorder="1" applyAlignment="1">
      <alignment vertical="center"/>
    </xf>
    <xf numFmtId="167" fontId="3" fillId="25" borderId="25" xfId="0" applyNumberFormat="1" applyFont="1" applyFill="1" applyBorder="1" applyAlignment="1">
      <alignment vertical="center"/>
    </xf>
    <xf numFmtId="4" fontId="3" fillId="25" borderId="25" xfId="0" applyNumberFormat="1" applyFont="1" applyFill="1" applyBorder="1" applyAlignment="1">
      <alignment vertical="center"/>
    </xf>
    <xf numFmtId="3" fontId="3" fillId="25" borderId="29" xfId="0" applyNumberFormat="1" applyFont="1" applyFill="1" applyBorder="1" applyAlignment="1">
      <alignment vertical="center"/>
    </xf>
    <xf numFmtId="167" fontId="3" fillId="25" borderId="29" xfId="0" applyNumberFormat="1" applyFont="1" applyFill="1" applyBorder="1" applyAlignment="1">
      <alignment vertical="center"/>
    </xf>
    <xf numFmtId="4" fontId="3" fillId="25" borderId="17" xfId="0" applyNumberFormat="1" applyFont="1" applyFill="1" applyBorder="1" applyAlignment="1">
      <alignment vertical="center"/>
    </xf>
    <xf numFmtId="176" fontId="4" fillId="0" borderId="0" xfId="0" applyNumberFormat="1" applyFont="1"/>
    <xf numFmtId="0" fontId="24" fillId="0" borderId="0" xfId="0" applyFont="1"/>
    <xf numFmtId="0" fontId="4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6" fillId="0" borderId="0" xfId="0" applyFont="1"/>
    <xf numFmtId="168" fontId="26" fillId="0" borderId="0" xfId="0" applyNumberFormat="1" applyFont="1" applyAlignment="1"/>
    <xf numFmtId="168" fontId="27" fillId="0" borderId="0" xfId="0" applyNumberFormat="1" applyFont="1" applyAlignment="1">
      <alignment horizontal="left"/>
    </xf>
    <xf numFmtId="168" fontId="26" fillId="0" borderId="0" xfId="0" applyNumberFormat="1" applyFont="1"/>
    <xf numFmtId="168" fontId="4" fillId="0" borderId="0" xfId="0" applyNumberFormat="1" applyFont="1" applyAlignment="1"/>
    <xf numFmtId="168" fontId="25" fillId="0" borderId="0" xfId="0" applyNumberFormat="1" applyFont="1" applyAlignment="1">
      <alignment horizontal="left"/>
    </xf>
    <xf numFmtId="177" fontId="4" fillId="0" borderId="0" xfId="0" applyNumberFormat="1" applyFont="1"/>
    <xf numFmtId="0" fontId="25" fillId="0" borderId="0" xfId="0" applyFont="1" applyAlignment="1">
      <alignment horizontal="left"/>
    </xf>
    <xf numFmtId="0" fontId="4" fillId="0" borderId="0" xfId="0" applyFont="1" applyAlignment="1"/>
    <xf numFmtId="167" fontId="0" fillId="0" borderId="0" xfId="0" applyNumberFormat="1" applyFont="1" applyAlignment="1"/>
    <xf numFmtId="2" fontId="4" fillId="0" borderId="0" xfId="0" applyNumberFormat="1" applyFont="1"/>
    <xf numFmtId="173" fontId="10" fillId="21" borderId="20" xfId="0" applyNumberFormat="1" applyFont="1" applyFill="1" applyBorder="1"/>
    <xf numFmtId="168" fontId="10" fillId="23" borderId="6" xfId="0" applyNumberFormat="1" applyFont="1" applyFill="1" applyBorder="1"/>
    <xf numFmtId="167" fontId="3" fillId="25" borderId="6" xfId="0" applyNumberFormat="1" applyFont="1" applyFill="1" applyBorder="1" applyAlignment="1">
      <alignment vertical="center"/>
    </xf>
    <xf numFmtId="0" fontId="8" fillId="3" borderId="0" xfId="0" applyFont="1" applyFill="1" applyBorder="1" applyAlignment="1">
      <alignment horizontal="left" vertical="center"/>
    </xf>
    <xf numFmtId="0" fontId="3" fillId="26" borderId="0" xfId="0" applyFont="1" applyFill="1" applyBorder="1" applyAlignment="1">
      <alignment horizontal="left"/>
    </xf>
    <xf numFmtId="10" fontId="12" fillId="3" borderId="0" xfId="0" applyNumberFormat="1" applyFont="1" applyFill="1" applyBorder="1"/>
    <xf numFmtId="10" fontId="12" fillId="26" borderId="0" xfId="0" applyNumberFormat="1" applyFont="1" applyFill="1" applyBorder="1"/>
    <xf numFmtId="0" fontId="8" fillId="4" borderId="0" xfId="0" applyFont="1" applyFill="1" applyBorder="1" applyAlignment="1">
      <alignment horizontal="left" vertical="center"/>
    </xf>
    <xf numFmtId="0" fontId="3" fillId="27" borderId="0" xfId="0" applyFont="1" applyFill="1" applyBorder="1" applyAlignment="1">
      <alignment horizontal="left"/>
    </xf>
    <xf numFmtId="9" fontId="12" fillId="4" borderId="0" xfId="0" applyNumberFormat="1" applyFont="1" applyFill="1" applyBorder="1" applyAlignment="1">
      <alignment horizontal="center"/>
    </xf>
    <xf numFmtId="9" fontId="12" fillId="27" borderId="0" xfId="0" applyNumberFormat="1" applyFont="1" applyFill="1" applyBorder="1" applyAlignment="1">
      <alignment horizontal="center"/>
    </xf>
    <xf numFmtId="0" fontId="3" fillId="5" borderId="4" xfId="0" applyFont="1" applyFill="1" applyBorder="1"/>
    <xf numFmtId="0" fontId="3" fillId="28" borderId="0" xfId="0" applyFont="1" applyFill="1" applyBorder="1"/>
    <xf numFmtId="0" fontId="3" fillId="28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6" fillId="28" borderId="0" xfId="0" applyFont="1" applyFill="1" applyBorder="1" applyAlignment="1">
      <alignment horizontal="center" vertical="center" wrapText="1"/>
    </xf>
    <xf numFmtId="0" fontId="6" fillId="30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left" vertical="top" wrapText="1"/>
    </xf>
    <xf numFmtId="0" fontId="6" fillId="28" borderId="0" xfId="0" applyFont="1" applyFill="1" applyBorder="1" applyAlignment="1">
      <alignment horizontal="center" vertical="top" wrapText="1"/>
    </xf>
    <xf numFmtId="166" fontId="6" fillId="21" borderId="2" xfId="1" applyNumberFormat="1" applyFont="1" applyFill="1" applyBorder="1" applyAlignment="1">
      <alignment horizontal="center" vertical="center" wrapText="1"/>
    </xf>
    <xf numFmtId="166" fontId="6" fillId="32" borderId="2" xfId="1" applyNumberFormat="1" applyFont="1" applyFill="1" applyBorder="1" applyAlignment="1">
      <alignment horizontal="center" vertical="center" wrapText="1"/>
    </xf>
    <xf numFmtId="0" fontId="28" fillId="9" borderId="4" xfId="0" applyFont="1" applyFill="1" applyBorder="1" applyAlignment="1">
      <alignment horizontal="center" vertical="center" wrapText="1"/>
    </xf>
    <xf numFmtId="0" fontId="10" fillId="11" borderId="31" xfId="0" applyFont="1" applyFill="1" applyBorder="1"/>
    <xf numFmtId="0" fontId="10" fillId="11" borderId="32" xfId="0" applyFont="1" applyFill="1" applyBorder="1"/>
    <xf numFmtId="3" fontId="10" fillId="11" borderId="32" xfId="0" applyNumberFormat="1" applyFont="1" applyFill="1" applyBorder="1"/>
    <xf numFmtId="3" fontId="10" fillId="11" borderId="0" xfId="0" applyNumberFormat="1" applyFont="1" applyFill="1" applyBorder="1"/>
    <xf numFmtId="3" fontId="10" fillId="33" borderId="0" xfId="0" applyNumberFormat="1" applyFont="1" applyFill="1" applyBorder="1"/>
    <xf numFmtId="178" fontId="4" fillId="14" borderId="0" xfId="0" applyNumberFormat="1" applyFont="1" applyFill="1"/>
    <xf numFmtId="168" fontId="3" fillId="5" borderId="33" xfId="0" applyNumberFormat="1" applyFont="1" applyFill="1" applyBorder="1"/>
    <xf numFmtId="166" fontId="10" fillId="11" borderId="31" xfId="0" applyNumberFormat="1" applyFont="1" applyFill="1" applyBorder="1"/>
    <xf numFmtId="166" fontId="10" fillId="11" borderId="0" xfId="0" applyNumberFormat="1" applyFont="1" applyFill="1" applyBorder="1"/>
    <xf numFmtId="3" fontId="10" fillId="11" borderId="31" xfId="0" applyNumberFormat="1" applyFont="1" applyFill="1" applyBorder="1"/>
    <xf numFmtId="0" fontId="10" fillId="11" borderId="34" xfId="0" applyFont="1" applyFill="1" applyBorder="1"/>
    <xf numFmtId="3" fontId="10" fillId="11" borderId="34" xfId="0" applyNumberFormat="1" applyFont="1" applyFill="1" applyBorder="1"/>
    <xf numFmtId="0" fontId="3" fillId="13" borderId="3" xfId="0" applyFont="1" applyFill="1" applyBorder="1" applyAlignment="1">
      <alignment horizontal="left"/>
    </xf>
    <xf numFmtId="0" fontId="4" fillId="13" borderId="3" xfId="0" applyFont="1" applyFill="1" applyBorder="1"/>
    <xf numFmtId="168" fontId="3" fillId="34" borderId="3" xfId="0" applyNumberFormat="1" applyFont="1" applyFill="1" applyBorder="1"/>
    <xf numFmtId="168" fontId="3" fillId="35" borderId="3" xfId="0" applyNumberFormat="1" applyFont="1" applyFill="1" applyBorder="1"/>
    <xf numFmtId="0" fontId="4" fillId="36" borderId="0" xfId="0" applyFont="1" applyFill="1" applyBorder="1"/>
    <xf numFmtId="168" fontId="3" fillId="32" borderId="0" xfId="0" applyNumberFormat="1" applyFont="1" applyFill="1" applyBorder="1"/>
    <xf numFmtId="168" fontId="3" fillId="13" borderId="0" xfId="0" applyNumberFormat="1" applyFont="1" applyFill="1" applyBorder="1"/>
    <xf numFmtId="0" fontId="0" fillId="14" borderId="0" xfId="0" applyFont="1" applyFill="1" applyBorder="1" applyAlignment="1"/>
    <xf numFmtId="0" fontId="3" fillId="0" borderId="0" xfId="0" applyFont="1"/>
    <xf numFmtId="0" fontId="3" fillId="14" borderId="0" xfId="0" applyFont="1" applyFill="1"/>
    <xf numFmtId="0" fontId="0" fillId="14" borderId="0" xfId="0" applyFont="1" applyFill="1" applyAlignment="1"/>
    <xf numFmtId="0" fontId="8" fillId="9" borderId="3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7" fillId="0" borderId="0" xfId="0" applyFont="1" applyBorder="1"/>
    <xf numFmtId="0" fontId="3" fillId="5" borderId="1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3" fillId="5" borderId="7" xfId="0" applyFont="1" applyFill="1" applyBorder="1" applyAlignment="1">
      <alignment horizontal="center"/>
    </xf>
    <xf numFmtId="0" fontId="7" fillId="0" borderId="7" xfId="0" applyFont="1" applyBorder="1"/>
    <xf numFmtId="0" fontId="6" fillId="0" borderId="16" xfId="0" applyFont="1" applyBorder="1" applyAlignment="1">
      <alignment horizontal="center" vertical="center" wrapText="1"/>
    </xf>
    <xf numFmtId="0" fontId="7" fillId="0" borderId="14" xfId="0" applyFont="1" applyBorder="1"/>
    <xf numFmtId="0" fontId="13" fillId="18" borderId="8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7" fillId="0" borderId="10" xfId="0" applyFont="1" applyBorder="1"/>
    <xf numFmtId="0" fontId="6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4" fillId="19" borderId="0" xfId="0" applyFont="1" applyFill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7" fillId="0" borderId="15" xfId="0" applyFont="1" applyBorder="1"/>
    <xf numFmtId="0" fontId="6" fillId="20" borderId="19" xfId="0" applyFont="1" applyFill="1" applyBorder="1" applyAlignment="1">
      <alignment horizontal="center" vertical="center" wrapText="1"/>
    </xf>
    <xf numFmtId="0" fontId="6" fillId="20" borderId="22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7" fillId="0" borderId="22" xfId="0" applyFont="1" applyBorder="1"/>
    <xf numFmtId="0" fontId="6" fillId="20" borderId="30" xfId="0" applyFont="1" applyFill="1" applyBorder="1" applyAlignment="1">
      <alignment horizontal="center" vertical="center" wrapText="1"/>
    </xf>
    <xf numFmtId="0" fontId="7" fillId="0" borderId="24" xfId="0" applyFont="1" applyBorder="1"/>
    <xf numFmtId="0" fontId="6" fillId="20" borderId="6" xfId="0" applyFont="1" applyFill="1" applyBorder="1" applyAlignment="1">
      <alignment horizontal="center" vertical="center" wrapText="1"/>
    </xf>
    <xf numFmtId="0" fontId="6" fillId="31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6" fillId="29" borderId="2" xfId="0" applyFont="1" applyFill="1" applyBorder="1" applyAlignment="1">
      <alignment horizontal="center" vertical="center" wrapText="1"/>
    </xf>
    <xf numFmtId="0" fontId="6" fillId="29" borderId="0" xfId="0" applyFont="1" applyFill="1" applyBorder="1" applyAlignment="1">
      <alignment horizontal="center" vertical="center" wrapText="1"/>
    </xf>
    <xf numFmtId="0" fontId="6" fillId="21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0" fillId="11" borderId="35" xfId="0" applyFont="1" applyFill="1" applyBorder="1"/>
    <xf numFmtId="0" fontId="6" fillId="0" borderId="35" xfId="0" applyFont="1" applyFill="1" applyBorder="1" applyAlignment="1">
      <alignment horizontal="center" vertical="center" wrapText="1"/>
    </xf>
    <xf numFmtId="0" fontId="3" fillId="37" borderId="35" xfId="0" applyFont="1" applyFill="1" applyBorder="1" applyAlignment="1">
      <alignment horizontal="center"/>
    </xf>
    <xf numFmtId="0" fontId="11" fillId="38" borderId="35" xfId="0" applyNumberFormat="1" applyFont="1" applyFill="1" applyBorder="1" applyAlignment="1">
      <alignment horizontal="center" vertical="center" wrapText="1"/>
    </xf>
    <xf numFmtId="168" fontId="4" fillId="39" borderId="35" xfId="0" applyNumberFormat="1" applyFont="1" applyFill="1" applyBorder="1"/>
    <xf numFmtId="0" fontId="6" fillId="13" borderId="36" xfId="0" applyFont="1" applyFill="1" applyBorder="1" applyAlignment="1">
      <alignment horizontal="center"/>
    </xf>
    <xf numFmtId="0" fontId="6" fillId="13" borderId="11" xfId="0" applyFont="1" applyFill="1" applyBorder="1" applyAlignment="1">
      <alignment horizontal="center"/>
    </xf>
    <xf numFmtId="0" fontId="6" fillId="13" borderId="37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19"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showGridLines="0" tabSelected="1" workbookViewId="0">
      <selection activeCell="A4" sqref="A4:C5"/>
    </sheetView>
  </sheetViews>
  <sheetFormatPr defaultColWidth="12.625" defaultRowHeight="14.25" x14ac:dyDescent="0.2"/>
  <cols>
    <col min="1" max="1" width="21.5" style="4" customWidth="1"/>
    <col min="2" max="2" width="9.125" style="4" customWidth="1"/>
    <col min="3" max="3" width="23.25" style="4" customWidth="1"/>
    <col min="4" max="4" width="15.125" style="20" customWidth="1"/>
    <col min="5" max="16384" width="12.625" style="4"/>
  </cols>
  <sheetData>
    <row r="1" spans="1:4" ht="15" x14ac:dyDescent="0.25">
      <c r="A1" s="186" t="s">
        <v>0</v>
      </c>
      <c r="B1" s="186"/>
      <c r="C1" s="186"/>
      <c r="D1" s="186"/>
    </row>
    <row r="2" spans="1:4" ht="15" x14ac:dyDescent="0.25">
      <c r="A2" s="187" t="s">
        <v>1</v>
      </c>
      <c r="B2" s="187"/>
      <c r="C2" s="187"/>
      <c r="D2" s="187"/>
    </row>
    <row r="3" spans="1:4" ht="15" x14ac:dyDescent="0.25">
      <c r="A3" s="188" t="s">
        <v>2</v>
      </c>
      <c r="B3" s="188"/>
      <c r="C3" s="188"/>
      <c r="D3" s="188"/>
    </row>
    <row r="4" spans="1:4" ht="15" x14ac:dyDescent="0.25">
      <c r="A4" s="190" t="s">
        <v>6</v>
      </c>
      <c r="B4" s="190" t="s">
        <v>7</v>
      </c>
      <c r="C4" s="190" t="s">
        <v>8</v>
      </c>
      <c r="D4" s="191" t="s">
        <v>3</v>
      </c>
    </row>
    <row r="5" spans="1:4" ht="18.75" x14ac:dyDescent="0.2">
      <c r="A5" s="190"/>
      <c r="B5" s="190"/>
      <c r="C5" s="190"/>
      <c r="D5" s="192" t="s">
        <v>925</v>
      </c>
    </row>
    <row r="6" spans="1:4" ht="15" x14ac:dyDescent="0.25">
      <c r="A6" s="189" t="s">
        <v>12</v>
      </c>
      <c r="B6" s="189">
        <v>310010</v>
      </c>
      <c r="C6" s="189" t="s">
        <v>13</v>
      </c>
      <c r="D6" s="193">
        <v>60</v>
      </c>
    </row>
    <row r="7" spans="1:4" ht="15" x14ac:dyDescent="0.25">
      <c r="A7" s="189" t="s">
        <v>14</v>
      </c>
      <c r="B7" s="189">
        <v>310020</v>
      </c>
      <c r="C7" s="189" t="s">
        <v>15</v>
      </c>
      <c r="D7" s="193">
        <v>336</v>
      </c>
    </row>
    <row r="8" spans="1:4" ht="15" x14ac:dyDescent="0.25">
      <c r="A8" s="189" t="s">
        <v>16</v>
      </c>
      <c r="B8" s="189">
        <v>310030</v>
      </c>
      <c r="C8" s="189" t="s">
        <v>17</v>
      </c>
      <c r="D8" s="193">
        <v>210</v>
      </c>
    </row>
    <row r="9" spans="1:4" ht="15" x14ac:dyDescent="0.25">
      <c r="A9" s="189" t="s">
        <v>18</v>
      </c>
      <c r="B9" s="189">
        <v>310040</v>
      </c>
      <c r="C9" s="189" t="s">
        <v>19</v>
      </c>
      <c r="D9" s="193">
        <v>66</v>
      </c>
    </row>
    <row r="10" spans="1:4" ht="15" x14ac:dyDescent="0.25">
      <c r="A10" s="189" t="s">
        <v>20</v>
      </c>
      <c r="B10" s="189">
        <v>310050</v>
      </c>
      <c r="C10" s="189" t="s">
        <v>21</v>
      </c>
      <c r="D10" s="193">
        <v>132</v>
      </c>
    </row>
    <row r="11" spans="1:4" ht="15" x14ac:dyDescent="0.25">
      <c r="A11" s="189" t="s">
        <v>22</v>
      </c>
      <c r="B11" s="189">
        <v>310060</v>
      </c>
      <c r="C11" s="189" t="s">
        <v>23</v>
      </c>
      <c r="D11" s="193">
        <v>210</v>
      </c>
    </row>
    <row r="12" spans="1:4" ht="15" x14ac:dyDescent="0.25">
      <c r="A12" s="189" t="s">
        <v>24</v>
      </c>
      <c r="B12" s="189">
        <v>310070</v>
      </c>
      <c r="C12" s="189" t="s">
        <v>25</v>
      </c>
      <c r="D12" s="193">
        <v>18</v>
      </c>
    </row>
    <row r="13" spans="1:4" ht="15" x14ac:dyDescent="0.25">
      <c r="A13" s="189" t="s">
        <v>26</v>
      </c>
      <c r="B13" s="189">
        <v>310080</v>
      </c>
      <c r="C13" s="189" t="s">
        <v>27</v>
      </c>
      <c r="D13" s="193">
        <v>36</v>
      </c>
    </row>
    <row r="14" spans="1:4" ht="15" x14ac:dyDescent="0.25">
      <c r="A14" s="189" t="s">
        <v>28</v>
      </c>
      <c r="B14" s="189">
        <v>310090</v>
      </c>
      <c r="C14" s="189" t="s">
        <v>29</v>
      </c>
      <c r="D14" s="193">
        <v>294</v>
      </c>
    </row>
    <row r="15" spans="1:4" ht="15" x14ac:dyDescent="0.25">
      <c r="A15" s="189" t="s">
        <v>30</v>
      </c>
      <c r="B15" s="189">
        <v>310100</v>
      </c>
      <c r="C15" s="189" t="s">
        <v>31</v>
      </c>
      <c r="D15" s="193">
        <v>222</v>
      </c>
    </row>
    <row r="16" spans="1:4" ht="15" x14ac:dyDescent="0.25">
      <c r="A16" s="189" t="s">
        <v>22</v>
      </c>
      <c r="B16" s="189">
        <v>310110</v>
      </c>
      <c r="C16" s="189" t="s">
        <v>32</v>
      </c>
      <c r="D16" s="193">
        <v>216</v>
      </c>
    </row>
    <row r="17" spans="1:4" ht="15" x14ac:dyDescent="0.25">
      <c r="A17" s="189" t="s">
        <v>33</v>
      </c>
      <c r="B17" s="189">
        <v>310120</v>
      </c>
      <c r="C17" s="189" t="s">
        <v>34</v>
      </c>
      <c r="D17" s="193">
        <v>90</v>
      </c>
    </row>
    <row r="18" spans="1:4" ht="15" x14ac:dyDescent="0.25">
      <c r="A18" s="189" t="s">
        <v>33</v>
      </c>
      <c r="B18" s="189">
        <v>310130</v>
      </c>
      <c r="C18" s="189" t="s">
        <v>35</v>
      </c>
      <c r="D18" s="193">
        <v>24</v>
      </c>
    </row>
    <row r="19" spans="1:4" ht="15" x14ac:dyDescent="0.25">
      <c r="A19" s="189" t="s">
        <v>36</v>
      </c>
      <c r="B19" s="189">
        <v>310140</v>
      </c>
      <c r="C19" s="189" t="s">
        <v>37</v>
      </c>
      <c r="D19" s="193">
        <v>18</v>
      </c>
    </row>
    <row r="20" spans="1:4" ht="15" x14ac:dyDescent="0.25">
      <c r="A20" s="189" t="s">
        <v>38</v>
      </c>
      <c r="B20" s="189">
        <v>310150</v>
      </c>
      <c r="C20" s="189" t="s">
        <v>39</v>
      </c>
      <c r="D20" s="193">
        <v>510</v>
      </c>
    </row>
    <row r="21" spans="1:4" ht="15" x14ac:dyDescent="0.25">
      <c r="A21" s="189" t="s">
        <v>40</v>
      </c>
      <c r="B21" s="189">
        <v>310160</v>
      </c>
      <c r="C21" s="189" t="s">
        <v>40</v>
      </c>
      <c r="D21" s="193">
        <v>570</v>
      </c>
    </row>
    <row r="22" spans="1:4" ht="15" x14ac:dyDescent="0.25">
      <c r="A22" s="189" t="s">
        <v>41</v>
      </c>
      <c r="B22" s="189">
        <v>310163</v>
      </c>
      <c r="C22" s="189" t="s">
        <v>42</v>
      </c>
      <c r="D22" s="193">
        <v>108</v>
      </c>
    </row>
    <row r="23" spans="1:4" ht="15" x14ac:dyDescent="0.25">
      <c r="A23" s="189" t="s">
        <v>30</v>
      </c>
      <c r="B23" s="189">
        <v>310170</v>
      </c>
      <c r="C23" s="189" t="s">
        <v>43</v>
      </c>
      <c r="D23" s="193">
        <v>204</v>
      </c>
    </row>
    <row r="24" spans="1:4" ht="15" x14ac:dyDescent="0.25">
      <c r="A24" s="189" t="s">
        <v>22</v>
      </c>
      <c r="B24" s="189">
        <v>310180</v>
      </c>
      <c r="C24" s="189" t="s">
        <v>44</v>
      </c>
      <c r="D24" s="193">
        <v>54</v>
      </c>
    </row>
    <row r="25" spans="1:4" ht="15" x14ac:dyDescent="0.25">
      <c r="A25" s="189" t="s">
        <v>45</v>
      </c>
      <c r="B25" s="189">
        <v>310190</v>
      </c>
      <c r="C25" s="189" t="s">
        <v>46</v>
      </c>
      <c r="D25" s="193">
        <v>336</v>
      </c>
    </row>
    <row r="26" spans="1:4" ht="15" x14ac:dyDescent="0.25">
      <c r="A26" s="189" t="s">
        <v>40</v>
      </c>
      <c r="B26" s="189">
        <v>310200</v>
      </c>
      <c r="C26" s="189" t="s">
        <v>47</v>
      </c>
      <c r="D26" s="193">
        <v>126</v>
      </c>
    </row>
    <row r="27" spans="1:4" ht="15" x14ac:dyDescent="0.25">
      <c r="A27" s="189" t="s">
        <v>16</v>
      </c>
      <c r="B27" s="189">
        <v>310205</v>
      </c>
      <c r="C27" s="189" t="s">
        <v>48</v>
      </c>
      <c r="D27" s="193">
        <v>90</v>
      </c>
    </row>
    <row r="28" spans="1:4" ht="15" x14ac:dyDescent="0.25">
      <c r="A28" s="189" t="s">
        <v>41</v>
      </c>
      <c r="B28" s="189">
        <v>310210</v>
      </c>
      <c r="C28" s="189" t="s">
        <v>49</v>
      </c>
      <c r="D28" s="193">
        <v>162</v>
      </c>
    </row>
    <row r="29" spans="1:4" ht="15" x14ac:dyDescent="0.25">
      <c r="A29" s="189" t="s">
        <v>22</v>
      </c>
      <c r="B29" s="189">
        <v>310220</v>
      </c>
      <c r="C29" s="189" t="s">
        <v>50</v>
      </c>
      <c r="D29" s="193">
        <v>36</v>
      </c>
    </row>
    <row r="30" spans="1:4" ht="15" x14ac:dyDescent="0.25">
      <c r="A30" s="189" t="s">
        <v>18</v>
      </c>
      <c r="B30" s="189">
        <v>310230</v>
      </c>
      <c r="C30" s="189" t="s">
        <v>51</v>
      </c>
      <c r="D30" s="193">
        <v>258</v>
      </c>
    </row>
    <row r="31" spans="1:4" ht="15" x14ac:dyDescent="0.25">
      <c r="A31" s="189" t="s">
        <v>52</v>
      </c>
      <c r="B31" s="189">
        <v>310240</v>
      </c>
      <c r="C31" s="189" t="s">
        <v>53</v>
      </c>
      <c r="D31" s="193">
        <v>60</v>
      </c>
    </row>
    <row r="32" spans="1:4" ht="15" x14ac:dyDescent="0.25">
      <c r="A32" s="189" t="s">
        <v>18</v>
      </c>
      <c r="B32" s="189">
        <v>310250</v>
      </c>
      <c r="C32" s="189" t="s">
        <v>54</v>
      </c>
      <c r="D32" s="193">
        <v>36</v>
      </c>
    </row>
    <row r="33" spans="1:4" ht="15" x14ac:dyDescent="0.25">
      <c r="A33" s="189" t="s">
        <v>36</v>
      </c>
      <c r="B33" s="189">
        <v>310260</v>
      </c>
      <c r="C33" s="189" t="s">
        <v>55</v>
      </c>
      <c r="D33" s="193">
        <v>780</v>
      </c>
    </row>
    <row r="34" spans="1:4" ht="15" x14ac:dyDescent="0.25">
      <c r="A34" s="189" t="s">
        <v>30</v>
      </c>
      <c r="B34" s="189">
        <v>310270</v>
      </c>
      <c r="C34" s="189" t="s">
        <v>56</v>
      </c>
      <c r="D34" s="193">
        <v>72</v>
      </c>
    </row>
    <row r="35" spans="1:4" ht="15" x14ac:dyDescent="0.25">
      <c r="A35" s="189" t="s">
        <v>57</v>
      </c>
      <c r="B35" s="189">
        <v>310280</v>
      </c>
      <c r="C35" s="189" t="s">
        <v>58</v>
      </c>
      <c r="D35" s="193">
        <v>90</v>
      </c>
    </row>
    <row r="36" spans="1:4" ht="15" x14ac:dyDescent="0.25">
      <c r="A36" s="189" t="s">
        <v>28</v>
      </c>
      <c r="B36" s="189">
        <v>310285</v>
      </c>
      <c r="C36" s="189" t="s">
        <v>59</v>
      </c>
      <c r="D36" s="193">
        <v>114</v>
      </c>
    </row>
    <row r="37" spans="1:4" ht="15" x14ac:dyDescent="0.25">
      <c r="A37" s="189" t="s">
        <v>41</v>
      </c>
      <c r="B37" s="189">
        <v>310290</v>
      </c>
      <c r="C37" s="189" t="s">
        <v>60</v>
      </c>
      <c r="D37" s="193">
        <v>180</v>
      </c>
    </row>
    <row r="38" spans="1:4" ht="15" x14ac:dyDescent="0.25">
      <c r="A38" s="189" t="s">
        <v>20</v>
      </c>
      <c r="B38" s="189">
        <v>310300</v>
      </c>
      <c r="C38" s="189" t="s">
        <v>61</v>
      </c>
      <c r="D38" s="193">
        <v>54</v>
      </c>
    </row>
    <row r="39" spans="1:4" ht="15" x14ac:dyDescent="0.25">
      <c r="A39" s="189" t="s">
        <v>62</v>
      </c>
      <c r="B39" s="189">
        <v>310310</v>
      </c>
      <c r="C39" s="189" t="s">
        <v>63</v>
      </c>
      <c r="D39" s="193">
        <v>18</v>
      </c>
    </row>
    <row r="40" spans="1:4" ht="15" x14ac:dyDescent="0.25">
      <c r="A40" s="189" t="s">
        <v>14</v>
      </c>
      <c r="B40" s="189">
        <v>310320</v>
      </c>
      <c r="C40" s="189" t="s">
        <v>64</v>
      </c>
      <c r="D40" s="193">
        <v>30</v>
      </c>
    </row>
    <row r="41" spans="1:4" ht="15" x14ac:dyDescent="0.25">
      <c r="A41" s="189" t="s">
        <v>57</v>
      </c>
      <c r="B41" s="189">
        <v>310330</v>
      </c>
      <c r="C41" s="189" t="s">
        <v>65</v>
      </c>
      <c r="D41" s="193">
        <v>18</v>
      </c>
    </row>
    <row r="42" spans="1:4" ht="15" x14ac:dyDescent="0.25">
      <c r="A42" s="189" t="s">
        <v>52</v>
      </c>
      <c r="B42" s="189">
        <v>310340</v>
      </c>
      <c r="C42" s="189" t="s">
        <v>66</v>
      </c>
      <c r="D42" s="193">
        <v>546</v>
      </c>
    </row>
    <row r="43" spans="1:4" ht="15" x14ac:dyDescent="0.25">
      <c r="A43" s="189" t="s">
        <v>12</v>
      </c>
      <c r="B43" s="189">
        <v>310350</v>
      </c>
      <c r="C43" s="189" t="s">
        <v>67</v>
      </c>
      <c r="D43" s="193">
        <v>2586</v>
      </c>
    </row>
    <row r="44" spans="1:4" ht="15" x14ac:dyDescent="0.25">
      <c r="A44" s="189" t="s">
        <v>57</v>
      </c>
      <c r="B44" s="189">
        <v>310360</v>
      </c>
      <c r="C44" s="189" t="s">
        <v>68</v>
      </c>
      <c r="D44" s="193">
        <v>18</v>
      </c>
    </row>
    <row r="45" spans="1:4" ht="15" x14ac:dyDescent="0.25">
      <c r="A45" s="189" t="s">
        <v>18</v>
      </c>
      <c r="B45" s="189">
        <v>310370</v>
      </c>
      <c r="C45" s="189" t="s">
        <v>69</v>
      </c>
      <c r="D45" s="193">
        <v>132</v>
      </c>
    </row>
    <row r="46" spans="1:4" ht="15" x14ac:dyDescent="0.25">
      <c r="A46" s="189" t="s">
        <v>12</v>
      </c>
      <c r="B46" s="189">
        <v>310375</v>
      </c>
      <c r="C46" s="189" t="s">
        <v>70</v>
      </c>
      <c r="D46" s="193">
        <v>192</v>
      </c>
    </row>
    <row r="47" spans="1:4" ht="15" x14ac:dyDescent="0.25">
      <c r="A47" s="189" t="s">
        <v>71</v>
      </c>
      <c r="B47" s="189">
        <v>310380</v>
      </c>
      <c r="C47" s="189" t="s">
        <v>72</v>
      </c>
      <c r="D47" s="193">
        <v>24</v>
      </c>
    </row>
    <row r="48" spans="1:4" ht="15" x14ac:dyDescent="0.25">
      <c r="A48" s="189" t="s">
        <v>26</v>
      </c>
      <c r="B48" s="189">
        <v>310390</v>
      </c>
      <c r="C48" s="189" t="s">
        <v>73</v>
      </c>
      <c r="D48" s="193">
        <v>168</v>
      </c>
    </row>
    <row r="49" spans="1:4" ht="15" x14ac:dyDescent="0.25">
      <c r="A49" s="189" t="s">
        <v>24</v>
      </c>
      <c r="B49" s="189">
        <v>310400</v>
      </c>
      <c r="C49" s="189" t="s">
        <v>74</v>
      </c>
      <c r="D49" s="193">
        <v>2100</v>
      </c>
    </row>
    <row r="50" spans="1:4" ht="15" x14ac:dyDescent="0.25">
      <c r="A50" s="189" t="s">
        <v>40</v>
      </c>
      <c r="B50" s="189">
        <v>310410</v>
      </c>
      <c r="C50" s="189" t="s">
        <v>75</v>
      </c>
      <c r="D50" s="193">
        <v>96</v>
      </c>
    </row>
    <row r="51" spans="1:4" ht="15" x14ac:dyDescent="0.25">
      <c r="A51" s="189" t="s">
        <v>26</v>
      </c>
      <c r="B51" s="189">
        <v>310420</v>
      </c>
      <c r="C51" s="189" t="s">
        <v>76</v>
      </c>
      <c r="D51" s="193">
        <v>792</v>
      </c>
    </row>
    <row r="52" spans="1:4" ht="15" x14ac:dyDescent="0.25">
      <c r="A52" s="189" t="s">
        <v>40</v>
      </c>
      <c r="B52" s="189">
        <v>310430</v>
      </c>
      <c r="C52" s="189" t="s">
        <v>77</v>
      </c>
      <c r="D52" s="193">
        <v>258</v>
      </c>
    </row>
    <row r="53" spans="1:4" ht="15" x14ac:dyDescent="0.25">
      <c r="A53" s="189" t="s">
        <v>38</v>
      </c>
      <c r="B53" s="189">
        <v>310440</v>
      </c>
      <c r="C53" s="189" t="s">
        <v>78</v>
      </c>
      <c r="D53" s="193">
        <v>24</v>
      </c>
    </row>
    <row r="54" spans="1:4" ht="15" x14ac:dyDescent="0.25">
      <c r="A54" s="189" t="s">
        <v>52</v>
      </c>
      <c r="B54" s="189">
        <v>310445</v>
      </c>
      <c r="C54" s="189" t="s">
        <v>79</v>
      </c>
      <c r="D54" s="193">
        <v>84</v>
      </c>
    </row>
    <row r="55" spans="1:4" ht="15" x14ac:dyDescent="0.25">
      <c r="A55" s="189" t="s">
        <v>80</v>
      </c>
      <c r="B55" s="189">
        <v>310450</v>
      </c>
      <c r="C55" s="189" t="s">
        <v>81</v>
      </c>
      <c r="D55" s="193">
        <v>114</v>
      </c>
    </row>
    <row r="56" spans="1:4" ht="15" x14ac:dyDescent="0.25">
      <c r="A56" s="189" t="s">
        <v>38</v>
      </c>
      <c r="B56" s="189">
        <v>310460</v>
      </c>
      <c r="C56" s="189" t="s">
        <v>82</v>
      </c>
      <c r="D56" s="193">
        <v>192</v>
      </c>
    </row>
    <row r="57" spans="1:4" ht="15" x14ac:dyDescent="0.25">
      <c r="A57" s="189" t="s">
        <v>28</v>
      </c>
      <c r="B57" s="189">
        <v>310470</v>
      </c>
      <c r="C57" s="189" t="s">
        <v>83</v>
      </c>
      <c r="D57" s="193">
        <v>102</v>
      </c>
    </row>
    <row r="58" spans="1:4" ht="15" x14ac:dyDescent="0.25">
      <c r="A58" s="189" t="s">
        <v>14</v>
      </c>
      <c r="B58" s="189">
        <v>310480</v>
      </c>
      <c r="C58" s="189" t="s">
        <v>84</v>
      </c>
      <c r="D58" s="193">
        <v>84</v>
      </c>
    </row>
    <row r="59" spans="1:4" ht="15" x14ac:dyDescent="0.25">
      <c r="A59" s="189" t="s">
        <v>33</v>
      </c>
      <c r="B59" s="189">
        <v>310490</v>
      </c>
      <c r="C59" s="189" t="s">
        <v>85</v>
      </c>
      <c r="D59" s="193">
        <v>324</v>
      </c>
    </row>
    <row r="60" spans="1:4" ht="15" x14ac:dyDescent="0.25">
      <c r="A60" s="189" t="s">
        <v>14</v>
      </c>
      <c r="B60" s="189">
        <v>310500</v>
      </c>
      <c r="C60" s="189" t="s">
        <v>86</v>
      </c>
      <c r="D60" s="193">
        <v>120</v>
      </c>
    </row>
    <row r="61" spans="1:4" ht="15" x14ac:dyDescent="0.25">
      <c r="A61" s="189" t="s">
        <v>26</v>
      </c>
      <c r="B61" s="189">
        <v>310510</v>
      </c>
      <c r="C61" s="189" t="s">
        <v>87</v>
      </c>
      <c r="D61" s="193">
        <v>192</v>
      </c>
    </row>
    <row r="62" spans="1:4" ht="15" x14ac:dyDescent="0.25">
      <c r="A62" s="189" t="s">
        <v>30</v>
      </c>
      <c r="B62" s="189">
        <v>310520</v>
      </c>
      <c r="C62" s="189" t="s">
        <v>88</v>
      </c>
      <c r="D62" s="193">
        <v>42</v>
      </c>
    </row>
    <row r="63" spans="1:4" ht="15" x14ac:dyDescent="0.25">
      <c r="A63" s="189" t="s">
        <v>40</v>
      </c>
      <c r="B63" s="189">
        <v>310530</v>
      </c>
      <c r="C63" s="189" t="s">
        <v>89</v>
      </c>
      <c r="D63" s="193">
        <v>96</v>
      </c>
    </row>
    <row r="64" spans="1:4" ht="15" x14ac:dyDescent="0.25">
      <c r="A64" s="189" t="s">
        <v>90</v>
      </c>
      <c r="B64" s="189">
        <v>310540</v>
      </c>
      <c r="C64" s="189" t="s">
        <v>91</v>
      </c>
      <c r="D64" s="193">
        <v>624</v>
      </c>
    </row>
    <row r="65" spans="1:4" ht="15" x14ac:dyDescent="0.25">
      <c r="A65" s="189" t="s">
        <v>62</v>
      </c>
      <c r="B65" s="189">
        <v>310550</v>
      </c>
      <c r="C65" s="189" t="s">
        <v>92</v>
      </c>
      <c r="D65" s="193">
        <v>42</v>
      </c>
    </row>
    <row r="66" spans="1:4" ht="15" x14ac:dyDescent="0.25">
      <c r="A66" s="189" t="s">
        <v>41</v>
      </c>
      <c r="B66" s="189">
        <v>310560</v>
      </c>
      <c r="C66" s="189" t="s">
        <v>41</v>
      </c>
      <c r="D66" s="193">
        <v>936</v>
      </c>
    </row>
    <row r="67" spans="1:4" ht="15" x14ac:dyDescent="0.25">
      <c r="A67" s="189" t="s">
        <v>18</v>
      </c>
      <c r="B67" s="189">
        <v>310570</v>
      </c>
      <c r="C67" s="189" t="s">
        <v>93</v>
      </c>
      <c r="D67" s="193">
        <v>96</v>
      </c>
    </row>
    <row r="68" spans="1:4" ht="15" x14ac:dyDescent="0.25">
      <c r="A68" s="189" t="s">
        <v>94</v>
      </c>
      <c r="B68" s="189">
        <v>310590</v>
      </c>
      <c r="C68" s="189" t="s">
        <v>95</v>
      </c>
      <c r="D68" s="193">
        <v>192</v>
      </c>
    </row>
    <row r="69" spans="1:4" ht="15" x14ac:dyDescent="0.25">
      <c r="A69" s="189" t="s">
        <v>90</v>
      </c>
      <c r="B69" s="189">
        <v>310600</v>
      </c>
      <c r="C69" s="189" t="s">
        <v>96</v>
      </c>
      <c r="D69" s="193">
        <v>60</v>
      </c>
    </row>
    <row r="70" spans="1:4" ht="15" x14ac:dyDescent="0.25">
      <c r="A70" s="189" t="s">
        <v>57</v>
      </c>
      <c r="B70" s="189">
        <v>310610</v>
      </c>
      <c r="C70" s="189" t="s">
        <v>97</v>
      </c>
      <c r="D70" s="193">
        <v>30</v>
      </c>
    </row>
    <row r="71" spans="1:4" ht="15" x14ac:dyDescent="0.25">
      <c r="A71" s="189" t="s">
        <v>98</v>
      </c>
      <c r="B71" s="189">
        <v>310620</v>
      </c>
      <c r="C71" s="189" t="s">
        <v>99</v>
      </c>
      <c r="D71" s="193">
        <v>18216</v>
      </c>
    </row>
    <row r="72" spans="1:4" ht="15" x14ac:dyDescent="0.25">
      <c r="A72" s="189" t="s">
        <v>20</v>
      </c>
      <c r="B72" s="189">
        <v>310630</v>
      </c>
      <c r="C72" s="189" t="s">
        <v>100</v>
      </c>
      <c r="D72" s="193">
        <v>270</v>
      </c>
    </row>
    <row r="73" spans="1:4" ht="15" x14ac:dyDescent="0.25">
      <c r="A73" s="189" t="s">
        <v>99</v>
      </c>
      <c r="B73" s="189">
        <v>310640</v>
      </c>
      <c r="C73" s="189" t="s">
        <v>101</v>
      </c>
      <c r="D73" s="193">
        <v>66</v>
      </c>
    </row>
    <row r="74" spans="1:4" ht="15" x14ac:dyDescent="0.25">
      <c r="A74" s="189" t="s">
        <v>52</v>
      </c>
      <c r="B74" s="189">
        <v>310650</v>
      </c>
      <c r="C74" s="189" t="s">
        <v>102</v>
      </c>
      <c r="D74" s="193">
        <v>0</v>
      </c>
    </row>
    <row r="75" spans="1:4" ht="15" x14ac:dyDescent="0.25">
      <c r="A75" s="189" t="s">
        <v>28</v>
      </c>
      <c r="B75" s="189">
        <v>310660</v>
      </c>
      <c r="C75" s="189" t="s">
        <v>103</v>
      </c>
      <c r="D75" s="193">
        <v>36</v>
      </c>
    </row>
    <row r="76" spans="1:4" ht="15" x14ac:dyDescent="0.25">
      <c r="A76" s="189" t="s">
        <v>104</v>
      </c>
      <c r="B76" s="189">
        <v>310665</v>
      </c>
      <c r="C76" s="189" t="s">
        <v>105</v>
      </c>
      <c r="D76" s="193">
        <v>36</v>
      </c>
    </row>
    <row r="77" spans="1:4" ht="15" x14ac:dyDescent="0.25">
      <c r="A77" s="189" t="s">
        <v>99</v>
      </c>
      <c r="B77" s="189">
        <v>310670</v>
      </c>
      <c r="C77" s="189" t="s">
        <v>106</v>
      </c>
      <c r="D77" s="193">
        <v>7692</v>
      </c>
    </row>
    <row r="78" spans="1:4" ht="15" x14ac:dyDescent="0.25">
      <c r="A78" s="189" t="s">
        <v>57</v>
      </c>
      <c r="B78" s="189">
        <v>310680</v>
      </c>
      <c r="C78" s="189" t="s">
        <v>107</v>
      </c>
      <c r="D78" s="193">
        <v>30</v>
      </c>
    </row>
    <row r="79" spans="1:4" ht="15" x14ac:dyDescent="0.25">
      <c r="A79" s="189" t="s">
        <v>57</v>
      </c>
      <c r="B79" s="189">
        <v>310690</v>
      </c>
      <c r="C79" s="189" t="s">
        <v>108</v>
      </c>
      <c r="D79" s="193">
        <v>126</v>
      </c>
    </row>
    <row r="80" spans="1:4" ht="15" x14ac:dyDescent="0.25">
      <c r="A80" s="189" t="s">
        <v>14</v>
      </c>
      <c r="B80" s="189">
        <v>310700</v>
      </c>
      <c r="C80" s="189" t="s">
        <v>109</v>
      </c>
      <c r="D80" s="193">
        <v>36</v>
      </c>
    </row>
    <row r="81" spans="1:4" ht="15" x14ac:dyDescent="0.25">
      <c r="A81" s="189" t="s">
        <v>33</v>
      </c>
      <c r="B81" s="189">
        <v>310710</v>
      </c>
      <c r="C81" s="189" t="s">
        <v>110</v>
      </c>
      <c r="D81" s="193">
        <v>600</v>
      </c>
    </row>
    <row r="82" spans="1:4" ht="15" x14ac:dyDescent="0.25">
      <c r="A82" s="189" t="s">
        <v>57</v>
      </c>
      <c r="B82" s="189">
        <v>310720</v>
      </c>
      <c r="C82" s="189" t="s">
        <v>111</v>
      </c>
      <c r="D82" s="193">
        <v>36</v>
      </c>
    </row>
    <row r="83" spans="1:4" ht="15" x14ac:dyDescent="0.25">
      <c r="A83" s="189" t="s">
        <v>104</v>
      </c>
      <c r="B83" s="189">
        <v>310730</v>
      </c>
      <c r="C83" s="189" t="s">
        <v>112</v>
      </c>
      <c r="D83" s="193">
        <v>774</v>
      </c>
    </row>
    <row r="84" spans="1:4" ht="15" x14ac:dyDescent="0.25">
      <c r="A84" s="189" t="s">
        <v>26</v>
      </c>
      <c r="B84" s="189">
        <v>310740</v>
      </c>
      <c r="C84" s="189" t="s">
        <v>113</v>
      </c>
      <c r="D84" s="193">
        <v>894</v>
      </c>
    </row>
    <row r="85" spans="1:4" ht="15" x14ac:dyDescent="0.25">
      <c r="A85" s="189" t="s">
        <v>57</v>
      </c>
      <c r="B85" s="189">
        <v>310750</v>
      </c>
      <c r="C85" s="189" t="s">
        <v>114</v>
      </c>
      <c r="D85" s="193">
        <v>66</v>
      </c>
    </row>
    <row r="86" spans="1:4" ht="15" x14ac:dyDescent="0.25">
      <c r="A86" s="189" t="s">
        <v>45</v>
      </c>
      <c r="B86" s="189">
        <v>310760</v>
      </c>
      <c r="C86" s="189" t="s">
        <v>115</v>
      </c>
      <c r="D86" s="193">
        <v>66</v>
      </c>
    </row>
    <row r="87" spans="1:4" ht="15" x14ac:dyDescent="0.25">
      <c r="A87" s="189" t="s">
        <v>90</v>
      </c>
      <c r="B87" s="189">
        <v>310770</v>
      </c>
      <c r="C87" s="189" t="s">
        <v>116</v>
      </c>
      <c r="D87" s="193">
        <v>90</v>
      </c>
    </row>
    <row r="88" spans="1:4" ht="15" x14ac:dyDescent="0.25">
      <c r="A88" s="189" t="s">
        <v>20</v>
      </c>
      <c r="B88" s="189">
        <v>310780</v>
      </c>
      <c r="C88" s="189" t="s">
        <v>117</v>
      </c>
      <c r="D88" s="193">
        <v>102</v>
      </c>
    </row>
    <row r="89" spans="1:4" ht="15" x14ac:dyDescent="0.25">
      <c r="A89" s="189" t="s">
        <v>36</v>
      </c>
      <c r="B89" s="189">
        <v>310790</v>
      </c>
      <c r="C89" s="189" t="s">
        <v>118</v>
      </c>
      <c r="D89" s="193">
        <v>174</v>
      </c>
    </row>
    <row r="90" spans="1:4" ht="15" x14ac:dyDescent="0.25">
      <c r="A90" s="189" t="s">
        <v>94</v>
      </c>
      <c r="B90" s="189">
        <v>310800</v>
      </c>
      <c r="C90" s="189" t="s">
        <v>119</v>
      </c>
      <c r="D90" s="193">
        <v>270</v>
      </c>
    </row>
    <row r="91" spans="1:4" ht="15" x14ac:dyDescent="0.25">
      <c r="A91" s="189" t="s">
        <v>99</v>
      </c>
      <c r="B91" s="189">
        <v>310810</v>
      </c>
      <c r="C91" s="189" t="s">
        <v>120</v>
      </c>
      <c r="D91" s="193">
        <v>66</v>
      </c>
    </row>
    <row r="92" spans="1:4" ht="15" x14ac:dyDescent="0.25">
      <c r="A92" s="189" t="s">
        <v>80</v>
      </c>
      <c r="B92" s="189">
        <v>310820</v>
      </c>
      <c r="C92" s="189" t="s">
        <v>121</v>
      </c>
      <c r="D92" s="193">
        <v>42</v>
      </c>
    </row>
    <row r="93" spans="1:4" ht="15" x14ac:dyDescent="0.25">
      <c r="A93" s="189" t="s">
        <v>122</v>
      </c>
      <c r="B93" s="189">
        <v>310825</v>
      </c>
      <c r="C93" s="189" t="s">
        <v>123</v>
      </c>
      <c r="D93" s="193">
        <v>42</v>
      </c>
    </row>
    <row r="94" spans="1:4" ht="15" x14ac:dyDescent="0.25">
      <c r="A94" s="189" t="s">
        <v>36</v>
      </c>
      <c r="B94" s="189">
        <v>310830</v>
      </c>
      <c r="C94" s="189" t="s">
        <v>124</v>
      </c>
      <c r="D94" s="193">
        <v>156</v>
      </c>
    </row>
    <row r="95" spans="1:4" ht="15" x14ac:dyDescent="0.25">
      <c r="A95" s="189" t="s">
        <v>40</v>
      </c>
      <c r="B95" s="189">
        <v>310840</v>
      </c>
      <c r="C95" s="189" t="s">
        <v>125</v>
      </c>
      <c r="D95" s="193">
        <v>228</v>
      </c>
    </row>
    <row r="96" spans="1:4" ht="15" x14ac:dyDescent="0.25">
      <c r="A96" s="189" t="s">
        <v>104</v>
      </c>
      <c r="B96" s="189">
        <v>310850</v>
      </c>
      <c r="C96" s="189" t="s">
        <v>126</v>
      </c>
      <c r="D96" s="193">
        <v>96</v>
      </c>
    </row>
    <row r="97" spans="1:4" ht="15" x14ac:dyDescent="0.25">
      <c r="A97" s="189" t="s">
        <v>71</v>
      </c>
      <c r="B97" s="189">
        <v>310855</v>
      </c>
      <c r="C97" s="189" t="s">
        <v>127</v>
      </c>
      <c r="D97" s="193">
        <v>264</v>
      </c>
    </row>
    <row r="98" spans="1:4" ht="15" x14ac:dyDescent="0.25">
      <c r="A98" s="189" t="s">
        <v>122</v>
      </c>
      <c r="B98" s="189">
        <v>310860</v>
      </c>
      <c r="C98" s="189" t="s">
        <v>128</v>
      </c>
      <c r="D98" s="193">
        <v>150</v>
      </c>
    </row>
    <row r="99" spans="1:4" ht="15" x14ac:dyDescent="0.25">
      <c r="A99" s="189" t="s">
        <v>62</v>
      </c>
      <c r="B99" s="189">
        <v>310870</v>
      </c>
      <c r="C99" s="189" t="s">
        <v>129</v>
      </c>
      <c r="D99" s="193">
        <v>36</v>
      </c>
    </row>
    <row r="100" spans="1:4" ht="15" x14ac:dyDescent="0.25">
      <c r="A100" s="189" t="s">
        <v>20</v>
      </c>
      <c r="B100" s="189">
        <v>310880</v>
      </c>
      <c r="C100" s="189" t="s">
        <v>130</v>
      </c>
      <c r="D100" s="193">
        <v>72</v>
      </c>
    </row>
    <row r="101" spans="1:4" ht="15" x14ac:dyDescent="0.25">
      <c r="A101" s="189" t="s">
        <v>36</v>
      </c>
      <c r="B101" s="189">
        <v>310890</v>
      </c>
      <c r="C101" s="189" t="s">
        <v>131</v>
      </c>
      <c r="D101" s="193">
        <v>210</v>
      </c>
    </row>
    <row r="102" spans="1:4" ht="15" x14ac:dyDescent="0.25">
      <c r="A102" s="189" t="s">
        <v>99</v>
      </c>
      <c r="B102" s="189">
        <v>310900</v>
      </c>
      <c r="C102" s="189" t="s">
        <v>132</v>
      </c>
      <c r="D102" s="193">
        <v>726</v>
      </c>
    </row>
    <row r="103" spans="1:4" ht="15" x14ac:dyDescent="0.25">
      <c r="A103" s="189" t="s">
        <v>36</v>
      </c>
      <c r="B103" s="189">
        <v>310910</v>
      </c>
      <c r="C103" s="189" t="s">
        <v>133</v>
      </c>
      <c r="D103" s="193">
        <v>168</v>
      </c>
    </row>
    <row r="104" spans="1:4" ht="15" x14ac:dyDescent="0.25">
      <c r="A104" s="189" t="s">
        <v>14</v>
      </c>
      <c r="B104" s="189">
        <v>310920</v>
      </c>
      <c r="C104" s="189" t="s">
        <v>134</v>
      </c>
      <c r="D104" s="193">
        <v>156</v>
      </c>
    </row>
    <row r="105" spans="1:4" ht="15" x14ac:dyDescent="0.25">
      <c r="A105" s="189" t="s">
        <v>20</v>
      </c>
      <c r="B105" s="189">
        <v>310925</v>
      </c>
      <c r="C105" s="189" t="s">
        <v>135</v>
      </c>
      <c r="D105" s="193">
        <v>72</v>
      </c>
    </row>
    <row r="106" spans="1:4" ht="15" x14ac:dyDescent="0.25">
      <c r="A106" s="189" t="s">
        <v>80</v>
      </c>
      <c r="B106" s="189">
        <v>310930</v>
      </c>
      <c r="C106" s="189" t="s">
        <v>136</v>
      </c>
      <c r="D106" s="193">
        <v>366</v>
      </c>
    </row>
    <row r="107" spans="1:4" ht="15" x14ac:dyDescent="0.25">
      <c r="A107" s="189" t="s">
        <v>137</v>
      </c>
      <c r="B107" s="189">
        <v>310940</v>
      </c>
      <c r="C107" s="189" t="s">
        <v>138</v>
      </c>
      <c r="D107" s="193">
        <v>414</v>
      </c>
    </row>
    <row r="108" spans="1:4" ht="15" x14ac:dyDescent="0.25">
      <c r="A108" s="189" t="s">
        <v>80</v>
      </c>
      <c r="B108" s="189">
        <v>310945</v>
      </c>
      <c r="C108" s="189" t="s">
        <v>139</v>
      </c>
      <c r="D108" s="193">
        <v>48</v>
      </c>
    </row>
    <row r="109" spans="1:4" ht="15" x14ac:dyDescent="0.25">
      <c r="A109" s="189" t="s">
        <v>40</v>
      </c>
      <c r="B109" s="189">
        <v>310950</v>
      </c>
      <c r="C109" s="189" t="s">
        <v>140</v>
      </c>
      <c r="D109" s="193">
        <v>84</v>
      </c>
    </row>
    <row r="110" spans="1:4" ht="15" x14ac:dyDescent="0.25">
      <c r="A110" s="189" t="s">
        <v>14</v>
      </c>
      <c r="B110" s="189">
        <v>310960</v>
      </c>
      <c r="C110" s="189" t="s">
        <v>141</v>
      </c>
      <c r="D110" s="193">
        <v>60</v>
      </c>
    </row>
    <row r="111" spans="1:4" ht="15" x14ac:dyDescent="0.25">
      <c r="A111" s="189" t="s">
        <v>36</v>
      </c>
      <c r="B111" s="189">
        <v>310970</v>
      </c>
      <c r="C111" s="189" t="s">
        <v>142</v>
      </c>
      <c r="D111" s="193">
        <v>204</v>
      </c>
    </row>
    <row r="112" spans="1:4" ht="15" x14ac:dyDescent="0.25">
      <c r="A112" s="189" t="s">
        <v>143</v>
      </c>
      <c r="B112" s="189">
        <v>310980</v>
      </c>
      <c r="C112" s="189" t="s">
        <v>144</v>
      </c>
      <c r="D112" s="193">
        <v>24</v>
      </c>
    </row>
    <row r="113" spans="1:4" ht="15" x14ac:dyDescent="0.25">
      <c r="A113" s="189" t="s">
        <v>14</v>
      </c>
      <c r="B113" s="189">
        <v>310990</v>
      </c>
      <c r="C113" s="189" t="s">
        <v>145</v>
      </c>
      <c r="D113" s="193">
        <v>222</v>
      </c>
    </row>
    <row r="114" spans="1:4" ht="15" x14ac:dyDescent="0.25">
      <c r="A114" s="189" t="s">
        <v>99</v>
      </c>
      <c r="B114" s="189">
        <v>311000</v>
      </c>
      <c r="C114" s="189" t="s">
        <v>146</v>
      </c>
      <c r="D114" s="193">
        <v>804</v>
      </c>
    </row>
    <row r="115" spans="1:4" ht="15" x14ac:dyDescent="0.25">
      <c r="A115" s="189" t="s">
        <v>16</v>
      </c>
      <c r="B115" s="189">
        <v>311010</v>
      </c>
      <c r="C115" s="189" t="s">
        <v>147</v>
      </c>
      <c r="D115" s="193">
        <v>96</v>
      </c>
    </row>
    <row r="116" spans="1:4" ht="15" x14ac:dyDescent="0.25">
      <c r="A116" s="189" t="s">
        <v>18</v>
      </c>
      <c r="B116" s="189">
        <v>311020</v>
      </c>
      <c r="C116" s="189" t="s">
        <v>148</v>
      </c>
      <c r="D116" s="193">
        <v>66</v>
      </c>
    </row>
    <row r="117" spans="1:4" ht="15" x14ac:dyDescent="0.25">
      <c r="A117" s="189" t="s">
        <v>36</v>
      </c>
      <c r="B117" s="189">
        <v>311030</v>
      </c>
      <c r="C117" s="189" t="s">
        <v>149</v>
      </c>
      <c r="D117" s="193">
        <v>138</v>
      </c>
    </row>
    <row r="118" spans="1:4" ht="15" x14ac:dyDescent="0.25">
      <c r="A118" s="189" t="s">
        <v>26</v>
      </c>
      <c r="B118" s="189">
        <v>311040</v>
      </c>
      <c r="C118" s="189" t="s">
        <v>150</v>
      </c>
      <c r="D118" s="193">
        <v>48</v>
      </c>
    </row>
    <row r="119" spans="1:4" ht="15" x14ac:dyDescent="0.25">
      <c r="A119" s="189" t="s">
        <v>36</v>
      </c>
      <c r="B119" s="189">
        <v>311050</v>
      </c>
      <c r="C119" s="189" t="s">
        <v>151</v>
      </c>
      <c r="D119" s="193">
        <v>408</v>
      </c>
    </row>
    <row r="120" spans="1:4" ht="15" x14ac:dyDescent="0.25">
      <c r="A120" s="189" t="s">
        <v>36</v>
      </c>
      <c r="B120" s="189">
        <v>311060</v>
      </c>
      <c r="C120" s="189" t="s">
        <v>152</v>
      </c>
      <c r="D120" s="193">
        <v>444</v>
      </c>
    </row>
    <row r="121" spans="1:4" ht="15" x14ac:dyDescent="0.25">
      <c r="A121" s="189" t="s">
        <v>33</v>
      </c>
      <c r="B121" s="189">
        <v>311070</v>
      </c>
      <c r="C121" s="189" t="s">
        <v>153</v>
      </c>
      <c r="D121" s="193">
        <v>192</v>
      </c>
    </row>
    <row r="122" spans="1:4" ht="15" x14ac:dyDescent="0.25">
      <c r="A122" s="189" t="s">
        <v>28</v>
      </c>
      <c r="B122" s="189">
        <v>311080</v>
      </c>
      <c r="C122" s="189" t="s">
        <v>154</v>
      </c>
      <c r="D122" s="193">
        <v>36</v>
      </c>
    </row>
    <row r="123" spans="1:4" ht="15" x14ac:dyDescent="0.25">
      <c r="A123" s="189" t="s">
        <v>33</v>
      </c>
      <c r="B123" s="189">
        <v>311090</v>
      </c>
      <c r="C123" s="189" t="s">
        <v>155</v>
      </c>
      <c r="D123" s="193">
        <v>252</v>
      </c>
    </row>
    <row r="124" spans="1:4" ht="15" x14ac:dyDescent="0.25">
      <c r="A124" s="189" t="s">
        <v>40</v>
      </c>
      <c r="B124" s="189">
        <v>311100</v>
      </c>
      <c r="C124" s="189" t="s">
        <v>156</v>
      </c>
      <c r="D124" s="193">
        <v>360</v>
      </c>
    </row>
    <row r="125" spans="1:4" ht="15" x14ac:dyDescent="0.25">
      <c r="A125" s="189" t="s">
        <v>143</v>
      </c>
      <c r="B125" s="189">
        <v>311110</v>
      </c>
      <c r="C125" s="189" t="s">
        <v>157</v>
      </c>
      <c r="D125" s="193">
        <v>150</v>
      </c>
    </row>
    <row r="126" spans="1:4" ht="15" x14ac:dyDescent="0.25">
      <c r="A126" s="189" t="s">
        <v>122</v>
      </c>
      <c r="B126" s="189">
        <v>311115</v>
      </c>
      <c r="C126" s="189" t="s">
        <v>158</v>
      </c>
      <c r="D126" s="193">
        <v>60</v>
      </c>
    </row>
    <row r="127" spans="1:4" ht="15" x14ac:dyDescent="0.25">
      <c r="A127" s="189" t="s">
        <v>26</v>
      </c>
      <c r="B127" s="189">
        <v>311120</v>
      </c>
      <c r="C127" s="189" t="s">
        <v>159</v>
      </c>
      <c r="D127" s="193">
        <v>828</v>
      </c>
    </row>
    <row r="128" spans="1:4" ht="15" x14ac:dyDescent="0.25">
      <c r="A128" s="189" t="s">
        <v>40</v>
      </c>
      <c r="B128" s="189">
        <v>311130</v>
      </c>
      <c r="C128" s="189" t="s">
        <v>160</v>
      </c>
      <c r="D128" s="193">
        <v>108</v>
      </c>
    </row>
    <row r="129" spans="1:4" ht="15" x14ac:dyDescent="0.25">
      <c r="A129" s="189" t="s">
        <v>24</v>
      </c>
      <c r="B129" s="189">
        <v>311140</v>
      </c>
      <c r="C129" s="189" t="s">
        <v>161</v>
      </c>
      <c r="D129" s="193">
        <v>144</v>
      </c>
    </row>
    <row r="130" spans="1:4" ht="15" x14ac:dyDescent="0.25">
      <c r="A130" s="189" t="s">
        <v>24</v>
      </c>
      <c r="B130" s="189">
        <v>311150</v>
      </c>
      <c r="C130" s="189" t="s">
        <v>162</v>
      </c>
      <c r="D130" s="193">
        <v>240</v>
      </c>
    </row>
    <row r="131" spans="1:4" ht="15" x14ac:dyDescent="0.25">
      <c r="A131" s="189" t="s">
        <v>40</v>
      </c>
      <c r="B131" s="189">
        <v>311160</v>
      </c>
      <c r="C131" s="189" t="s">
        <v>163</v>
      </c>
      <c r="D131" s="193">
        <v>168</v>
      </c>
    </row>
    <row r="132" spans="1:4" ht="15" x14ac:dyDescent="0.25">
      <c r="A132" s="189" t="s">
        <v>18</v>
      </c>
      <c r="B132" s="189">
        <v>311170</v>
      </c>
      <c r="C132" s="189" t="s">
        <v>164</v>
      </c>
      <c r="D132" s="193">
        <v>78</v>
      </c>
    </row>
    <row r="133" spans="1:4" ht="15" x14ac:dyDescent="0.25">
      <c r="A133" s="189" t="s">
        <v>143</v>
      </c>
      <c r="B133" s="189">
        <v>311180</v>
      </c>
      <c r="C133" s="189" t="s">
        <v>165</v>
      </c>
      <c r="D133" s="193">
        <v>90</v>
      </c>
    </row>
    <row r="134" spans="1:4" ht="15" x14ac:dyDescent="0.25">
      <c r="A134" s="189" t="s">
        <v>26</v>
      </c>
      <c r="B134" s="189">
        <v>311190</v>
      </c>
      <c r="C134" s="189" t="s">
        <v>166</v>
      </c>
      <c r="D134" s="193">
        <v>96</v>
      </c>
    </row>
    <row r="135" spans="1:4" ht="15" x14ac:dyDescent="0.25">
      <c r="A135" s="189" t="s">
        <v>26</v>
      </c>
      <c r="B135" s="189">
        <v>311200</v>
      </c>
      <c r="C135" s="189" t="s">
        <v>167</v>
      </c>
      <c r="D135" s="193">
        <v>114</v>
      </c>
    </row>
    <row r="136" spans="1:4" ht="15" x14ac:dyDescent="0.25">
      <c r="A136" s="189" t="s">
        <v>22</v>
      </c>
      <c r="B136" s="189">
        <v>311205</v>
      </c>
      <c r="C136" s="189" t="s">
        <v>168</v>
      </c>
      <c r="D136" s="193">
        <v>36</v>
      </c>
    </row>
    <row r="137" spans="1:4" ht="15" x14ac:dyDescent="0.25">
      <c r="A137" s="189" t="s">
        <v>16</v>
      </c>
      <c r="B137" s="189">
        <v>311210</v>
      </c>
      <c r="C137" s="189" t="s">
        <v>169</v>
      </c>
      <c r="D137" s="193">
        <v>84</v>
      </c>
    </row>
    <row r="138" spans="1:4" ht="15" x14ac:dyDescent="0.25">
      <c r="A138" s="189" t="s">
        <v>41</v>
      </c>
      <c r="B138" s="189">
        <v>311220</v>
      </c>
      <c r="C138" s="189" t="s">
        <v>170</v>
      </c>
      <c r="D138" s="193">
        <v>78</v>
      </c>
    </row>
    <row r="139" spans="1:4" ht="15" x14ac:dyDescent="0.25">
      <c r="A139" s="189" t="s">
        <v>52</v>
      </c>
      <c r="B139" s="189">
        <v>311230</v>
      </c>
      <c r="C139" s="189" t="s">
        <v>171</v>
      </c>
      <c r="D139" s="193">
        <v>654</v>
      </c>
    </row>
    <row r="140" spans="1:4" ht="15" x14ac:dyDescent="0.25">
      <c r="A140" s="189" t="s">
        <v>45</v>
      </c>
      <c r="B140" s="189">
        <v>311240</v>
      </c>
      <c r="C140" s="189" t="s">
        <v>172</v>
      </c>
      <c r="D140" s="193">
        <v>48</v>
      </c>
    </row>
    <row r="141" spans="1:4" ht="15" x14ac:dyDescent="0.25">
      <c r="A141" s="189" t="s">
        <v>14</v>
      </c>
      <c r="B141" s="189">
        <v>311250</v>
      </c>
      <c r="C141" s="189" t="s">
        <v>173</v>
      </c>
      <c r="D141" s="193">
        <v>144</v>
      </c>
    </row>
    <row r="142" spans="1:4" ht="15" x14ac:dyDescent="0.25">
      <c r="A142" s="189" t="s">
        <v>143</v>
      </c>
      <c r="B142" s="189">
        <v>311260</v>
      </c>
      <c r="C142" s="189" t="s">
        <v>174</v>
      </c>
      <c r="D142" s="193">
        <v>120</v>
      </c>
    </row>
    <row r="143" spans="1:4" ht="15" x14ac:dyDescent="0.25">
      <c r="A143" s="189" t="s">
        <v>22</v>
      </c>
      <c r="B143" s="189">
        <v>311265</v>
      </c>
      <c r="C143" s="189" t="s">
        <v>175</v>
      </c>
      <c r="D143" s="193">
        <v>48</v>
      </c>
    </row>
    <row r="144" spans="1:4" ht="15" x14ac:dyDescent="0.25">
      <c r="A144" s="189" t="s">
        <v>104</v>
      </c>
      <c r="B144" s="189">
        <v>311270</v>
      </c>
      <c r="C144" s="189" t="s">
        <v>176</v>
      </c>
      <c r="D144" s="193">
        <v>270</v>
      </c>
    </row>
    <row r="145" spans="1:4" ht="15" x14ac:dyDescent="0.25">
      <c r="A145" s="189" t="s">
        <v>45</v>
      </c>
      <c r="B145" s="189">
        <v>311280</v>
      </c>
      <c r="C145" s="189" t="s">
        <v>177</v>
      </c>
      <c r="D145" s="193">
        <v>162</v>
      </c>
    </row>
    <row r="146" spans="1:4" ht="15" x14ac:dyDescent="0.25">
      <c r="A146" s="189" t="s">
        <v>16</v>
      </c>
      <c r="B146" s="189">
        <v>311290</v>
      </c>
      <c r="C146" s="189" t="s">
        <v>178</v>
      </c>
      <c r="D146" s="193">
        <v>60</v>
      </c>
    </row>
    <row r="147" spans="1:4" ht="15" x14ac:dyDescent="0.25">
      <c r="A147" s="189" t="s">
        <v>28</v>
      </c>
      <c r="B147" s="189">
        <v>311300</v>
      </c>
      <c r="C147" s="189" t="s">
        <v>179</v>
      </c>
      <c r="D147" s="193">
        <v>312</v>
      </c>
    </row>
    <row r="148" spans="1:4" ht="15" x14ac:dyDescent="0.25">
      <c r="A148" s="189" t="s">
        <v>41</v>
      </c>
      <c r="B148" s="189">
        <v>311310</v>
      </c>
      <c r="C148" s="189" t="s">
        <v>180</v>
      </c>
      <c r="D148" s="193">
        <v>24</v>
      </c>
    </row>
    <row r="149" spans="1:4" ht="15" x14ac:dyDescent="0.25">
      <c r="A149" s="189" t="s">
        <v>41</v>
      </c>
      <c r="B149" s="189">
        <v>311320</v>
      </c>
      <c r="C149" s="189" t="s">
        <v>181</v>
      </c>
      <c r="D149" s="193">
        <v>408</v>
      </c>
    </row>
    <row r="150" spans="1:4" ht="15" x14ac:dyDescent="0.25">
      <c r="A150" s="189" t="s">
        <v>16</v>
      </c>
      <c r="B150" s="189">
        <v>311330</v>
      </c>
      <c r="C150" s="189" t="s">
        <v>182</v>
      </c>
      <c r="D150" s="193">
        <v>204</v>
      </c>
    </row>
    <row r="151" spans="1:4" ht="15" x14ac:dyDescent="0.25">
      <c r="A151" s="189" t="s">
        <v>20</v>
      </c>
      <c r="B151" s="189">
        <v>311340</v>
      </c>
      <c r="C151" s="189" t="s">
        <v>183</v>
      </c>
      <c r="D151" s="193">
        <v>510</v>
      </c>
    </row>
    <row r="152" spans="1:4" ht="15" x14ac:dyDescent="0.25">
      <c r="A152" s="189" t="s">
        <v>52</v>
      </c>
      <c r="B152" s="189">
        <v>311350</v>
      </c>
      <c r="C152" s="189" t="s">
        <v>184</v>
      </c>
      <c r="D152" s="193">
        <v>162</v>
      </c>
    </row>
    <row r="153" spans="1:4" ht="15" x14ac:dyDescent="0.25">
      <c r="A153" s="189" t="s">
        <v>36</v>
      </c>
      <c r="B153" s="189">
        <v>311360</v>
      </c>
      <c r="C153" s="189" t="s">
        <v>185</v>
      </c>
      <c r="D153" s="193">
        <v>102</v>
      </c>
    </row>
    <row r="154" spans="1:4" ht="15" x14ac:dyDescent="0.25">
      <c r="A154" s="189" t="s">
        <v>28</v>
      </c>
      <c r="B154" s="189">
        <v>311370</v>
      </c>
      <c r="C154" s="189" t="s">
        <v>186</v>
      </c>
      <c r="D154" s="193">
        <v>300</v>
      </c>
    </row>
    <row r="155" spans="1:4" ht="15" x14ac:dyDescent="0.25">
      <c r="A155" s="189" t="s">
        <v>90</v>
      </c>
      <c r="B155" s="189">
        <v>311380</v>
      </c>
      <c r="C155" s="189" t="s">
        <v>187</v>
      </c>
      <c r="D155" s="193">
        <v>30</v>
      </c>
    </row>
    <row r="156" spans="1:4" ht="15" x14ac:dyDescent="0.25">
      <c r="A156" s="189" t="s">
        <v>33</v>
      </c>
      <c r="B156" s="189">
        <v>311390</v>
      </c>
      <c r="C156" s="189" t="s">
        <v>188</v>
      </c>
      <c r="D156" s="193">
        <v>210</v>
      </c>
    </row>
    <row r="157" spans="1:4" ht="15" x14ac:dyDescent="0.25">
      <c r="A157" s="189" t="s">
        <v>26</v>
      </c>
      <c r="B157" s="189">
        <v>311400</v>
      </c>
      <c r="C157" s="189" t="s">
        <v>189</v>
      </c>
      <c r="D157" s="193">
        <v>204</v>
      </c>
    </row>
    <row r="158" spans="1:4" ht="15" x14ac:dyDescent="0.25">
      <c r="A158" s="189" t="s">
        <v>33</v>
      </c>
      <c r="B158" s="189">
        <v>311410</v>
      </c>
      <c r="C158" s="189" t="s">
        <v>190</v>
      </c>
      <c r="D158" s="193">
        <v>216</v>
      </c>
    </row>
    <row r="159" spans="1:4" ht="15" x14ac:dyDescent="0.25">
      <c r="A159" s="189" t="s">
        <v>26</v>
      </c>
      <c r="B159" s="189">
        <v>311420</v>
      </c>
      <c r="C159" s="189" t="s">
        <v>191</v>
      </c>
      <c r="D159" s="193">
        <v>390</v>
      </c>
    </row>
    <row r="160" spans="1:4" ht="15" x14ac:dyDescent="0.25">
      <c r="A160" s="189" t="s">
        <v>71</v>
      </c>
      <c r="B160" s="189">
        <v>311430</v>
      </c>
      <c r="C160" s="189" t="s">
        <v>192</v>
      </c>
      <c r="D160" s="193">
        <v>210</v>
      </c>
    </row>
    <row r="161" spans="1:4" ht="15" x14ac:dyDescent="0.25">
      <c r="A161" s="189" t="s">
        <v>45</v>
      </c>
      <c r="B161" s="189">
        <v>311440</v>
      </c>
      <c r="C161" s="189" t="s">
        <v>193</v>
      </c>
      <c r="D161" s="193">
        <v>336</v>
      </c>
    </row>
    <row r="162" spans="1:4" ht="15" x14ac:dyDescent="0.25">
      <c r="A162" s="189" t="s">
        <v>26</v>
      </c>
      <c r="B162" s="189">
        <v>311450</v>
      </c>
      <c r="C162" s="189" t="s">
        <v>194</v>
      </c>
      <c r="D162" s="193">
        <v>138</v>
      </c>
    </row>
    <row r="163" spans="1:4" ht="15" x14ac:dyDescent="0.25">
      <c r="A163" s="189" t="s">
        <v>24</v>
      </c>
      <c r="B163" s="189">
        <v>311455</v>
      </c>
      <c r="C163" s="189" t="s">
        <v>195</v>
      </c>
      <c r="D163" s="193">
        <v>78</v>
      </c>
    </row>
    <row r="164" spans="1:4" ht="15" x14ac:dyDescent="0.25">
      <c r="A164" s="189" t="s">
        <v>33</v>
      </c>
      <c r="B164" s="189">
        <v>311460</v>
      </c>
      <c r="C164" s="189" t="s">
        <v>196</v>
      </c>
      <c r="D164" s="193">
        <v>72</v>
      </c>
    </row>
    <row r="165" spans="1:4" ht="15" x14ac:dyDescent="0.25">
      <c r="A165" s="189" t="s">
        <v>40</v>
      </c>
      <c r="B165" s="189">
        <v>311470</v>
      </c>
      <c r="C165" s="189" t="s">
        <v>197</v>
      </c>
      <c r="D165" s="193">
        <v>30</v>
      </c>
    </row>
    <row r="166" spans="1:4" ht="15" x14ac:dyDescent="0.25">
      <c r="A166" s="189" t="s">
        <v>33</v>
      </c>
      <c r="B166" s="189">
        <v>311480</v>
      </c>
      <c r="C166" s="189" t="s">
        <v>198</v>
      </c>
      <c r="D166" s="193">
        <v>78</v>
      </c>
    </row>
    <row r="167" spans="1:4" ht="15" x14ac:dyDescent="0.25">
      <c r="A167" s="189" t="s">
        <v>41</v>
      </c>
      <c r="B167" s="189">
        <v>311490</v>
      </c>
      <c r="C167" s="189" t="s">
        <v>199</v>
      </c>
      <c r="D167" s="193">
        <v>42</v>
      </c>
    </row>
    <row r="168" spans="1:4" ht="15" x14ac:dyDescent="0.25">
      <c r="A168" s="189" t="s">
        <v>12</v>
      </c>
      <c r="B168" s="189">
        <v>311500</v>
      </c>
      <c r="C168" s="189" t="s">
        <v>200</v>
      </c>
      <c r="D168" s="193">
        <v>30</v>
      </c>
    </row>
    <row r="169" spans="1:4" ht="15" x14ac:dyDescent="0.25">
      <c r="A169" s="189" t="s">
        <v>45</v>
      </c>
      <c r="B169" s="189">
        <v>311510</v>
      </c>
      <c r="C169" s="189" t="s">
        <v>201</v>
      </c>
      <c r="D169" s="193">
        <v>258</v>
      </c>
    </row>
    <row r="170" spans="1:4" ht="15" x14ac:dyDescent="0.25">
      <c r="A170" s="189" t="s">
        <v>94</v>
      </c>
      <c r="B170" s="189">
        <v>311520</v>
      </c>
      <c r="C170" s="189" t="s">
        <v>202</v>
      </c>
      <c r="D170" s="193">
        <v>66</v>
      </c>
    </row>
    <row r="171" spans="1:4" ht="15" x14ac:dyDescent="0.25">
      <c r="A171" s="189" t="s">
        <v>38</v>
      </c>
      <c r="B171" s="189">
        <v>311530</v>
      </c>
      <c r="C171" s="189" t="s">
        <v>203</v>
      </c>
      <c r="D171" s="193">
        <v>618</v>
      </c>
    </row>
    <row r="172" spans="1:4" ht="15" x14ac:dyDescent="0.25">
      <c r="A172" s="189" t="s">
        <v>90</v>
      </c>
      <c r="B172" s="189">
        <v>311535</v>
      </c>
      <c r="C172" s="189" t="s">
        <v>204</v>
      </c>
      <c r="D172" s="193">
        <v>90</v>
      </c>
    </row>
    <row r="173" spans="1:4" ht="15" x14ac:dyDescent="0.25">
      <c r="A173" s="189" t="s">
        <v>41</v>
      </c>
      <c r="B173" s="189">
        <v>311540</v>
      </c>
      <c r="C173" s="189" t="s">
        <v>205</v>
      </c>
      <c r="D173" s="193">
        <v>66</v>
      </c>
    </row>
    <row r="174" spans="1:4" ht="15" x14ac:dyDescent="0.25">
      <c r="A174" s="189" t="s">
        <v>28</v>
      </c>
      <c r="B174" s="189">
        <v>311545</v>
      </c>
      <c r="C174" s="189" t="s">
        <v>206</v>
      </c>
      <c r="D174" s="193">
        <v>96</v>
      </c>
    </row>
    <row r="175" spans="1:4" ht="15" x14ac:dyDescent="0.25">
      <c r="A175" s="189" t="s">
        <v>104</v>
      </c>
      <c r="B175" s="189">
        <v>311547</v>
      </c>
      <c r="C175" s="189" t="s">
        <v>207</v>
      </c>
      <c r="D175" s="193">
        <v>78</v>
      </c>
    </row>
    <row r="176" spans="1:4" ht="15" x14ac:dyDescent="0.25">
      <c r="A176" s="189" t="s">
        <v>33</v>
      </c>
      <c r="B176" s="189">
        <v>311550</v>
      </c>
      <c r="C176" s="189" t="s">
        <v>208</v>
      </c>
      <c r="D176" s="193">
        <v>330</v>
      </c>
    </row>
    <row r="177" spans="1:4" ht="15" x14ac:dyDescent="0.25">
      <c r="A177" s="189" t="s">
        <v>14</v>
      </c>
      <c r="B177" s="189">
        <v>311560</v>
      </c>
      <c r="C177" s="189" t="s">
        <v>209</v>
      </c>
      <c r="D177" s="193">
        <v>12</v>
      </c>
    </row>
    <row r="178" spans="1:4" ht="15" x14ac:dyDescent="0.25">
      <c r="A178" s="189" t="s">
        <v>22</v>
      </c>
      <c r="B178" s="189">
        <v>311570</v>
      </c>
      <c r="C178" s="189" t="s">
        <v>210</v>
      </c>
      <c r="D178" s="193">
        <v>54</v>
      </c>
    </row>
    <row r="179" spans="1:4" ht="15" x14ac:dyDescent="0.25">
      <c r="A179" s="189" t="s">
        <v>143</v>
      </c>
      <c r="B179" s="189">
        <v>311580</v>
      </c>
      <c r="C179" s="189" t="s">
        <v>211</v>
      </c>
      <c r="D179" s="193">
        <v>84</v>
      </c>
    </row>
    <row r="180" spans="1:4" ht="15" x14ac:dyDescent="0.25">
      <c r="A180" s="189" t="s">
        <v>57</v>
      </c>
      <c r="B180" s="189">
        <v>311590</v>
      </c>
      <c r="C180" s="189" t="s">
        <v>212</v>
      </c>
      <c r="D180" s="193">
        <v>30</v>
      </c>
    </row>
    <row r="181" spans="1:4" ht="15" x14ac:dyDescent="0.25">
      <c r="A181" s="189" t="s">
        <v>16</v>
      </c>
      <c r="B181" s="189">
        <v>311600</v>
      </c>
      <c r="C181" s="189" t="s">
        <v>213</v>
      </c>
      <c r="D181" s="193">
        <v>102</v>
      </c>
    </row>
    <row r="182" spans="1:4" ht="15" x14ac:dyDescent="0.25">
      <c r="A182" s="189" t="s">
        <v>52</v>
      </c>
      <c r="B182" s="189">
        <v>311610</v>
      </c>
      <c r="C182" s="189" t="s">
        <v>214</v>
      </c>
      <c r="D182" s="193">
        <v>84</v>
      </c>
    </row>
    <row r="183" spans="1:4" ht="15" x14ac:dyDescent="0.25">
      <c r="A183" s="189" t="s">
        <v>80</v>
      </c>
      <c r="B183" s="189">
        <v>311615</v>
      </c>
      <c r="C183" s="189" t="s">
        <v>215</v>
      </c>
      <c r="D183" s="193">
        <v>48</v>
      </c>
    </row>
    <row r="184" spans="1:4" ht="15" x14ac:dyDescent="0.25">
      <c r="A184" s="189" t="s">
        <v>57</v>
      </c>
      <c r="B184" s="189">
        <v>311620</v>
      </c>
      <c r="C184" s="189" t="s">
        <v>216</v>
      </c>
      <c r="D184" s="193">
        <v>24</v>
      </c>
    </row>
    <row r="185" spans="1:4" ht="15" x14ac:dyDescent="0.25">
      <c r="A185" s="189" t="s">
        <v>41</v>
      </c>
      <c r="B185" s="189">
        <v>311630</v>
      </c>
      <c r="C185" s="189" t="s">
        <v>217</v>
      </c>
      <c r="D185" s="193">
        <v>114</v>
      </c>
    </row>
    <row r="186" spans="1:4" ht="15" x14ac:dyDescent="0.25">
      <c r="A186" s="189" t="s">
        <v>45</v>
      </c>
      <c r="B186" s="189">
        <v>311640</v>
      </c>
      <c r="C186" s="189" t="s">
        <v>218</v>
      </c>
      <c r="D186" s="193">
        <v>36</v>
      </c>
    </row>
    <row r="187" spans="1:4" ht="15" x14ac:dyDescent="0.25">
      <c r="A187" s="189" t="s">
        <v>104</v>
      </c>
      <c r="B187" s="189">
        <v>311650</v>
      </c>
      <c r="C187" s="189" t="s">
        <v>219</v>
      </c>
      <c r="D187" s="193">
        <v>114</v>
      </c>
    </row>
    <row r="188" spans="1:4" ht="15" x14ac:dyDescent="0.25">
      <c r="A188" s="189" t="s">
        <v>26</v>
      </c>
      <c r="B188" s="189">
        <v>311660</v>
      </c>
      <c r="C188" s="189" t="s">
        <v>220</v>
      </c>
      <c r="D188" s="193">
        <v>276</v>
      </c>
    </row>
    <row r="189" spans="1:4" ht="15" x14ac:dyDescent="0.25">
      <c r="A189" s="189" t="s">
        <v>62</v>
      </c>
      <c r="B189" s="189">
        <v>311670</v>
      </c>
      <c r="C189" s="189" t="s">
        <v>221</v>
      </c>
      <c r="D189" s="193">
        <v>120</v>
      </c>
    </row>
    <row r="190" spans="1:4" ht="15" x14ac:dyDescent="0.25">
      <c r="A190" s="189" t="s">
        <v>52</v>
      </c>
      <c r="B190" s="189">
        <v>311680</v>
      </c>
      <c r="C190" s="189" t="s">
        <v>222</v>
      </c>
      <c r="D190" s="193">
        <v>126</v>
      </c>
    </row>
    <row r="191" spans="1:4" ht="15" x14ac:dyDescent="0.25">
      <c r="A191" s="189" t="s">
        <v>24</v>
      </c>
      <c r="B191" s="189">
        <v>311690</v>
      </c>
      <c r="C191" s="189" t="s">
        <v>223</v>
      </c>
      <c r="D191" s="193">
        <v>78</v>
      </c>
    </row>
    <row r="192" spans="1:4" ht="15" x14ac:dyDescent="0.25">
      <c r="A192" s="189" t="s">
        <v>30</v>
      </c>
      <c r="B192" s="189">
        <v>311700</v>
      </c>
      <c r="C192" s="189" t="s">
        <v>224</v>
      </c>
      <c r="D192" s="193">
        <v>102</v>
      </c>
    </row>
    <row r="193" spans="1:4" ht="15" x14ac:dyDescent="0.25">
      <c r="A193" s="189" t="s">
        <v>40</v>
      </c>
      <c r="B193" s="189">
        <v>311710</v>
      </c>
      <c r="C193" s="189" t="s">
        <v>225</v>
      </c>
      <c r="D193" s="193">
        <v>144</v>
      </c>
    </row>
    <row r="194" spans="1:4" ht="15" x14ac:dyDescent="0.25">
      <c r="A194" s="189" t="s">
        <v>36</v>
      </c>
      <c r="B194" s="189">
        <v>311720</v>
      </c>
      <c r="C194" s="189" t="s">
        <v>226</v>
      </c>
      <c r="D194" s="193">
        <v>54</v>
      </c>
    </row>
    <row r="195" spans="1:4" ht="15" x14ac:dyDescent="0.25">
      <c r="A195" s="189" t="s">
        <v>24</v>
      </c>
      <c r="B195" s="189">
        <v>311730</v>
      </c>
      <c r="C195" s="189" t="s">
        <v>227</v>
      </c>
      <c r="D195" s="193">
        <v>468</v>
      </c>
    </row>
    <row r="196" spans="1:4" ht="15" x14ac:dyDescent="0.25">
      <c r="A196" s="189" t="s">
        <v>16</v>
      </c>
      <c r="B196" s="189">
        <v>311740</v>
      </c>
      <c r="C196" s="189" t="s">
        <v>228</v>
      </c>
      <c r="D196" s="193">
        <v>36</v>
      </c>
    </row>
    <row r="197" spans="1:4" ht="15" x14ac:dyDescent="0.25">
      <c r="A197" s="189" t="s">
        <v>52</v>
      </c>
      <c r="B197" s="189">
        <v>311750</v>
      </c>
      <c r="C197" s="189" t="s">
        <v>229</v>
      </c>
      <c r="D197" s="193">
        <v>354</v>
      </c>
    </row>
    <row r="198" spans="1:4" ht="15" x14ac:dyDescent="0.25">
      <c r="A198" s="189" t="s">
        <v>26</v>
      </c>
      <c r="B198" s="189">
        <v>311760</v>
      </c>
      <c r="C198" s="189" t="s">
        <v>230</v>
      </c>
      <c r="D198" s="193">
        <v>138</v>
      </c>
    </row>
    <row r="199" spans="1:4" ht="15" x14ac:dyDescent="0.25">
      <c r="A199" s="189" t="s">
        <v>33</v>
      </c>
      <c r="B199" s="189">
        <v>311770</v>
      </c>
      <c r="C199" s="189" t="s">
        <v>231</v>
      </c>
      <c r="D199" s="193">
        <v>210</v>
      </c>
    </row>
    <row r="200" spans="1:4" ht="15" x14ac:dyDescent="0.25">
      <c r="A200" s="189" t="s">
        <v>36</v>
      </c>
      <c r="B200" s="189">
        <v>311780</v>
      </c>
      <c r="C200" s="189" t="s">
        <v>232</v>
      </c>
      <c r="D200" s="193">
        <v>288</v>
      </c>
    </row>
    <row r="201" spans="1:4" ht="15" x14ac:dyDescent="0.25">
      <c r="A201" s="189" t="s">
        <v>122</v>
      </c>
      <c r="B201" s="189">
        <v>311783</v>
      </c>
      <c r="C201" s="189" t="s">
        <v>233</v>
      </c>
      <c r="D201" s="193">
        <v>108</v>
      </c>
    </row>
    <row r="202" spans="1:4" ht="15" x14ac:dyDescent="0.25">
      <c r="A202" s="189" t="s">
        <v>99</v>
      </c>
      <c r="B202" s="189">
        <v>311787</v>
      </c>
      <c r="C202" s="189" t="s">
        <v>234</v>
      </c>
      <c r="D202" s="193">
        <v>84</v>
      </c>
    </row>
    <row r="203" spans="1:4" ht="15" x14ac:dyDescent="0.25">
      <c r="A203" s="189" t="s">
        <v>36</v>
      </c>
      <c r="B203" s="189">
        <v>311790</v>
      </c>
      <c r="C203" s="189" t="s">
        <v>235</v>
      </c>
      <c r="D203" s="193">
        <v>186</v>
      </c>
    </row>
    <row r="204" spans="1:4" ht="15" x14ac:dyDescent="0.25">
      <c r="A204" s="189" t="s">
        <v>41</v>
      </c>
      <c r="B204" s="189">
        <v>311800</v>
      </c>
      <c r="C204" s="189" t="s">
        <v>236</v>
      </c>
      <c r="D204" s="193">
        <v>1110</v>
      </c>
    </row>
    <row r="205" spans="1:4" ht="15" x14ac:dyDescent="0.25">
      <c r="A205" s="189" t="s">
        <v>52</v>
      </c>
      <c r="B205" s="189">
        <v>311810</v>
      </c>
      <c r="C205" s="189" t="s">
        <v>237</v>
      </c>
      <c r="D205" s="193">
        <v>78</v>
      </c>
    </row>
    <row r="206" spans="1:4" ht="15" x14ac:dyDescent="0.25">
      <c r="A206" s="189" t="s">
        <v>24</v>
      </c>
      <c r="B206" s="189">
        <v>311820</v>
      </c>
      <c r="C206" s="189" t="s">
        <v>238</v>
      </c>
      <c r="D206" s="193">
        <v>132</v>
      </c>
    </row>
    <row r="207" spans="1:4" ht="15" x14ac:dyDescent="0.25">
      <c r="A207" s="189" t="s">
        <v>41</v>
      </c>
      <c r="B207" s="189">
        <v>311830</v>
      </c>
      <c r="C207" s="189" t="s">
        <v>239</v>
      </c>
      <c r="D207" s="193">
        <v>2088</v>
      </c>
    </row>
    <row r="208" spans="1:4" ht="15" x14ac:dyDescent="0.25">
      <c r="A208" s="189" t="s">
        <v>22</v>
      </c>
      <c r="B208" s="189">
        <v>311840</v>
      </c>
      <c r="C208" s="189" t="s">
        <v>240</v>
      </c>
      <c r="D208" s="193">
        <v>198</v>
      </c>
    </row>
    <row r="209" spans="1:4" ht="15" x14ac:dyDescent="0.25">
      <c r="A209" s="189" t="s">
        <v>36</v>
      </c>
      <c r="B209" s="189">
        <v>311850</v>
      </c>
      <c r="C209" s="189" t="s">
        <v>241</v>
      </c>
      <c r="D209" s="193">
        <v>30</v>
      </c>
    </row>
    <row r="210" spans="1:4" ht="15" x14ac:dyDescent="0.25">
      <c r="A210" s="189" t="s">
        <v>99</v>
      </c>
      <c r="B210" s="189">
        <v>311860</v>
      </c>
      <c r="C210" s="189" t="s">
        <v>242</v>
      </c>
      <c r="D210" s="193">
        <v>4386</v>
      </c>
    </row>
    <row r="211" spans="1:4" ht="15" x14ac:dyDescent="0.25">
      <c r="A211" s="189" t="s">
        <v>33</v>
      </c>
      <c r="B211" s="189">
        <v>311870</v>
      </c>
      <c r="C211" s="189" t="s">
        <v>243</v>
      </c>
      <c r="D211" s="193">
        <v>144</v>
      </c>
    </row>
    <row r="212" spans="1:4" ht="15" x14ac:dyDescent="0.25">
      <c r="A212" s="189" t="s">
        <v>104</v>
      </c>
      <c r="B212" s="189">
        <v>311880</v>
      </c>
      <c r="C212" s="189" t="s">
        <v>244</v>
      </c>
      <c r="D212" s="193">
        <v>528</v>
      </c>
    </row>
    <row r="213" spans="1:4" ht="15" x14ac:dyDescent="0.25">
      <c r="A213" s="189" t="s">
        <v>14</v>
      </c>
      <c r="B213" s="189">
        <v>311890</v>
      </c>
      <c r="C213" s="189" t="s">
        <v>245</v>
      </c>
      <c r="D213" s="193">
        <v>144</v>
      </c>
    </row>
    <row r="214" spans="1:4" ht="15" x14ac:dyDescent="0.25">
      <c r="A214" s="189" t="s">
        <v>33</v>
      </c>
      <c r="B214" s="189">
        <v>311900</v>
      </c>
      <c r="C214" s="189" t="s">
        <v>246</v>
      </c>
      <c r="D214" s="193">
        <v>60</v>
      </c>
    </row>
    <row r="215" spans="1:4" ht="15" x14ac:dyDescent="0.25">
      <c r="A215" s="189" t="s">
        <v>14</v>
      </c>
      <c r="B215" s="189">
        <v>311910</v>
      </c>
      <c r="C215" s="189" t="s">
        <v>247</v>
      </c>
      <c r="D215" s="193">
        <v>366</v>
      </c>
    </row>
    <row r="216" spans="1:4" ht="15" x14ac:dyDescent="0.25">
      <c r="A216" s="189" t="s">
        <v>22</v>
      </c>
      <c r="B216" s="189">
        <v>311920</v>
      </c>
      <c r="C216" s="189" t="s">
        <v>248</v>
      </c>
      <c r="D216" s="193">
        <v>90</v>
      </c>
    </row>
    <row r="217" spans="1:4" ht="15" x14ac:dyDescent="0.25">
      <c r="A217" s="189" t="s">
        <v>12</v>
      </c>
      <c r="B217" s="189">
        <v>311930</v>
      </c>
      <c r="C217" s="189" t="s">
        <v>249</v>
      </c>
      <c r="D217" s="193">
        <v>456</v>
      </c>
    </row>
    <row r="218" spans="1:4" ht="15" x14ac:dyDescent="0.25">
      <c r="A218" s="189" t="s">
        <v>20</v>
      </c>
      <c r="B218" s="189">
        <v>311940</v>
      </c>
      <c r="C218" s="189" t="s">
        <v>20</v>
      </c>
      <c r="D218" s="193">
        <v>1692</v>
      </c>
    </row>
    <row r="219" spans="1:4" ht="15" x14ac:dyDescent="0.25">
      <c r="A219" s="189" t="s">
        <v>52</v>
      </c>
      <c r="B219" s="189">
        <v>311950</v>
      </c>
      <c r="C219" s="189" t="s">
        <v>250</v>
      </c>
      <c r="D219" s="193">
        <v>144</v>
      </c>
    </row>
    <row r="220" spans="1:4" ht="15" x14ac:dyDescent="0.25">
      <c r="A220" s="189" t="s">
        <v>57</v>
      </c>
      <c r="B220" s="189">
        <v>311960</v>
      </c>
      <c r="C220" s="189" t="s">
        <v>251</v>
      </c>
      <c r="D220" s="193">
        <v>30</v>
      </c>
    </row>
    <row r="221" spans="1:4" ht="15" x14ac:dyDescent="0.25">
      <c r="A221" s="189" t="s">
        <v>94</v>
      </c>
      <c r="B221" s="189">
        <v>311970</v>
      </c>
      <c r="C221" s="189" t="s">
        <v>252</v>
      </c>
      <c r="D221" s="193">
        <v>60</v>
      </c>
    </row>
    <row r="222" spans="1:4" ht="15" x14ac:dyDescent="0.25">
      <c r="A222" s="189" t="s">
        <v>26</v>
      </c>
      <c r="B222" s="189">
        <v>311980</v>
      </c>
      <c r="C222" s="189" t="s">
        <v>253</v>
      </c>
      <c r="D222" s="193">
        <v>30</v>
      </c>
    </row>
    <row r="223" spans="1:4" ht="15" x14ac:dyDescent="0.25">
      <c r="A223" s="189" t="s">
        <v>36</v>
      </c>
      <c r="B223" s="189">
        <v>311990</v>
      </c>
      <c r="C223" s="189" t="s">
        <v>254</v>
      </c>
      <c r="D223" s="193">
        <v>54</v>
      </c>
    </row>
    <row r="224" spans="1:4" ht="15" x14ac:dyDescent="0.25">
      <c r="A224" s="189" t="s">
        <v>26</v>
      </c>
      <c r="B224" s="189">
        <v>311995</v>
      </c>
      <c r="C224" s="189" t="s">
        <v>255</v>
      </c>
      <c r="D224" s="193">
        <v>48</v>
      </c>
    </row>
    <row r="225" spans="1:4" ht="15" x14ac:dyDescent="0.25">
      <c r="A225" s="189" t="s">
        <v>20</v>
      </c>
      <c r="B225" s="189">
        <v>312000</v>
      </c>
      <c r="C225" s="189" t="s">
        <v>256</v>
      </c>
      <c r="D225" s="193">
        <v>30</v>
      </c>
    </row>
    <row r="226" spans="1:4" ht="15" x14ac:dyDescent="0.25">
      <c r="A226" s="189" t="s">
        <v>52</v>
      </c>
      <c r="B226" s="189">
        <v>312010</v>
      </c>
      <c r="C226" s="189" t="s">
        <v>257</v>
      </c>
      <c r="D226" s="193">
        <v>42</v>
      </c>
    </row>
    <row r="227" spans="1:4" ht="15" x14ac:dyDescent="0.25">
      <c r="A227" s="189" t="s">
        <v>28</v>
      </c>
      <c r="B227" s="189">
        <v>312015</v>
      </c>
      <c r="C227" s="189" t="s">
        <v>258</v>
      </c>
      <c r="D227" s="193">
        <v>36</v>
      </c>
    </row>
    <row r="228" spans="1:4" ht="15" x14ac:dyDescent="0.25">
      <c r="A228" s="189" t="s">
        <v>26</v>
      </c>
      <c r="B228" s="189">
        <v>312020</v>
      </c>
      <c r="C228" s="189" t="s">
        <v>259</v>
      </c>
      <c r="D228" s="193">
        <v>192</v>
      </c>
    </row>
    <row r="229" spans="1:4" ht="15" x14ac:dyDescent="0.25">
      <c r="A229" s="189" t="s">
        <v>104</v>
      </c>
      <c r="B229" s="189">
        <v>312030</v>
      </c>
      <c r="C229" s="189" t="s">
        <v>260</v>
      </c>
      <c r="D229" s="193">
        <v>90</v>
      </c>
    </row>
    <row r="230" spans="1:4" ht="15" x14ac:dyDescent="0.25">
      <c r="A230" s="189" t="s">
        <v>41</v>
      </c>
      <c r="B230" s="189">
        <v>312040</v>
      </c>
      <c r="C230" s="189" t="s">
        <v>261</v>
      </c>
      <c r="D230" s="193">
        <v>78</v>
      </c>
    </row>
    <row r="231" spans="1:4" ht="15" x14ac:dyDescent="0.25">
      <c r="A231" s="189" t="s">
        <v>33</v>
      </c>
      <c r="B231" s="189">
        <v>312050</v>
      </c>
      <c r="C231" s="189" t="s">
        <v>262</v>
      </c>
      <c r="D231" s="193">
        <v>168</v>
      </c>
    </row>
    <row r="232" spans="1:4" ht="15" x14ac:dyDescent="0.25">
      <c r="A232" s="189" t="s">
        <v>99</v>
      </c>
      <c r="B232" s="189">
        <v>312060</v>
      </c>
      <c r="C232" s="189" t="s">
        <v>263</v>
      </c>
      <c r="D232" s="193">
        <v>90</v>
      </c>
    </row>
    <row r="233" spans="1:4" ht="15" x14ac:dyDescent="0.25">
      <c r="A233" s="189" t="s">
        <v>71</v>
      </c>
      <c r="B233" s="189">
        <v>312070</v>
      </c>
      <c r="C233" s="189" t="s">
        <v>264</v>
      </c>
      <c r="D233" s="193">
        <v>54</v>
      </c>
    </row>
    <row r="234" spans="1:4" ht="15" x14ac:dyDescent="0.25">
      <c r="A234" s="189" t="s">
        <v>33</v>
      </c>
      <c r="B234" s="189">
        <v>312080</v>
      </c>
      <c r="C234" s="189" t="s">
        <v>265</v>
      </c>
      <c r="D234" s="193">
        <v>252</v>
      </c>
    </row>
    <row r="235" spans="1:4" ht="15" x14ac:dyDescent="0.25">
      <c r="A235" s="189" t="s">
        <v>22</v>
      </c>
      <c r="B235" s="189">
        <v>312083</v>
      </c>
      <c r="C235" s="189" t="s">
        <v>266</v>
      </c>
      <c r="D235" s="193">
        <v>36</v>
      </c>
    </row>
    <row r="236" spans="1:4" ht="15" x14ac:dyDescent="0.25">
      <c r="A236" s="189" t="s">
        <v>104</v>
      </c>
      <c r="B236" s="189">
        <v>312087</v>
      </c>
      <c r="C236" s="189" t="s">
        <v>267</v>
      </c>
      <c r="D236" s="193">
        <v>114</v>
      </c>
    </row>
    <row r="237" spans="1:4" ht="15" x14ac:dyDescent="0.25">
      <c r="A237" s="189" t="s">
        <v>14</v>
      </c>
      <c r="B237" s="189">
        <v>312090</v>
      </c>
      <c r="C237" s="189" t="s">
        <v>268</v>
      </c>
      <c r="D237" s="193">
        <v>1290</v>
      </c>
    </row>
    <row r="238" spans="1:4" ht="15" x14ac:dyDescent="0.25">
      <c r="A238" s="189" t="s">
        <v>52</v>
      </c>
      <c r="B238" s="189">
        <v>312100</v>
      </c>
      <c r="C238" s="189" t="s">
        <v>269</v>
      </c>
      <c r="D238" s="193">
        <v>84</v>
      </c>
    </row>
    <row r="239" spans="1:4" ht="15" x14ac:dyDescent="0.25">
      <c r="A239" s="189" t="s">
        <v>36</v>
      </c>
      <c r="B239" s="189">
        <v>312110</v>
      </c>
      <c r="C239" s="189" t="s">
        <v>270</v>
      </c>
      <c r="D239" s="193">
        <v>132</v>
      </c>
    </row>
    <row r="240" spans="1:4" ht="15" x14ac:dyDescent="0.25">
      <c r="A240" s="189" t="s">
        <v>45</v>
      </c>
      <c r="B240" s="189">
        <v>312120</v>
      </c>
      <c r="C240" s="189" t="s">
        <v>271</v>
      </c>
      <c r="D240" s="193">
        <v>120</v>
      </c>
    </row>
    <row r="241" spans="1:4" ht="15" x14ac:dyDescent="0.25">
      <c r="A241" s="189" t="s">
        <v>24</v>
      </c>
      <c r="B241" s="189">
        <v>312125</v>
      </c>
      <c r="C241" s="189" t="s">
        <v>272</v>
      </c>
      <c r="D241" s="193">
        <v>228</v>
      </c>
    </row>
    <row r="242" spans="1:4" ht="15" x14ac:dyDescent="0.25">
      <c r="A242" s="189" t="s">
        <v>57</v>
      </c>
      <c r="B242" s="189">
        <v>312130</v>
      </c>
      <c r="C242" s="189" t="s">
        <v>273</v>
      </c>
      <c r="D242" s="193">
        <v>42</v>
      </c>
    </row>
    <row r="243" spans="1:4" ht="15" x14ac:dyDescent="0.25">
      <c r="A243" s="189" t="s">
        <v>94</v>
      </c>
      <c r="B243" s="189">
        <v>312140</v>
      </c>
      <c r="C243" s="189" t="s">
        <v>274</v>
      </c>
      <c r="D243" s="193">
        <v>132</v>
      </c>
    </row>
    <row r="244" spans="1:4" ht="15" x14ac:dyDescent="0.25">
      <c r="A244" s="189" t="s">
        <v>41</v>
      </c>
      <c r="B244" s="189">
        <v>312150</v>
      </c>
      <c r="C244" s="189" t="s">
        <v>275</v>
      </c>
      <c r="D244" s="193">
        <v>48</v>
      </c>
    </row>
    <row r="245" spans="1:4" ht="15" x14ac:dyDescent="0.25">
      <c r="A245" s="189" t="s">
        <v>52</v>
      </c>
      <c r="B245" s="189">
        <v>312160</v>
      </c>
      <c r="C245" s="189" t="s">
        <v>52</v>
      </c>
      <c r="D245" s="193">
        <v>714</v>
      </c>
    </row>
    <row r="246" spans="1:4" ht="15" x14ac:dyDescent="0.25">
      <c r="A246" s="189" t="s">
        <v>18</v>
      </c>
      <c r="B246" s="189">
        <v>312170</v>
      </c>
      <c r="C246" s="189" t="s">
        <v>276</v>
      </c>
      <c r="D246" s="193">
        <v>24</v>
      </c>
    </row>
    <row r="247" spans="1:4" ht="15" x14ac:dyDescent="0.25">
      <c r="A247" s="189" t="s">
        <v>20</v>
      </c>
      <c r="B247" s="189">
        <v>312180</v>
      </c>
      <c r="C247" s="189" t="s">
        <v>277</v>
      </c>
      <c r="D247" s="193">
        <v>66</v>
      </c>
    </row>
    <row r="248" spans="1:4" ht="15" x14ac:dyDescent="0.25">
      <c r="A248" s="189" t="s">
        <v>62</v>
      </c>
      <c r="B248" s="189">
        <v>312190</v>
      </c>
      <c r="C248" s="189" t="s">
        <v>278</v>
      </c>
      <c r="D248" s="193">
        <v>42</v>
      </c>
    </row>
    <row r="249" spans="1:4" ht="15" x14ac:dyDescent="0.25">
      <c r="A249" s="189" t="s">
        <v>16</v>
      </c>
      <c r="B249" s="189">
        <v>312200</v>
      </c>
      <c r="C249" s="189" t="s">
        <v>279</v>
      </c>
      <c r="D249" s="193">
        <v>288</v>
      </c>
    </row>
    <row r="250" spans="1:4" ht="15" x14ac:dyDescent="0.25">
      <c r="A250" s="189" t="s">
        <v>22</v>
      </c>
      <c r="B250" s="189">
        <v>312210</v>
      </c>
      <c r="C250" s="189" t="s">
        <v>280</v>
      </c>
      <c r="D250" s="193">
        <v>48</v>
      </c>
    </row>
    <row r="251" spans="1:4" ht="15" x14ac:dyDescent="0.25">
      <c r="A251" s="189" t="s">
        <v>22</v>
      </c>
      <c r="B251" s="189">
        <v>312220</v>
      </c>
      <c r="C251" s="189" t="s">
        <v>281</v>
      </c>
      <c r="D251" s="193">
        <v>114</v>
      </c>
    </row>
    <row r="252" spans="1:4" ht="15" x14ac:dyDescent="0.25">
      <c r="A252" s="189" t="s">
        <v>26</v>
      </c>
      <c r="B252" s="189">
        <v>312230</v>
      </c>
      <c r="C252" s="189" t="s">
        <v>26</v>
      </c>
      <c r="D252" s="193">
        <v>3936</v>
      </c>
    </row>
    <row r="253" spans="1:4" ht="15" x14ac:dyDescent="0.25">
      <c r="A253" s="189" t="s">
        <v>30</v>
      </c>
      <c r="B253" s="189">
        <v>312235</v>
      </c>
      <c r="C253" s="189" t="s">
        <v>282</v>
      </c>
      <c r="D253" s="193">
        <v>102</v>
      </c>
    </row>
    <row r="254" spans="1:4" ht="15" x14ac:dyDescent="0.25">
      <c r="A254" s="189" t="s">
        <v>40</v>
      </c>
      <c r="B254" s="189">
        <v>312240</v>
      </c>
      <c r="C254" s="189" t="s">
        <v>283</v>
      </c>
      <c r="D254" s="193">
        <v>84</v>
      </c>
    </row>
    <row r="255" spans="1:4" ht="15" x14ac:dyDescent="0.25">
      <c r="A255" s="189" t="s">
        <v>30</v>
      </c>
      <c r="B255" s="189">
        <v>312245</v>
      </c>
      <c r="C255" s="189" t="s">
        <v>284</v>
      </c>
      <c r="D255" s="193">
        <v>90</v>
      </c>
    </row>
    <row r="256" spans="1:4" ht="15" x14ac:dyDescent="0.25">
      <c r="A256" s="189" t="s">
        <v>80</v>
      </c>
      <c r="B256" s="189">
        <v>312247</v>
      </c>
      <c r="C256" s="189" t="s">
        <v>285</v>
      </c>
      <c r="D256" s="193">
        <v>30</v>
      </c>
    </row>
    <row r="257" spans="1:4" ht="15" x14ac:dyDescent="0.25">
      <c r="A257" s="189" t="s">
        <v>20</v>
      </c>
      <c r="B257" s="189">
        <v>312250</v>
      </c>
      <c r="C257" s="189" t="s">
        <v>286</v>
      </c>
      <c r="D257" s="193">
        <v>84</v>
      </c>
    </row>
    <row r="258" spans="1:4" ht="15" x14ac:dyDescent="0.25">
      <c r="A258" s="189" t="s">
        <v>90</v>
      </c>
      <c r="B258" s="189">
        <v>312260</v>
      </c>
      <c r="C258" s="189" t="s">
        <v>287</v>
      </c>
      <c r="D258" s="193">
        <v>90</v>
      </c>
    </row>
    <row r="259" spans="1:4" ht="15" x14ac:dyDescent="0.25">
      <c r="A259" s="189" t="s">
        <v>18</v>
      </c>
      <c r="B259" s="189">
        <v>312270</v>
      </c>
      <c r="C259" s="189" t="s">
        <v>288</v>
      </c>
      <c r="D259" s="193">
        <v>54</v>
      </c>
    </row>
    <row r="260" spans="1:4" ht="15" x14ac:dyDescent="0.25">
      <c r="A260" s="189" t="s">
        <v>33</v>
      </c>
      <c r="B260" s="189">
        <v>312280</v>
      </c>
      <c r="C260" s="189" t="s">
        <v>289</v>
      </c>
      <c r="D260" s="193">
        <v>24</v>
      </c>
    </row>
    <row r="261" spans="1:4" ht="15" x14ac:dyDescent="0.25">
      <c r="A261" s="189" t="s">
        <v>38</v>
      </c>
      <c r="B261" s="189">
        <v>312290</v>
      </c>
      <c r="C261" s="189" t="s">
        <v>290</v>
      </c>
      <c r="D261" s="193">
        <v>48</v>
      </c>
    </row>
    <row r="262" spans="1:4" ht="15" x14ac:dyDescent="0.25">
      <c r="A262" s="189" t="s">
        <v>94</v>
      </c>
      <c r="B262" s="189">
        <v>312300</v>
      </c>
      <c r="C262" s="189" t="s">
        <v>291</v>
      </c>
      <c r="D262" s="193">
        <v>102</v>
      </c>
    </row>
    <row r="263" spans="1:4" ht="15" x14ac:dyDescent="0.25">
      <c r="A263" s="189" t="s">
        <v>90</v>
      </c>
      <c r="B263" s="189">
        <v>312310</v>
      </c>
      <c r="C263" s="189" t="s">
        <v>292</v>
      </c>
      <c r="D263" s="193">
        <v>30</v>
      </c>
    </row>
    <row r="264" spans="1:4" ht="15" x14ac:dyDescent="0.25">
      <c r="A264" s="189" t="s">
        <v>26</v>
      </c>
      <c r="B264" s="189">
        <v>312320</v>
      </c>
      <c r="C264" s="189" t="s">
        <v>293</v>
      </c>
      <c r="D264" s="193">
        <v>114</v>
      </c>
    </row>
    <row r="265" spans="1:4" ht="15" x14ac:dyDescent="0.25">
      <c r="A265" s="189" t="s">
        <v>62</v>
      </c>
      <c r="B265" s="189">
        <v>312330</v>
      </c>
      <c r="C265" s="189" t="s">
        <v>294</v>
      </c>
      <c r="D265" s="193">
        <v>72</v>
      </c>
    </row>
    <row r="266" spans="1:4" ht="15" x14ac:dyDescent="0.25">
      <c r="A266" s="189" t="s">
        <v>45</v>
      </c>
      <c r="B266" s="189">
        <v>312340</v>
      </c>
      <c r="C266" s="189" t="s">
        <v>295</v>
      </c>
      <c r="D266" s="193">
        <v>30</v>
      </c>
    </row>
    <row r="267" spans="1:4" ht="15" x14ac:dyDescent="0.25">
      <c r="A267" s="189" t="s">
        <v>12</v>
      </c>
      <c r="B267" s="189">
        <v>312350</v>
      </c>
      <c r="C267" s="189" t="s">
        <v>296</v>
      </c>
      <c r="D267" s="193">
        <v>24</v>
      </c>
    </row>
    <row r="268" spans="1:4" ht="15" x14ac:dyDescent="0.25">
      <c r="A268" s="189" t="s">
        <v>16</v>
      </c>
      <c r="B268" s="189">
        <v>312352</v>
      </c>
      <c r="C268" s="189" t="s">
        <v>297</v>
      </c>
      <c r="D268" s="193">
        <v>126</v>
      </c>
    </row>
    <row r="269" spans="1:4" ht="15" x14ac:dyDescent="0.25">
      <c r="A269" s="189" t="s">
        <v>33</v>
      </c>
      <c r="B269" s="189">
        <v>312360</v>
      </c>
      <c r="C269" s="189" t="s">
        <v>298</v>
      </c>
      <c r="D269" s="193">
        <v>462</v>
      </c>
    </row>
    <row r="270" spans="1:4" ht="15" x14ac:dyDescent="0.25">
      <c r="A270" s="189" t="s">
        <v>22</v>
      </c>
      <c r="B270" s="189">
        <v>312370</v>
      </c>
      <c r="C270" s="189" t="s">
        <v>299</v>
      </c>
      <c r="D270" s="193">
        <v>186</v>
      </c>
    </row>
    <row r="271" spans="1:4" ht="15" x14ac:dyDescent="0.25">
      <c r="A271" s="189" t="s">
        <v>104</v>
      </c>
      <c r="B271" s="189">
        <v>312380</v>
      </c>
      <c r="C271" s="189" t="s">
        <v>300</v>
      </c>
      <c r="D271" s="193">
        <v>120</v>
      </c>
    </row>
    <row r="272" spans="1:4" ht="15" x14ac:dyDescent="0.25">
      <c r="A272" s="189" t="s">
        <v>20</v>
      </c>
      <c r="B272" s="189">
        <v>312385</v>
      </c>
      <c r="C272" s="189" t="s">
        <v>301</v>
      </c>
      <c r="D272" s="193">
        <v>90</v>
      </c>
    </row>
    <row r="273" spans="1:4" ht="15" x14ac:dyDescent="0.25">
      <c r="A273" s="189" t="s">
        <v>94</v>
      </c>
      <c r="B273" s="189">
        <v>312390</v>
      </c>
      <c r="C273" s="189" t="s">
        <v>302</v>
      </c>
      <c r="D273" s="193">
        <v>258</v>
      </c>
    </row>
    <row r="274" spans="1:4" ht="15" x14ac:dyDescent="0.25">
      <c r="A274" s="189" t="s">
        <v>62</v>
      </c>
      <c r="B274" s="189">
        <v>312400</v>
      </c>
      <c r="C274" s="189" t="s">
        <v>303</v>
      </c>
      <c r="D274" s="193">
        <v>336</v>
      </c>
    </row>
    <row r="275" spans="1:4" ht="15" x14ac:dyDescent="0.25">
      <c r="A275" s="189" t="s">
        <v>99</v>
      </c>
      <c r="B275" s="189">
        <v>312410</v>
      </c>
      <c r="C275" s="189" t="s">
        <v>304</v>
      </c>
      <c r="D275" s="193">
        <v>936</v>
      </c>
    </row>
    <row r="276" spans="1:4" ht="15" x14ac:dyDescent="0.25">
      <c r="A276" s="189" t="s">
        <v>16</v>
      </c>
      <c r="B276" s="189">
        <v>312420</v>
      </c>
      <c r="C276" s="189" t="s">
        <v>305</v>
      </c>
      <c r="D276" s="193">
        <v>360</v>
      </c>
    </row>
    <row r="277" spans="1:4" ht="15" x14ac:dyDescent="0.25">
      <c r="A277" s="189" t="s">
        <v>104</v>
      </c>
      <c r="B277" s="189">
        <v>312430</v>
      </c>
      <c r="C277" s="189" t="s">
        <v>306</v>
      </c>
      <c r="D277" s="193">
        <v>498</v>
      </c>
    </row>
    <row r="278" spans="1:4" ht="15" x14ac:dyDescent="0.25">
      <c r="A278" s="189" t="s">
        <v>36</v>
      </c>
      <c r="B278" s="189">
        <v>312440</v>
      </c>
      <c r="C278" s="189" t="s">
        <v>307</v>
      </c>
      <c r="D278" s="193">
        <v>72</v>
      </c>
    </row>
    <row r="279" spans="1:4" ht="15" x14ac:dyDescent="0.25">
      <c r="A279" s="189" t="s">
        <v>36</v>
      </c>
      <c r="B279" s="189">
        <v>312450</v>
      </c>
      <c r="C279" s="189" t="s">
        <v>308</v>
      </c>
      <c r="D279" s="193">
        <v>192</v>
      </c>
    </row>
    <row r="280" spans="1:4" ht="15" x14ac:dyDescent="0.25">
      <c r="A280" s="189" t="s">
        <v>38</v>
      </c>
      <c r="B280" s="189">
        <v>312460</v>
      </c>
      <c r="C280" s="189" t="s">
        <v>309</v>
      </c>
      <c r="D280" s="193">
        <v>18</v>
      </c>
    </row>
    <row r="281" spans="1:4" ht="15" x14ac:dyDescent="0.25">
      <c r="A281" s="189" t="s">
        <v>26</v>
      </c>
      <c r="B281" s="189">
        <v>312470</v>
      </c>
      <c r="C281" s="189" t="s">
        <v>310</v>
      </c>
      <c r="D281" s="193">
        <v>30</v>
      </c>
    </row>
    <row r="282" spans="1:4" ht="15" x14ac:dyDescent="0.25">
      <c r="A282" s="189" t="s">
        <v>12</v>
      </c>
      <c r="B282" s="189">
        <v>312480</v>
      </c>
      <c r="C282" s="189" t="s">
        <v>311</v>
      </c>
      <c r="D282" s="193">
        <v>144</v>
      </c>
    </row>
    <row r="283" spans="1:4" ht="15" x14ac:dyDescent="0.25">
      <c r="A283" s="189" t="s">
        <v>62</v>
      </c>
      <c r="B283" s="189">
        <v>312490</v>
      </c>
      <c r="C283" s="189" t="s">
        <v>312</v>
      </c>
      <c r="D283" s="193">
        <v>96</v>
      </c>
    </row>
    <row r="284" spans="1:4" ht="15" x14ac:dyDescent="0.25">
      <c r="A284" s="189" t="s">
        <v>57</v>
      </c>
      <c r="B284" s="189">
        <v>312500</v>
      </c>
      <c r="C284" s="189" t="s">
        <v>313</v>
      </c>
      <c r="D284" s="193">
        <v>30</v>
      </c>
    </row>
    <row r="285" spans="1:4" ht="15" x14ac:dyDescent="0.25">
      <c r="A285" s="189" t="s">
        <v>36</v>
      </c>
      <c r="B285" s="189">
        <v>312510</v>
      </c>
      <c r="C285" s="189" t="s">
        <v>314</v>
      </c>
      <c r="D285" s="193">
        <v>918</v>
      </c>
    </row>
    <row r="286" spans="1:4" ht="15" x14ac:dyDescent="0.25">
      <c r="A286" s="189" t="s">
        <v>40</v>
      </c>
      <c r="B286" s="189">
        <v>312520</v>
      </c>
      <c r="C286" s="189" t="s">
        <v>315</v>
      </c>
      <c r="D286" s="193">
        <v>30</v>
      </c>
    </row>
    <row r="287" spans="1:4" ht="15" x14ac:dyDescent="0.25">
      <c r="A287" s="189" t="s">
        <v>16</v>
      </c>
      <c r="B287" s="189">
        <v>312530</v>
      </c>
      <c r="C287" s="189" t="s">
        <v>316</v>
      </c>
      <c r="D287" s="193">
        <v>30</v>
      </c>
    </row>
    <row r="288" spans="1:4" ht="15" x14ac:dyDescent="0.25">
      <c r="A288" s="189" t="s">
        <v>52</v>
      </c>
      <c r="B288" s="189">
        <v>312540</v>
      </c>
      <c r="C288" s="189" t="s">
        <v>317</v>
      </c>
      <c r="D288" s="193">
        <v>72</v>
      </c>
    </row>
    <row r="289" spans="1:4" ht="15" x14ac:dyDescent="0.25">
      <c r="A289" s="189" t="s">
        <v>52</v>
      </c>
      <c r="B289" s="189">
        <v>312550</v>
      </c>
      <c r="C289" s="189" t="s">
        <v>318</v>
      </c>
      <c r="D289" s="193">
        <v>54</v>
      </c>
    </row>
    <row r="290" spans="1:4" ht="15" x14ac:dyDescent="0.25">
      <c r="A290" s="189" t="s">
        <v>30</v>
      </c>
      <c r="B290" s="189">
        <v>312560</v>
      </c>
      <c r="C290" s="189" t="s">
        <v>319</v>
      </c>
      <c r="D290" s="193">
        <v>54</v>
      </c>
    </row>
    <row r="291" spans="1:4" ht="15" x14ac:dyDescent="0.25">
      <c r="A291" s="189" t="s">
        <v>14</v>
      </c>
      <c r="B291" s="189">
        <v>312570</v>
      </c>
      <c r="C291" s="189" t="s">
        <v>320</v>
      </c>
      <c r="D291" s="193">
        <v>222</v>
      </c>
    </row>
    <row r="292" spans="1:4" ht="15" x14ac:dyDescent="0.25">
      <c r="A292" s="189" t="s">
        <v>22</v>
      </c>
      <c r="B292" s="189">
        <v>312580</v>
      </c>
      <c r="C292" s="189" t="s">
        <v>321</v>
      </c>
      <c r="D292" s="193">
        <v>36</v>
      </c>
    </row>
    <row r="293" spans="1:4" ht="15" x14ac:dyDescent="0.25">
      <c r="A293" s="189" t="s">
        <v>90</v>
      </c>
      <c r="B293" s="189">
        <v>312590</v>
      </c>
      <c r="C293" s="189" t="s">
        <v>322</v>
      </c>
      <c r="D293" s="193">
        <v>150</v>
      </c>
    </row>
    <row r="294" spans="1:4" ht="15" x14ac:dyDescent="0.25">
      <c r="A294" s="189" t="s">
        <v>16</v>
      </c>
      <c r="B294" s="189">
        <v>312595</v>
      </c>
      <c r="C294" s="189" t="s">
        <v>323</v>
      </c>
      <c r="D294" s="193">
        <v>168</v>
      </c>
    </row>
    <row r="295" spans="1:4" ht="15" x14ac:dyDescent="0.25">
      <c r="A295" s="189" t="s">
        <v>99</v>
      </c>
      <c r="B295" s="189">
        <v>312600</v>
      </c>
      <c r="C295" s="189" t="s">
        <v>324</v>
      </c>
      <c r="D295" s="193">
        <v>114</v>
      </c>
    </row>
    <row r="296" spans="1:4" ht="15" x14ac:dyDescent="0.25">
      <c r="A296" s="189" t="s">
        <v>26</v>
      </c>
      <c r="B296" s="189">
        <v>312610</v>
      </c>
      <c r="C296" s="189" t="s">
        <v>325</v>
      </c>
      <c r="D296" s="193">
        <v>492</v>
      </c>
    </row>
    <row r="297" spans="1:4" ht="15" x14ac:dyDescent="0.25">
      <c r="A297" s="189" t="s">
        <v>80</v>
      </c>
      <c r="B297" s="189">
        <v>312620</v>
      </c>
      <c r="C297" s="189" t="s">
        <v>326</v>
      </c>
      <c r="D297" s="193">
        <v>60</v>
      </c>
    </row>
    <row r="298" spans="1:4" ht="15" x14ac:dyDescent="0.25">
      <c r="A298" s="189" t="s">
        <v>45</v>
      </c>
      <c r="B298" s="189">
        <v>312630</v>
      </c>
      <c r="C298" s="189" t="s">
        <v>327</v>
      </c>
      <c r="D298" s="193">
        <v>72</v>
      </c>
    </row>
    <row r="299" spans="1:4" ht="15" x14ac:dyDescent="0.25">
      <c r="A299" s="189" t="s">
        <v>14</v>
      </c>
      <c r="B299" s="189">
        <v>312640</v>
      </c>
      <c r="C299" s="189" t="s">
        <v>328</v>
      </c>
      <c r="D299" s="193">
        <v>54</v>
      </c>
    </row>
    <row r="300" spans="1:4" ht="15" x14ac:dyDescent="0.25">
      <c r="A300" s="189" t="s">
        <v>52</v>
      </c>
      <c r="B300" s="189">
        <v>312650</v>
      </c>
      <c r="C300" s="189" t="s">
        <v>329</v>
      </c>
      <c r="D300" s="193">
        <v>60</v>
      </c>
    </row>
    <row r="301" spans="1:4" ht="15" x14ac:dyDescent="0.25">
      <c r="A301" s="189" t="s">
        <v>104</v>
      </c>
      <c r="B301" s="189">
        <v>312660</v>
      </c>
      <c r="C301" s="189" t="s">
        <v>330</v>
      </c>
      <c r="D301" s="193">
        <v>78</v>
      </c>
    </row>
    <row r="302" spans="1:4" ht="15" x14ac:dyDescent="0.25">
      <c r="A302" s="189" t="s">
        <v>104</v>
      </c>
      <c r="B302" s="189">
        <v>312670</v>
      </c>
      <c r="C302" s="189" t="s">
        <v>331</v>
      </c>
      <c r="D302" s="193">
        <v>402</v>
      </c>
    </row>
    <row r="303" spans="1:4" ht="15" x14ac:dyDescent="0.25">
      <c r="A303" s="189" t="s">
        <v>28</v>
      </c>
      <c r="B303" s="189">
        <v>312675</v>
      </c>
      <c r="C303" s="189" t="s">
        <v>332</v>
      </c>
      <c r="D303" s="193">
        <v>42</v>
      </c>
    </row>
    <row r="304" spans="1:4" ht="15" x14ac:dyDescent="0.25">
      <c r="A304" s="189" t="s">
        <v>28</v>
      </c>
      <c r="B304" s="189">
        <v>312680</v>
      </c>
      <c r="C304" s="189" t="s">
        <v>333</v>
      </c>
      <c r="D304" s="193">
        <v>84</v>
      </c>
    </row>
    <row r="305" spans="1:4" ht="15" x14ac:dyDescent="0.25">
      <c r="A305" s="189" t="s">
        <v>22</v>
      </c>
      <c r="B305" s="189">
        <v>312690</v>
      </c>
      <c r="C305" s="189" t="s">
        <v>334</v>
      </c>
      <c r="D305" s="193">
        <v>60</v>
      </c>
    </row>
    <row r="306" spans="1:4" ht="15" x14ac:dyDescent="0.25">
      <c r="A306" s="189" t="s">
        <v>22</v>
      </c>
      <c r="B306" s="189">
        <v>312695</v>
      </c>
      <c r="C306" s="189" t="s">
        <v>335</v>
      </c>
      <c r="D306" s="193">
        <v>78</v>
      </c>
    </row>
    <row r="307" spans="1:4" ht="15" x14ac:dyDescent="0.25">
      <c r="A307" s="189" t="s">
        <v>24</v>
      </c>
      <c r="B307" s="189">
        <v>312700</v>
      </c>
      <c r="C307" s="189" t="s">
        <v>336</v>
      </c>
      <c r="D307" s="193">
        <v>270</v>
      </c>
    </row>
    <row r="308" spans="1:4" ht="15" x14ac:dyDescent="0.25">
      <c r="A308" s="189" t="s">
        <v>28</v>
      </c>
      <c r="B308" s="189">
        <v>312705</v>
      </c>
      <c r="C308" s="189" t="s">
        <v>337</v>
      </c>
      <c r="D308" s="193">
        <v>42</v>
      </c>
    </row>
    <row r="309" spans="1:4" ht="15" x14ac:dyDescent="0.25">
      <c r="A309" s="189" t="s">
        <v>104</v>
      </c>
      <c r="B309" s="189">
        <v>312707</v>
      </c>
      <c r="C309" s="189" t="s">
        <v>338</v>
      </c>
      <c r="D309" s="193">
        <v>24</v>
      </c>
    </row>
    <row r="310" spans="1:4" ht="15" x14ac:dyDescent="0.25">
      <c r="A310" s="189" t="s">
        <v>24</v>
      </c>
      <c r="B310" s="189">
        <v>312710</v>
      </c>
      <c r="C310" s="189" t="s">
        <v>339</v>
      </c>
      <c r="D310" s="193">
        <v>1032</v>
      </c>
    </row>
    <row r="311" spans="1:4" ht="15" x14ac:dyDescent="0.25">
      <c r="A311" s="189" t="s">
        <v>14</v>
      </c>
      <c r="B311" s="189">
        <v>312720</v>
      </c>
      <c r="C311" s="189" t="s">
        <v>340</v>
      </c>
      <c r="D311" s="193">
        <v>66</v>
      </c>
    </row>
    <row r="312" spans="1:4" ht="15" x14ac:dyDescent="0.25">
      <c r="A312" s="189" t="s">
        <v>22</v>
      </c>
      <c r="B312" s="189">
        <v>312730</v>
      </c>
      <c r="C312" s="189" t="s">
        <v>341</v>
      </c>
      <c r="D312" s="193">
        <v>48</v>
      </c>
    </row>
    <row r="313" spans="1:4" ht="15" x14ac:dyDescent="0.25">
      <c r="A313" s="189" t="s">
        <v>104</v>
      </c>
      <c r="B313" s="189">
        <v>312733</v>
      </c>
      <c r="C313" s="189" t="s">
        <v>342</v>
      </c>
      <c r="D313" s="193">
        <v>42</v>
      </c>
    </row>
    <row r="314" spans="1:4" ht="15" x14ac:dyDescent="0.25">
      <c r="A314" s="189" t="s">
        <v>104</v>
      </c>
      <c r="B314" s="189">
        <v>312735</v>
      </c>
      <c r="C314" s="189" t="s">
        <v>343</v>
      </c>
      <c r="D314" s="193">
        <v>54</v>
      </c>
    </row>
    <row r="315" spans="1:4" ht="15" x14ac:dyDescent="0.25">
      <c r="A315" s="189" t="s">
        <v>22</v>
      </c>
      <c r="B315" s="189">
        <v>312737</v>
      </c>
      <c r="C315" s="189" t="s">
        <v>344</v>
      </c>
      <c r="D315" s="193">
        <v>30</v>
      </c>
    </row>
    <row r="316" spans="1:4" ht="15" x14ac:dyDescent="0.25">
      <c r="A316" s="189" t="s">
        <v>57</v>
      </c>
      <c r="B316" s="189">
        <v>312738</v>
      </c>
      <c r="C316" s="189" t="s">
        <v>345</v>
      </c>
      <c r="D316" s="193">
        <v>36</v>
      </c>
    </row>
    <row r="317" spans="1:4" ht="15" x14ac:dyDescent="0.25">
      <c r="A317" s="189" t="s">
        <v>36</v>
      </c>
      <c r="B317" s="189">
        <v>312740</v>
      </c>
      <c r="C317" s="189" t="s">
        <v>346</v>
      </c>
      <c r="D317" s="193">
        <v>72</v>
      </c>
    </row>
    <row r="318" spans="1:4" ht="15" x14ac:dyDescent="0.25">
      <c r="A318" s="189" t="s">
        <v>22</v>
      </c>
      <c r="B318" s="189">
        <v>312750</v>
      </c>
      <c r="C318" s="189" t="s">
        <v>347</v>
      </c>
      <c r="D318" s="193">
        <v>54</v>
      </c>
    </row>
    <row r="319" spans="1:4" ht="15" x14ac:dyDescent="0.25">
      <c r="A319" s="189" t="s">
        <v>52</v>
      </c>
      <c r="B319" s="189">
        <v>312760</v>
      </c>
      <c r="C319" s="189" t="s">
        <v>348</v>
      </c>
      <c r="D319" s="193">
        <v>198</v>
      </c>
    </row>
    <row r="320" spans="1:4" ht="15" x14ac:dyDescent="0.25">
      <c r="A320" s="189" t="s">
        <v>22</v>
      </c>
      <c r="B320" s="189">
        <v>312770</v>
      </c>
      <c r="C320" s="189" t="s">
        <v>22</v>
      </c>
      <c r="D320" s="193">
        <v>2370</v>
      </c>
    </row>
    <row r="321" spans="1:4" ht="15" x14ac:dyDescent="0.25">
      <c r="A321" s="189" t="s">
        <v>104</v>
      </c>
      <c r="B321" s="189">
        <v>312780</v>
      </c>
      <c r="C321" s="189" t="s">
        <v>349</v>
      </c>
      <c r="D321" s="193">
        <v>234</v>
      </c>
    </row>
    <row r="322" spans="1:4" ht="15" x14ac:dyDescent="0.25">
      <c r="A322" s="189" t="s">
        <v>12</v>
      </c>
      <c r="B322" s="189">
        <v>312790</v>
      </c>
      <c r="C322" s="189" t="s">
        <v>350</v>
      </c>
      <c r="D322" s="193">
        <v>30</v>
      </c>
    </row>
    <row r="323" spans="1:4" ht="15" x14ac:dyDescent="0.25">
      <c r="A323" s="189" t="s">
        <v>90</v>
      </c>
      <c r="B323" s="189">
        <v>312800</v>
      </c>
      <c r="C323" s="189" t="s">
        <v>351</v>
      </c>
      <c r="D323" s="193">
        <v>534</v>
      </c>
    </row>
    <row r="324" spans="1:4" ht="15" x14ac:dyDescent="0.25">
      <c r="A324" s="189" t="s">
        <v>45</v>
      </c>
      <c r="B324" s="189">
        <v>312810</v>
      </c>
      <c r="C324" s="189" t="s">
        <v>352</v>
      </c>
      <c r="D324" s="193">
        <v>222</v>
      </c>
    </row>
    <row r="325" spans="1:4" ht="15" x14ac:dyDescent="0.25">
      <c r="A325" s="189" t="s">
        <v>18</v>
      </c>
      <c r="B325" s="189">
        <v>312820</v>
      </c>
      <c r="C325" s="189" t="s">
        <v>353</v>
      </c>
      <c r="D325" s="193">
        <v>72</v>
      </c>
    </row>
    <row r="326" spans="1:4" ht="15" x14ac:dyDescent="0.25">
      <c r="A326" s="189" t="s">
        <v>104</v>
      </c>
      <c r="B326" s="189">
        <v>312825</v>
      </c>
      <c r="C326" s="189" t="s">
        <v>354</v>
      </c>
      <c r="D326" s="193">
        <v>84</v>
      </c>
    </row>
    <row r="327" spans="1:4" ht="15" x14ac:dyDescent="0.25">
      <c r="A327" s="189" t="s">
        <v>40</v>
      </c>
      <c r="B327" s="189">
        <v>312830</v>
      </c>
      <c r="C327" s="189" t="s">
        <v>355</v>
      </c>
      <c r="D327" s="193">
        <v>210</v>
      </c>
    </row>
    <row r="328" spans="1:4" ht="15" x14ac:dyDescent="0.25">
      <c r="A328" s="189" t="s">
        <v>62</v>
      </c>
      <c r="B328" s="189">
        <v>312840</v>
      </c>
      <c r="C328" s="189" t="s">
        <v>356</v>
      </c>
      <c r="D328" s="193">
        <v>144</v>
      </c>
    </row>
    <row r="329" spans="1:4" ht="15" x14ac:dyDescent="0.25">
      <c r="A329" s="189" t="s">
        <v>57</v>
      </c>
      <c r="B329" s="189">
        <v>312850</v>
      </c>
      <c r="C329" s="189" t="s">
        <v>357</v>
      </c>
      <c r="D329" s="193">
        <v>36</v>
      </c>
    </row>
    <row r="330" spans="1:4" ht="15" x14ac:dyDescent="0.25">
      <c r="A330" s="189" t="s">
        <v>71</v>
      </c>
      <c r="B330" s="189">
        <v>312860</v>
      </c>
      <c r="C330" s="189" t="s">
        <v>358</v>
      </c>
      <c r="D330" s="193">
        <v>108</v>
      </c>
    </row>
    <row r="331" spans="1:4" ht="15" x14ac:dyDescent="0.25">
      <c r="A331" s="189" t="s">
        <v>40</v>
      </c>
      <c r="B331" s="189">
        <v>312870</v>
      </c>
      <c r="C331" s="189" t="s">
        <v>359</v>
      </c>
      <c r="D331" s="193">
        <v>1218</v>
      </c>
    </row>
    <row r="332" spans="1:4" ht="15" x14ac:dyDescent="0.25">
      <c r="A332" s="189" t="s">
        <v>62</v>
      </c>
      <c r="B332" s="189">
        <v>312880</v>
      </c>
      <c r="C332" s="189" t="s">
        <v>360</v>
      </c>
      <c r="D332" s="193">
        <v>90</v>
      </c>
    </row>
    <row r="333" spans="1:4" ht="15" x14ac:dyDescent="0.25">
      <c r="A333" s="189" t="s">
        <v>71</v>
      </c>
      <c r="B333" s="189">
        <v>312890</v>
      </c>
      <c r="C333" s="189" t="s">
        <v>361</v>
      </c>
      <c r="D333" s="193">
        <v>156</v>
      </c>
    </row>
    <row r="334" spans="1:4" ht="15" x14ac:dyDescent="0.25">
      <c r="A334" s="189" t="s">
        <v>62</v>
      </c>
      <c r="B334" s="189">
        <v>312900</v>
      </c>
      <c r="C334" s="189" t="s">
        <v>362</v>
      </c>
      <c r="D334" s="193">
        <v>150</v>
      </c>
    </row>
    <row r="335" spans="1:4" ht="15" x14ac:dyDescent="0.25">
      <c r="A335" s="189" t="s">
        <v>143</v>
      </c>
      <c r="B335" s="189">
        <v>312910</v>
      </c>
      <c r="C335" s="189" t="s">
        <v>363</v>
      </c>
      <c r="D335" s="193">
        <v>42</v>
      </c>
    </row>
    <row r="336" spans="1:4" ht="15" x14ac:dyDescent="0.25">
      <c r="A336" s="189" t="s">
        <v>36</v>
      </c>
      <c r="B336" s="189">
        <v>312920</v>
      </c>
      <c r="C336" s="189" t="s">
        <v>364</v>
      </c>
      <c r="D336" s="193">
        <v>114</v>
      </c>
    </row>
    <row r="337" spans="1:4" ht="15" x14ac:dyDescent="0.25">
      <c r="A337" s="189" t="s">
        <v>20</v>
      </c>
      <c r="B337" s="189">
        <v>312930</v>
      </c>
      <c r="C337" s="189" t="s">
        <v>365</v>
      </c>
      <c r="D337" s="193">
        <v>180</v>
      </c>
    </row>
    <row r="338" spans="1:4" ht="15" x14ac:dyDescent="0.25">
      <c r="A338" s="189" t="s">
        <v>41</v>
      </c>
      <c r="B338" s="189">
        <v>312940</v>
      </c>
      <c r="C338" s="189" t="s">
        <v>366</v>
      </c>
      <c r="D338" s="193">
        <v>78</v>
      </c>
    </row>
    <row r="339" spans="1:4" ht="15" x14ac:dyDescent="0.25">
      <c r="A339" s="189" t="s">
        <v>24</v>
      </c>
      <c r="B339" s="189">
        <v>312950</v>
      </c>
      <c r="C339" s="189" t="s">
        <v>367</v>
      </c>
      <c r="D339" s="193">
        <v>408</v>
      </c>
    </row>
    <row r="340" spans="1:4" ht="15" x14ac:dyDescent="0.25">
      <c r="A340" s="189" t="s">
        <v>137</v>
      </c>
      <c r="B340" s="189">
        <v>312960</v>
      </c>
      <c r="C340" s="189" t="s">
        <v>368</v>
      </c>
      <c r="D340" s="193">
        <v>144</v>
      </c>
    </row>
    <row r="341" spans="1:4" ht="15" x14ac:dyDescent="0.25">
      <c r="A341" s="189" t="s">
        <v>122</v>
      </c>
      <c r="B341" s="189">
        <v>312965</v>
      </c>
      <c r="C341" s="189" t="s">
        <v>369</v>
      </c>
      <c r="D341" s="193">
        <v>90</v>
      </c>
    </row>
    <row r="342" spans="1:4" ht="15" x14ac:dyDescent="0.25">
      <c r="A342" s="189" t="s">
        <v>45</v>
      </c>
      <c r="B342" s="189">
        <v>312970</v>
      </c>
      <c r="C342" s="189" t="s">
        <v>370</v>
      </c>
      <c r="D342" s="193">
        <v>204</v>
      </c>
    </row>
    <row r="343" spans="1:4" ht="15" x14ac:dyDescent="0.25">
      <c r="A343" s="189" t="s">
        <v>99</v>
      </c>
      <c r="B343" s="189">
        <v>312980</v>
      </c>
      <c r="C343" s="189" t="s">
        <v>371</v>
      </c>
      <c r="D343" s="193">
        <v>3222</v>
      </c>
    </row>
    <row r="344" spans="1:4" ht="15" x14ac:dyDescent="0.25">
      <c r="A344" s="189" t="s">
        <v>36</v>
      </c>
      <c r="B344" s="189">
        <v>312990</v>
      </c>
      <c r="C344" s="189" t="s">
        <v>372</v>
      </c>
      <c r="D344" s="193">
        <v>48</v>
      </c>
    </row>
    <row r="345" spans="1:4" ht="15" x14ac:dyDescent="0.25">
      <c r="A345" s="189" t="s">
        <v>94</v>
      </c>
      <c r="B345" s="189">
        <v>313000</v>
      </c>
      <c r="C345" s="189" t="s">
        <v>373</v>
      </c>
      <c r="D345" s="193">
        <v>48</v>
      </c>
    </row>
    <row r="346" spans="1:4" ht="15" x14ac:dyDescent="0.25">
      <c r="A346" s="189" t="s">
        <v>122</v>
      </c>
      <c r="B346" s="189">
        <v>313005</v>
      </c>
      <c r="C346" s="189" t="s">
        <v>374</v>
      </c>
      <c r="D346" s="193">
        <v>186</v>
      </c>
    </row>
    <row r="347" spans="1:4" ht="15" x14ac:dyDescent="0.25">
      <c r="A347" s="189" t="s">
        <v>99</v>
      </c>
      <c r="B347" s="189">
        <v>313010</v>
      </c>
      <c r="C347" s="189" t="s">
        <v>375</v>
      </c>
      <c r="D347" s="193">
        <v>612</v>
      </c>
    </row>
    <row r="348" spans="1:4" ht="15" x14ac:dyDescent="0.25">
      <c r="A348" s="189" t="s">
        <v>26</v>
      </c>
      <c r="B348" s="189">
        <v>313020</v>
      </c>
      <c r="C348" s="189" t="s">
        <v>376</v>
      </c>
      <c r="D348" s="193">
        <v>120</v>
      </c>
    </row>
    <row r="349" spans="1:4" ht="15" x14ac:dyDescent="0.25">
      <c r="A349" s="189" t="s">
        <v>26</v>
      </c>
      <c r="B349" s="189">
        <v>313030</v>
      </c>
      <c r="C349" s="189" t="s">
        <v>377</v>
      </c>
      <c r="D349" s="193">
        <v>78</v>
      </c>
    </row>
    <row r="350" spans="1:4" ht="15" x14ac:dyDescent="0.25">
      <c r="A350" s="189" t="s">
        <v>33</v>
      </c>
      <c r="B350" s="189">
        <v>313040</v>
      </c>
      <c r="C350" s="189" t="s">
        <v>378</v>
      </c>
      <c r="D350" s="193">
        <v>114</v>
      </c>
    </row>
    <row r="351" spans="1:4" ht="15" x14ac:dyDescent="0.25">
      <c r="A351" s="189" t="s">
        <v>33</v>
      </c>
      <c r="B351" s="189">
        <v>313050</v>
      </c>
      <c r="C351" s="189" t="s">
        <v>379</v>
      </c>
      <c r="D351" s="193">
        <v>210</v>
      </c>
    </row>
    <row r="352" spans="1:4" ht="15" x14ac:dyDescent="0.25">
      <c r="A352" s="189" t="s">
        <v>20</v>
      </c>
      <c r="B352" s="189">
        <v>313055</v>
      </c>
      <c r="C352" s="189" t="s">
        <v>380</v>
      </c>
      <c r="D352" s="193">
        <v>108</v>
      </c>
    </row>
    <row r="353" spans="1:4" ht="15" x14ac:dyDescent="0.25">
      <c r="A353" s="189" t="s">
        <v>36</v>
      </c>
      <c r="B353" s="189">
        <v>313060</v>
      </c>
      <c r="C353" s="189" t="s">
        <v>381</v>
      </c>
      <c r="D353" s="193">
        <v>132</v>
      </c>
    </row>
    <row r="354" spans="1:4" ht="15" x14ac:dyDescent="0.25">
      <c r="A354" s="189" t="s">
        <v>104</v>
      </c>
      <c r="B354" s="189">
        <v>313065</v>
      </c>
      <c r="C354" s="189" t="s">
        <v>382</v>
      </c>
      <c r="D354" s="193">
        <v>114</v>
      </c>
    </row>
    <row r="355" spans="1:4" ht="15" x14ac:dyDescent="0.25">
      <c r="A355" s="189" t="s">
        <v>12</v>
      </c>
      <c r="B355" s="189">
        <v>313070</v>
      </c>
      <c r="C355" s="189" t="s">
        <v>383</v>
      </c>
      <c r="D355" s="193">
        <v>114</v>
      </c>
    </row>
    <row r="356" spans="1:4" ht="15" x14ac:dyDescent="0.25">
      <c r="A356" s="189" t="s">
        <v>33</v>
      </c>
      <c r="B356" s="189">
        <v>313080</v>
      </c>
      <c r="C356" s="189" t="s">
        <v>384</v>
      </c>
      <c r="D356" s="193">
        <v>48</v>
      </c>
    </row>
    <row r="357" spans="1:4" ht="15" x14ac:dyDescent="0.25">
      <c r="A357" s="189" t="s">
        <v>20</v>
      </c>
      <c r="B357" s="189">
        <v>313090</v>
      </c>
      <c r="C357" s="189" t="s">
        <v>385</v>
      </c>
      <c r="D357" s="193">
        <v>378</v>
      </c>
    </row>
    <row r="358" spans="1:4" ht="15" x14ac:dyDescent="0.25">
      <c r="A358" s="189" t="s">
        <v>14</v>
      </c>
      <c r="B358" s="189">
        <v>313100</v>
      </c>
      <c r="C358" s="189" t="s">
        <v>386</v>
      </c>
      <c r="D358" s="193">
        <v>108</v>
      </c>
    </row>
    <row r="359" spans="1:4" ht="15" x14ac:dyDescent="0.25">
      <c r="A359" s="189" t="s">
        <v>14</v>
      </c>
      <c r="B359" s="189">
        <v>313110</v>
      </c>
      <c r="C359" s="189" t="s">
        <v>387</v>
      </c>
      <c r="D359" s="193">
        <v>138</v>
      </c>
    </row>
    <row r="360" spans="1:4" ht="15" x14ac:dyDescent="0.25">
      <c r="A360" s="189" t="s">
        <v>20</v>
      </c>
      <c r="B360" s="189">
        <v>313115</v>
      </c>
      <c r="C360" s="189" t="s">
        <v>388</v>
      </c>
      <c r="D360" s="193">
        <v>264</v>
      </c>
    </row>
    <row r="361" spans="1:4" ht="15" x14ac:dyDescent="0.25">
      <c r="A361" s="189" t="s">
        <v>16</v>
      </c>
      <c r="B361" s="189">
        <v>313120</v>
      </c>
      <c r="C361" s="189" t="s">
        <v>389</v>
      </c>
      <c r="D361" s="193">
        <v>312</v>
      </c>
    </row>
    <row r="362" spans="1:4" ht="15" x14ac:dyDescent="0.25">
      <c r="A362" s="189" t="s">
        <v>20</v>
      </c>
      <c r="B362" s="189">
        <v>313130</v>
      </c>
      <c r="C362" s="189" t="s">
        <v>390</v>
      </c>
      <c r="D362" s="193">
        <v>1596</v>
      </c>
    </row>
    <row r="363" spans="1:4" ht="15" x14ac:dyDescent="0.25">
      <c r="A363" s="189" t="s">
        <v>143</v>
      </c>
      <c r="B363" s="189">
        <v>313140</v>
      </c>
      <c r="C363" s="189" t="s">
        <v>391</v>
      </c>
      <c r="D363" s="193">
        <v>30</v>
      </c>
    </row>
    <row r="364" spans="1:4" ht="15" x14ac:dyDescent="0.25">
      <c r="A364" s="189" t="s">
        <v>36</v>
      </c>
      <c r="B364" s="189">
        <v>313150</v>
      </c>
      <c r="C364" s="189" t="s">
        <v>392</v>
      </c>
      <c r="D364" s="193">
        <v>72</v>
      </c>
    </row>
    <row r="365" spans="1:4" ht="15" x14ac:dyDescent="0.25">
      <c r="A365" s="189" t="s">
        <v>12</v>
      </c>
      <c r="B365" s="189">
        <v>313160</v>
      </c>
      <c r="C365" s="189" t="s">
        <v>393</v>
      </c>
      <c r="D365" s="193">
        <v>132</v>
      </c>
    </row>
    <row r="366" spans="1:4" ht="15" x14ac:dyDescent="0.25">
      <c r="A366" s="189" t="s">
        <v>90</v>
      </c>
      <c r="B366" s="189">
        <v>313170</v>
      </c>
      <c r="C366" s="189" t="s">
        <v>90</v>
      </c>
      <c r="D366" s="193">
        <v>2364</v>
      </c>
    </row>
    <row r="367" spans="1:4" ht="15" x14ac:dyDescent="0.25">
      <c r="A367" s="189" t="s">
        <v>22</v>
      </c>
      <c r="B367" s="189">
        <v>313180</v>
      </c>
      <c r="C367" s="189" t="s">
        <v>394</v>
      </c>
      <c r="D367" s="193">
        <v>120</v>
      </c>
    </row>
    <row r="368" spans="1:4" ht="15" x14ac:dyDescent="0.25">
      <c r="A368" s="189" t="s">
        <v>99</v>
      </c>
      <c r="B368" s="189">
        <v>313190</v>
      </c>
      <c r="C368" s="189" t="s">
        <v>395</v>
      </c>
      <c r="D368" s="193">
        <v>918</v>
      </c>
    </row>
    <row r="369" spans="1:4" ht="15" x14ac:dyDescent="0.25">
      <c r="A369" s="189" t="s">
        <v>104</v>
      </c>
      <c r="B369" s="189">
        <v>313200</v>
      </c>
      <c r="C369" s="189" t="s">
        <v>396</v>
      </c>
      <c r="D369" s="193">
        <v>90</v>
      </c>
    </row>
    <row r="370" spans="1:4" ht="15" x14ac:dyDescent="0.25">
      <c r="A370" s="189" t="s">
        <v>122</v>
      </c>
      <c r="B370" s="189">
        <v>313210</v>
      </c>
      <c r="C370" s="189" t="s">
        <v>397</v>
      </c>
      <c r="D370" s="193">
        <v>234</v>
      </c>
    </row>
    <row r="371" spans="1:4" ht="15" x14ac:dyDescent="0.25">
      <c r="A371" s="189" t="s">
        <v>26</v>
      </c>
      <c r="B371" s="189">
        <v>313220</v>
      </c>
      <c r="C371" s="189" t="s">
        <v>398</v>
      </c>
      <c r="D371" s="193">
        <v>246</v>
      </c>
    </row>
    <row r="372" spans="1:4" ht="15" x14ac:dyDescent="0.25">
      <c r="A372" s="189" t="s">
        <v>28</v>
      </c>
      <c r="B372" s="189">
        <v>313230</v>
      </c>
      <c r="C372" s="189" t="s">
        <v>399</v>
      </c>
      <c r="D372" s="193">
        <v>168</v>
      </c>
    </row>
    <row r="373" spans="1:4" ht="15" x14ac:dyDescent="0.25">
      <c r="A373" s="189" t="s">
        <v>36</v>
      </c>
      <c r="B373" s="189">
        <v>313240</v>
      </c>
      <c r="C373" s="189" t="s">
        <v>400</v>
      </c>
      <c r="D373" s="193">
        <v>948</v>
      </c>
    </row>
    <row r="374" spans="1:4" ht="15" x14ac:dyDescent="0.25">
      <c r="A374" s="189" t="s">
        <v>52</v>
      </c>
      <c r="B374" s="189">
        <v>313250</v>
      </c>
      <c r="C374" s="189" t="s">
        <v>401</v>
      </c>
      <c r="D374" s="193">
        <v>558</v>
      </c>
    </row>
    <row r="375" spans="1:4" ht="15" x14ac:dyDescent="0.25">
      <c r="A375" s="189" t="s">
        <v>38</v>
      </c>
      <c r="B375" s="189">
        <v>313260</v>
      </c>
      <c r="C375" s="189" t="s">
        <v>402</v>
      </c>
      <c r="D375" s="193">
        <v>36</v>
      </c>
    </row>
    <row r="376" spans="1:4" ht="15" x14ac:dyDescent="0.25">
      <c r="A376" s="189" t="s">
        <v>28</v>
      </c>
      <c r="B376" s="189">
        <v>313270</v>
      </c>
      <c r="C376" s="189" t="s">
        <v>403</v>
      </c>
      <c r="D376" s="193">
        <v>366</v>
      </c>
    </row>
    <row r="377" spans="1:4" ht="15" x14ac:dyDescent="0.25">
      <c r="A377" s="189" t="s">
        <v>90</v>
      </c>
      <c r="B377" s="189">
        <v>313280</v>
      </c>
      <c r="C377" s="189" t="s">
        <v>404</v>
      </c>
      <c r="D377" s="193">
        <v>36</v>
      </c>
    </row>
    <row r="378" spans="1:4" ht="15" x14ac:dyDescent="0.25">
      <c r="A378" s="189" t="s">
        <v>45</v>
      </c>
      <c r="B378" s="189">
        <v>313290</v>
      </c>
      <c r="C378" s="189" t="s">
        <v>405</v>
      </c>
      <c r="D378" s="193">
        <v>174</v>
      </c>
    </row>
    <row r="379" spans="1:4" ht="15" x14ac:dyDescent="0.25">
      <c r="A379" s="189" t="s">
        <v>33</v>
      </c>
      <c r="B379" s="189">
        <v>313300</v>
      </c>
      <c r="C379" s="189" t="s">
        <v>406</v>
      </c>
      <c r="D379" s="193">
        <v>162</v>
      </c>
    </row>
    <row r="380" spans="1:4" ht="15" x14ac:dyDescent="0.25">
      <c r="A380" s="189" t="s">
        <v>33</v>
      </c>
      <c r="B380" s="189">
        <v>313310</v>
      </c>
      <c r="C380" s="189" t="s">
        <v>407</v>
      </c>
      <c r="D380" s="193">
        <v>288</v>
      </c>
    </row>
    <row r="381" spans="1:4" ht="15" x14ac:dyDescent="0.25">
      <c r="A381" s="189" t="s">
        <v>22</v>
      </c>
      <c r="B381" s="189">
        <v>313320</v>
      </c>
      <c r="C381" s="189" t="s">
        <v>408</v>
      </c>
      <c r="D381" s="193">
        <v>96</v>
      </c>
    </row>
    <row r="382" spans="1:4" ht="15" x14ac:dyDescent="0.25">
      <c r="A382" s="189" t="s">
        <v>30</v>
      </c>
      <c r="B382" s="189">
        <v>313330</v>
      </c>
      <c r="C382" s="189" t="s">
        <v>409</v>
      </c>
      <c r="D382" s="193">
        <v>330</v>
      </c>
    </row>
    <row r="383" spans="1:4" ht="15" x14ac:dyDescent="0.25">
      <c r="A383" s="189" t="s">
        <v>24</v>
      </c>
      <c r="B383" s="189">
        <v>313340</v>
      </c>
      <c r="C383" s="189" t="s">
        <v>410</v>
      </c>
      <c r="D383" s="193">
        <v>96</v>
      </c>
    </row>
    <row r="384" spans="1:4" ht="15" x14ac:dyDescent="0.25">
      <c r="A384" s="189" t="s">
        <v>26</v>
      </c>
      <c r="B384" s="189">
        <v>313350</v>
      </c>
      <c r="C384" s="189" t="s">
        <v>411</v>
      </c>
      <c r="D384" s="193">
        <v>324</v>
      </c>
    </row>
    <row r="385" spans="1:4" ht="15" x14ac:dyDescent="0.25">
      <c r="A385" s="189" t="s">
        <v>36</v>
      </c>
      <c r="B385" s="189">
        <v>313360</v>
      </c>
      <c r="C385" s="189" t="s">
        <v>412</v>
      </c>
      <c r="D385" s="193">
        <v>198</v>
      </c>
    </row>
    <row r="386" spans="1:4" ht="15" x14ac:dyDescent="0.25">
      <c r="A386" s="189" t="s">
        <v>26</v>
      </c>
      <c r="B386" s="189">
        <v>313370</v>
      </c>
      <c r="C386" s="189" t="s">
        <v>413</v>
      </c>
      <c r="D386" s="193">
        <v>72</v>
      </c>
    </row>
    <row r="387" spans="1:4" ht="15" x14ac:dyDescent="0.25">
      <c r="A387" s="189" t="s">
        <v>45</v>
      </c>
      <c r="B387" s="189">
        <v>313375</v>
      </c>
      <c r="C387" s="189" t="s">
        <v>414</v>
      </c>
      <c r="D387" s="193">
        <v>120</v>
      </c>
    </row>
    <row r="388" spans="1:4" ht="15" x14ac:dyDescent="0.25">
      <c r="A388" s="189" t="s">
        <v>26</v>
      </c>
      <c r="B388" s="189">
        <v>313380</v>
      </c>
      <c r="C388" s="189" t="s">
        <v>415</v>
      </c>
      <c r="D388" s="193">
        <v>750</v>
      </c>
    </row>
    <row r="389" spans="1:4" ht="15" x14ac:dyDescent="0.25">
      <c r="A389" s="189" t="s">
        <v>41</v>
      </c>
      <c r="B389" s="189">
        <v>313390</v>
      </c>
      <c r="C389" s="189" t="s">
        <v>416</v>
      </c>
      <c r="D389" s="193">
        <v>84</v>
      </c>
    </row>
    <row r="390" spans="1:4" ht="15" x14ac:dyDescent="0.25">
      <c r="A390" s="189" t="s">
        <v>30</v>
      </c>
      <c r="B390" s="189">
        <v>313400</v>
      </c>
      <c r="C390" s="189" t="s">
        <v>417</v>
      </c>
      <c r="D390" s="193">
        <v>198</v>
      </c>
    </row>
    <row r="391" spans="1:4" ht="15" x14ac:dyDescent="0.25">
      <c r="A391" s="189" t="s">
        <v>22</v>
      </c>
      <c r="B391" s="189">
        <v>313410</v>
      </c>
      <c r="C391" s="189" t="s">
        <v>418</v>
      </c>
      <c r="D391" s="193">
        <v>48</v>
      </c>
    </row>
    <row r="392" spans="1:4" ht="15" x14ac:dyDescent="0.25">
      <c r="A392" s="189" t="s">
        <v>143</v>
      </c>
      <c r="B392" s="189">
        <v>313420</v>
      </c>
      <c r="C392" s="189" t="s">
        <v>143</v>
      </c>
      <c r="D392" s="193">
        <v>1656</v>
      </c>
    </row>
    <row r="393" spans="1:4" ht="15" x14ac:dyDescent="0.25">
      <c r="A393" s="189" t="s">
        <v>33</v>
      </c>
      <c r="B393" s="189">
        <v>313430</v>
      </c>
      <c r="C393" s="189" t="s">
        <v>419</v>
      </c>
      <c r="D393" s="193">
        <v>102</v>
      </c>
    </row>
    <row r="394" spans="1:4" ht="15" x14ac:dyDescent="0.25">
      <c r="A394" s="189" t="s">
        <v>24</v>
      </c>
      <c r="B394" s="189">
        <v>313440</v>
      </c>
      <c r="C394" s="189" t="s">
        <v>420</v>
      </c>
      <c r="D394" s="193">
        <v>648</v>
      </c>
    </row>
    <row r="395" spans="1:4" ht="15" x14ac:dyDescent="0.25">
      <c r="A395" s="189" t="s">
        <v>33</v>
      </c>
      <c r="B395" s="189">
        <v>313450</v>
      </c>
      <c r="C395" s="189" t="s">
        <v>421</v>
      </c>
      <c r="D395" s="193">
        <v>72</v>
      </c>
    </row>
    <row r="396" spans="1:4" ht="15" x14ac:dyDescent="0.25">
      <c r="A396" s="189" t="s">
        <v>99</v>
      </c>
      <c r="B396" s="189">
        <v>313460</v>
      </c>
      <c r="C396" s="189" t="s">
        <v>422</v>
      </c>
      <c r="D396" s="193">
        <v>354</v>
      </c>
    </row>
    <row r="397" spans="1:4" ht="15" x14ac:dyDescent="0.25">
      <c r="A397" s="189" t="s">
        <v>30</v>
      </c>
      <c r="B397" s="189">
        <v>313470</v>
      </c>
      <c r="C397" s="189" t="s">
        <v>423</v>
      </c>
      <c r="D397" s="193">
        <v>90</v>
      </c>
    </row>
    <row r="398" spans="1:4" ht="15" x14ac:dyDescent="0.25">
      <c r="A398" s="189" t="s">
        <v>45</v>
      </c>
      <c r="B398" s="189">
        <v>313480</v>
      </c>
      <c r="C398" s="189" t="s">
        <v>424</v>
      </c>
      <c r="D398" s="193">
        <v>138</v>
      </c>
    </row>
    <row r="399" spans="1:4" ht="15" x14ac:dyDescent="0.25">
      <c r="A399" s="189" t="s">
        <v>36</v>
      </c>
      <c r="B399" s="189">
        <v>313490</v>
      </c>
      <c r="C399" s="189" t="s">
        <v>425</v>
      </c>
      <c r="D399" s="193">
        <v>564</v>
      </c>
    </row>
    <row r="400" spans="1:4" ht="15" x14ac:dyDescent="0.25">
      <c r="A400" s="189" t="s">
        <v>20</v>
      </c>
      <c r="B400" s="189">
        <v>313500</v>
      </c>
      <c r="C400" s="189" t="s">
        <v>426</v>
      </c>
      <c r="D400" s="193">
        <v>24</v>
      </c>
    </row>
    <row r="401" spans="1:4" ht="15" x14ac:dyDescent="0.25">
      <c r="A401" s="189" t="s">
        <v>104</v>
      </c>
      <c r="B401" s="189">
        <v>313505</v>
      </c>
      <c r="C401" s="189" t="s">
        <v>427</v>
      </c>
      <c r="D401" s="193">
        <v>540</v>
      </c>
    </row>
    <row r="402" spans="1:4" ht="15" x14ac:dyDescent="0.25">
      <c r="A402" s="189" t="s">
        <v>22</v>
      </c>
      <c r="B402" s="189">
        <v>313507</v>
      </c>
      <c r="C402" s="189" t="s">
        <v>428</v>
      </c>
      <c r="D402" s="193">
        <v>48</v>
      </c>
    </row>
    <row r="403" spans="1:4" ht="15" x14ac:dyDescent="0.25">
      <c r="A403" s="189" t="s">
        <v>104</v>
      </c>
      <c r="B403" s="189">
        <v>313510</v>
      </c>
      <c r="C403" s="189" t="s">
        <v>429</v>
      </c>
      <c r="D403" s="193">
        <v>1098</v>
      </c>
    </row>
    <row r="404" spans="1:4" ht="15" x14ac:dyDescent="0.25">
      <c r="A404" s="189" t="s">
        <v>122</v>
      </c>
      <c r="B404" s="189">
        <v>313520</v>
      </c>
      <c r="C404" s="189" t="s">
        <v>122</v>
      </c>
      <c r="D404" s="193">
        <v>342</v>
      </c>
    </row>
    <row r="405" spans="1:4" ht="15" x14ac:dyDescent="0.25">
      <c r="A405" s="189" t="s">
        <v>26</v>
      </c>
      <c r="B405" s="189">
        <v>313530</v>
      </c>
      <c r="C405" s="189" t="s">
        <v>430</v>
      </c>
      <c r="D405" s="193">
        <v>96</v>
      </c>
    </row>
    <row r="406" spans="1:4" ht="15" x14ac:dyDescent="0.25">
      <c r="A406" s="189" t="s">
        <v>122</v>
      </c>
      <c r="B406" s="189">
        <v>313535</v>
      </c>
      <c r="C406" s="189" t="s">
        <v>431</v>
      </c>
      <c r="D406" s="193">
        <v>120</v>
      </c>
    </row>
    <row r="407" spans="1:4" ht="15" x14ac:dyDescent="0.25">
      <c r="A407" s="189" t="s">
        <v>41</v>
      </c>
      <c r="B407" s="189">
        <v>313540</v>
      </c>
      <c r="C407" s="189" t="s">
        <v>432</v>
      </c>
      <c r="D407" s="193">
        <v>120</v>
      </c>
    </row>
    <row r="408" spans="1:4" ht="15" x14ac:dyDescent="0.25">
      <c r="A408" s="189" t="s">
        <v>52</v>
      </c>
      <c r="B408" s="189">
        <v>313545</v>
      </c>
      <c r="C408" s="189" t="s">
        <v>433</v>
      </c>
      <c r="D408" s="193">
        <v>36</v>
      </c>
    </row>
    <row r="409" spans="1:4" ht="15" x14ac:dyDescent="0.25">
      <c r="A409" s="189" t="s">
        <v>18</v>
      </c>
      <c r="B409" s="189">
        <v>313550</v>
      </c>
      <c r="C409" s="189" t="s">
        <v>434</v>
      </c>
      <c r="D409" s="193">
        <v>204</v>
      </c>
    </row>
    <row r="410" spans="1:4" ht="15" x14ac:dyDescent="0.25">
      <c r="A410" s="189" t="s">
        <v>104</v>
      </c>
      <c r="B410" s="189">
        <v>313560</v>
      </c>
      <c r="C410" s="189" t="s">
        <v>435</v>
      </c>
      <c r="D410" s="193">
        <v>108</v>
      </c>
    </row>
    <row r="411" spans="1:4" ht="15" x14ac:dyDescent="0.25">
      <c r="A411" s="189" t="s">
        <v>14</v>
      </c>
      <c r="B411" s="189">
        <v>313570</v>
      </c>
      <c r="C411" s="189" t="s">
        <v>436</v>
      </c>
      <c r="D411" s="193">
        <v>78</v>
      </c>
    </row>
    <row r="412" spans="1:4" ht="15" x14ac:dyDescent="0.25">
      <c r="A412" s="189" t="s">
        <v>30</v>
      </c>
      <c r="B412" s="189">
        <v>313580</v>
      </c>
      <c r="C412" s="189" t="s">
        <v>437</v>
      </c>
      <c r="D412" s="193">
        <v>144</v>
      </c>
    </row>
    <row r="413" spans="1:4" ht="15" x14ac:dyDescent="0.25">
      <c r="A413" s="189" t="s">
        <v>33</v>
      </c>
      <c r="B413" s="189">
        <v>313590</v>
      </c>
      <c r="C413" s="189" t="s">
        <v>438</v>
      </c>
      <c r="D413" s="193">
        <v>78</v>
      </c>
    </row>
    <row r="414" spans="1:4" ht="15" x14ac:dyDescent="0.25">
      <c r="A414" s="189" t="s">
        <v>30</v>
      </c>
      <c r="B414" s="189">
        <v>313600</v>
      </c>
      <c r="C414" s="189" t="s">
        <v>439</v>
      </c>
      <c r="D414" s="193">
        <v>78</v>
      </c>
    </row>
    <row r="415" spans="1:4" ht="15" x14ac:dyDescent="0.25">
      <c r="A415" s="189" t="s">
        <v>20</v>
      </c>
      <c r="B415" s="189">
        <v>313610</v>
      </c>
      <c r="C415" s="189" t="s">
        <v>440</v>
      </c>
      <c r="D415" s="193">
        <v>78</v>
      </c>
    </row>
    <row r="416" spans="1:4" ht="15" x14ac:dyDescent="0.25">
      <c r="A416" s="189" t="s">
        <v>90</v>
      </c>
      <c r="B416" s="189">
        <v>313620</v>
      </c>
      <c r="C416" s="189" t="s">
        <v>441</v>
      </c>
      <c r="D416" s="193">
        <v>1326</v>
      </c>
    </row>
    <row r="417" spans="1:4" ht="15" x14ac:dyDescent="0.25">
      <c r="A417" s="189" t="s">
        <v>71</v>
      </c>
      <c r="B417" s="189">
        <v>313630</v>
      </c>
      <c r="C417" s="189" t="s">
        <v>442</v>
      </c>
      <c r="D417" s="193">
        <v>888</v>
      </c>
    </row>
    <row r="418" spans="1:4" ht="15" x14ac:dyDescent="0.25">
      <c r="A418" s="189" t="s">
        <v>104</v>
      </c>
      <c r="B418" s="189">
        <v>313640</v>
      </c>
      <c r="C418" s="189" t="s">
        <v>443</v>
      </c>
      <c r="D418" s="193">
        <v>72</v>
      </c>
    </row>
    <row r="419" spans="1:4" ht="15" x14ac:dyDescent="0.25">
      <c r="A419" s="189" t="s">
        <v>30</v>
      </c>
      <c r="B419" s="189">
        <v>313650</v>
      </c>
      <c r="C419" s="189" t="s">
        <v>444</v>
      </c>
      <c r="D419" s="193">
        <v>66</v>
      </c>
    </row>
    <row r="420" spans="1:4" ht="15" x14ac:dyDescent="0.25">
      <c r="A420" s="189" t="s">
        <v>52</v>
      </c>
      <c r="B420" s="189">
        <v>313652</v>
      </c>
      <c r="C420" s="189" t="s">
        <v>445</v>
      </c>
      <c r="D420" s="193">
        <v>24</v>
      </c>
    </row>
    <row r="421" spans="1:4" ht="15" x14ac:dyDescent="0.25">
      <c r="A421" s="189" t="s">
        <v>22</v>
      </c>
      <c r="B421" s="189">
        <v>313655</v>
      </c>
      <c r="C421" s="189" t="s">
        <v>446</v>
      </c>
      <c r="D421" s="193">
        <v>36</v>
      </c>
    </row>
    <row r="422" spans="1:4" ht="15" x14ac:dyDescent="0.25">
      <c r="A422" s="189" t="s">
        <v>104</v>
      </c>
      <c r="B422" s="189">
        <v>313657</v>
      </c>
      <c r="C422" s="189" t="s">
        <v>447</v>
      </c>
      <c r="D422" s="193">
        <v>72</v>
      </c>
    </row>
    <row r="423" spans="1:4" ht="15" x14ac:dyDescent="0.25">
      <c r="A423" s="189" t="s">
        <v>99</v>
      </c>
      <c r="B423" s="189">
        <v>313660</v>
      </c>
      <c r="C423" s="189" t="s">
        <v>448</v>
      </c>
      <c r="D423" s="193">
        <v>90</v>
      </c>
    </row>
    <row r="424" spans="1:4" ht="15" x14ac:dyDescent="0.25">
      <c r="A424" s="189" t="s">
        <v>99</v>
      </c>
      <c r="B424" s="189">
        <v>313665</v>
      </c>
      <c r="C424" s="189" t="s">
        <v>449</v>
      </c>
      <c r="D424" s="193">
        <v>498</v>
      </c>
    </row>
    <row r="425" spans="1:4" ht="15" x14ac:dyDescent="0.25">
      <c r="A425" s="189" t="s">
        <v>57</v>
      </c>
      <c r="B425" s="189">
        <v>313670</v>
      </c>
      <c r="C425" s="189" t="s">
        <v>57</v>
      </c>
      <c r="D425" s="193">
        <v>5268</v>
      </c>
    </row>
    <row r="426" spans="1:4" ht="15" x14ac:dyDescent="0.25">
      <c r="A426" s="189" t="s">
        <v>104</v>
      </c>
      <c r="B426" s="189">
        <v>313680</v>
      </c>
      <c r="C426" s="189" t="s">
        <v>450</v>
      </c>
      <c r="D426" s="193">
        <v>72</v>
      </c>
    </row>
    <row r="427" spans="1:4" ht="15" x14ac:dyDescent="0.25">
      <c r="A427" s="189" t="s">
        <v>40</v>
      </c>
      <c r="B427" s="189">
        <v>313690</v>
      </c>
      <c r="C427" s="189" t="s">
        <v>451</v>
      </c>
      <c r="D427" s="193">
        <v>192</v>
      </c>
    </row>
    <row r="428" spans="1:4" ht="15" x14ac:dyDescent="0.25">
      <c r="A428" s="189" t="s">
        <v>122</v>
      </c>
      <c r="B428" s="189">
        <v>313695</v>
      </c>
      <c r="C428" s="189" t="s">
        <v>452</v>
      </c>
      <c r="D428" s="193">
        <v>36</v>
      </c>
    </row>
    <row r="429" spans="1:4" ht="15" x14ac:dyDescent="0.25">
      <c r="A429" s="189" t="s">
        <v>28</v>
      </c>
      <c r="B429" s="189">
        <v>313700</v>
      </c>
      <c r="C429" s="189" t="s">
        <v>453</v>
      </c>
      <c r="D429" s="193">
        <v>234</v>
      </c>
    </row>
    <row r="430" spans="1:4" ht="15" x14ac:dyDescent="0.25">
      <c r="A430" s="189" t="s">
        <v>71</v>
      </c>
      <c r="B430" s="189">
        <v>313710</v>
      </c>
      <c r="C430" s="189" t="s">
        <v>454</v>
      </c>
      <c r="D430" s="193">
        <v>126</v>
      </c>
    </row>
    <row r="431" spans="1:4" ht="15" x14ac:dyDescent="0.25">
      <c r="A431" s="189" t="s">
        <v>26</v>
      </c>
      <c r="B431" s="189">
        <v>313720</v>
      </c>
      <c r="C431" s="189" t="s">
        <v>455</v>
      </c>
      <c r="D431" s="193">
        <v>870</v>
      </c>
    </row>
    <row r="432" spans="1:4" ht="15" x14ac:dyDescent="0.25">
      <c r="A432" s="189" t="s">
        <v>104</v>
      </c>
      <c r="B432" s="189">
        <v>313730</v>
      </c>
      <c r="C432" s="189" t="s">
        <v>456</v>
      </c>
      <c r="D432" s="193">
        <v>66</v>
      </c>
    </row>
    <row r="433" spans="1:4" ht="15" x14ac:dyDescent="0.25">
      <c r="A433" s="189" t="s">
        <v>94</v>
      </c>
      <c r="B433" s="189">
        <v>313740</v>
      </c>
      <c r="C433" s="189" t="s">
        <v>457</v>
      </c>
      <c r="D433" s="193">
        <v>210</v>
      </c>
    </row>
    <row r="434" spans="1:4" ht="15" x14ac:dyDescent="0.25">
      <c r="A434" s="189" t="s">
        <v>71</v>
      </c>
      <c r="B434" s="189">
        <v>313750</v>
      </c>
      <c r="C434" s="189" t="s">
        <v>458</v>
      </c>
      <c r="D434" s="193">
        <v>276</v>
      </c>
    </row>
    <row r="435" spans="1:4" ht="15" x14ac:dyDescent="0.25">
      <c r="A435" s="189" t="s">
        <v>71</v>
      </c>
      <c r="B435" s="189">
        <v>313753</v>
      </c>
      <c r="C435" s="189" t="s">
        <v>459</v>
      </c>
      <c r="D435" s="193">
        <v>150</v>
      </c>
    </row>
    <row r="436" spans="1:4" ht="15" x14ac:dyDescent="0.25">
      <c r="A436" s="189" t="s">
        <v>99</v>
      </c>
      <c r="B436" s="189">
        <v>313760</v>
      </c>
      <c r="C436" s="189" t="s">
        <v>460</v>
      </c>
      <c r="D436" s="193">
        <v>1074</v>
      </c>
    </row>
    <row r="437" spans="1:4" ht="15" x14ac:dyDescent="0.25">
      <c r="A437" s="189" t="s">
        <v>16</v>
      </c>
      <c r="B437" s="189">
        <v>313770</v>
      </c>
      <c r="C437" s="189" t="s">
        <v>461</v>
      </c>
      <c r="D437" s="193">
        <v>294</v>
      </c>
    </row>
    <row r="438" spans="1:4" ht="15" x14ac:dyDescent="0.25">
      <c r="A438" s="189" t="s">
        <v>33</v>
      </c>
      <c r="B438" s="189">
        <v>313780</v>
      </c>
      <c r="C438" s="189" t="s">
        <v>462</v>
      </c>
      <c r="D438" s="193">
        <v>318</v>
      </c>
    </row>
    <row r="439" spans="1:4" ht="15" x14ac:dyDescent="0.25">
      <c r="A439" s="189" t="s">
        <v>41</v>
      </c>
      <c r="B439" s="189">
        <v>313790</v>
      </c>
      <c r="C439" s="189" t="s">
        <v>463</v>
      </c>
      <c r="D439" s="193">
        <v>30</v>
      </c>
    </row>
    <row r="440" spans="1:4" ht="15" x14ac:dyDescent="0.25">
      <c r="A440" s="189" t="s">
        <v>38</v>
      </c>
      <c r="B440" s="189">
        <v>313800</v>
      </c>
      <c r="C440" s="189" t="s">
        <v>464</v>
      </c>
      <c r="D440" s="193">
        <v>54</v>
      </c>
    </row>
    <row r="441" spans="1:4" ht="15" x14ac:dyDescent="0.25">
      <c r="A441" s="189" t="s">
        <v>137</v>
      </c>
      <c r="B441" s="189">
        <v>313810</v>
      </c>
      <c r="C441" s="189" t="s">
        <v>465</v>
      </c>
      <c r="D441" s="193">
        <v>96</v>
      </c>
    </row>
    <row r="442" spans="1:4" ht="15" x14ac:dyDescent="0.25">
      <c r="A442" s="189" t="s">
        <v>33</v>
      </c>
      <c r="B442" s="189">
        <v>313820</v>
      </c>
      <c r="C442" s="189" t="s">
        <v>466</v>
      </c>
      <c r="D442" s="193">
        <v>1644</v>
      </c>
    </row>
    <row r="443" spans="1:4" ht="15" x14ac:dyDescent="0.25">
      <c r="A443" s="189" t="s">
        <v>26</v>
      </c>
      <c r="B443" s="189">
        <v>313830</v>
      </c>
      <c r="C443" s="189" t="s">
        <v>467</v>
      </c>
      <c r="D443" s="193">
        <v>54</v>
      </c>
    </row>
    <row r="444" spans="1:4" ht="15" x14ac:dyDescent="0.25">
      <c r="A444" s="189" t="s">
        <v>52</v>
      </c>
      <c r="B444" s="189">
        <v>313835</v>
      </c>
      <c r="C444" s="189" t="s">
        <v>468</v>
      </c>
      <c r="D444" s="193">
        <v>42</v>
      </c>
    </row>
    <row r="445" spans="1:4" ht="15" x14ac:dyDescent="0.25">
      <c r="A445" s="189" t="s">
        <v>38</v>
      </c>
      <c r="B445" s="189">
        <v>313840</v>
      </c>
      <c r="C445" s="189" t="s">
        <v>38</v>
      </c>
      <c r="D445" s="193">
        <v>366</v>
      </c>
    </row>
    <row r="446" spans="1:4" ht="15" x14ac:dyDescent="0.25">
      <c r="A446" s="189" t="s">
        <v>57</v>
      </c>
      <c r="B446" s="189">
        <v>313850</v>
      </c>
      <c r="C446" s="189" t="s">
        <v>469</v>
      </c>
      <c r="D446" s="193">
        <v>42</v>
      </c>
    </row>
    <row r="447" spans="1:4" ht="15" x14ac:dyDescent="0.25">
      <c r="A447" s="189" t="s">
        <v>57</v>
      </c>
      <c r="B447" s="189">
        <v>313860</v>
      </c>
      <c r="C447" s="189" t="s">
        <v>470</v>
      </c>
      <c r="D447" s="193">
        <v>132</v>
      </c>
    </row>
    <row r="448" spans="1:4" ht="15" x14ac:dyDescent="0.25">
      <c r="A448" s="189" t="s">
        <v>24</v>
      </c>
      <c r="B448" s="189">
        <v>313862</v>
      </c>
      <c r="C448" s="189" t="s">
        <v>471</v>
      </c>
      <c r="D448" s="193">
        <v>168</v>
      </c>
    </row>
    <row r="449" spans="1:4" ht="15" x14ac:dyDescent="0.25">
      <c r="A449" s="189" t="s">
        <v>122</v>
      </c>
      <c r="B449" s="189">
        <v>313865</v>
      </c>
      <c r="C449" s="189" t="s">
        <v>472</v>
      </c>
      <c r="D449" s="193">
        <v>144</v>
      </c>
    </row>
    <row r="450" spans="1:4" ht="15" x14ac:dyDescent="0.25">
      <c r="A450" s="189" t="s">
        <v>16</v>
      </c>
      <c r="B450" s="189">
        <v>313867</v>
      </c>
      <c r="C450" s="189" t="s">
        <v>473</v>
      </c>
      <c r="D450" s="193">
        <v>102</v>
      </c>
    </row>
    <row r="451" spans="1:4" ht="15" x14ac:dyDescent="0.25">
      <c r="A451" s="189" t="s">
        <v>122</v>
      </c>
      <c r="B451" s="189">
        <v>313868</v>
      </c>
      <c r="C451" s="189" t="s">
        <v>474</v>
      </c>
      <c r="D451" s="193">
        <v>114</v>
      </c>
    </row>
    <row r="452" spans="1:4" ht="15" x14ac:dyDescent="0.25">
      <c r="A452" s="189" t="s">
        <v>33</v>
      </c>
      <c r="B452" s="189">
        <v>313870</v>
      </c>
      <c r="C452" s="189" t="s">
        <v>475</v>
      </c>
      <c r="D452" s="193">
        <v>114</v>
      </c>
    </row>
    <row r="453" spans="1:4" ht="15" x14ac:dyDescent="0.25">
      <c r="A453" s="189" t="s">
        <v>26</v>
      </c>
      <c r="B453" s="189">
        <v>313880</v>
      </c>
      <c r="C453" s="189" t="s">
        <v>476</v>
      </c>
      <c r="D453" s="193">
        <v>324</v>
      </c>
    </row>
    <row r="454" spans="1:4" ht="15" x14ac:dyDescent="0.25">
      <c r="A454" s="189" t="s">
        <v>28</v>
      </c>
      <c r="B454" s="189">
        <v>313890</v>
      </c>
      <c r="C454" s="189" t="s">
        <v>477</v>
      </c>
      <c r="D454" s="193">
        <v>114</v>
      </c>
    </row>
    <row r="455" spans="1:4" ht="15" x14ac:dyDescent="0.25">
      <c r="A455" s="189" t="s">
        <v>40</v>
      </c>
      <c r="B455" s="189">
        <v>313900</v>
      </c>
      <c r="C455" s="189" t="s">
        <v>478</v>
      </c>
      <c r="D455" s="193">
        <v>702</v>
      </c>
    </row>
    <row r="456" spans="1:4" ht="15" x14ac:dyDescent="0.25">
      <c r="A456" s="189" t="s">
        <v>94</v>
      </c>
      <c r="B456" s="189">
        <v>313910</v>
      </c>
      <c r="C456" s="189" t="s">
        <v>479</v>
      </c>
      <c r="D456" s="193">
        <v>48</v>
      </c>
    </row>
    <row r="457" spans="1:4" ht="15" x14ac:dyDescent="0.25">
      <c r="A457" s="189" t="s">
        <v>28</v>
      </c>
      <c r="B457" s="189">
        <v>313920</v>
      </c>
      <c r="C457" s="189" t="s">
        <v>480</v>
      </c>
      <c r="D457" s="193">
        <v>114</v>
      </c>
    </row>
    <row r="458" spans="1:4" ht="15" x14ac:dyDescent="0.25">
      <c r="A458" s="189" t="s">
        <v>104</v>
      </c>
      <c r="B458" s="189">
        <v>313925</v>
      </c>
      <c r="C458" s="189" t="s">
        <v>481</v>
      </c>
      <c r="D458" s="193">
        <v>120</v>
      </c>
    </row>
    <row r="459" spans="1:4" ht="15" x14ac:dyDescent="0.25">
      <c r="A459" s="189" t="s">
        <v>122</v>
      </c>
      <c r="B459" s="189">
        <v>313930</v>
      </c>
      <c r="C459" s="189" t="s">
        <v>482</v>
      </c>
      <c r="D459" s="193">
        <v>276</v>
      </c>
    </row>
    <row r="460" spans="1:4" ht="15" x14ac:dyDescent="0.25">
      <c r="A460" s="189" t="s">
        <v>16</v>
      </c>
      <c r="B460" s="189">
        <v>313940</v>
      </c>
      <c r="C460" s="189" t="s">
        <v>16</v>
      </c>
      <c r="D460" s="193">
        <v>1452</v>
      </c>
    </row>
    <row r="461" spans="1:4" ht="15" x14ac:dyDescent="0.25">
      <c r="A461" s="189" t="s">
        <v>16</v>
      </c>
      <c r="B461" s="189">
        <v>313950</v>
      </c>
      <c r="C461" s="189" t="s">
        <v>483</v>
      </c>
      <c r="D461" s="193">
        <v>330</v>
      </c>
    </row>
    <row r="462" spans="1:4" ht="15" x14ac:dyDescent="0.25">
      <c r="A462" s="189" t="s">
        <v>22</v>
      </c>
      <c r="B462" s="189">
        <v>313960</v>
      </c>
      <c r="C462" s="189" t="s">
        <v>484</v>
      </c>
      <c r="D462" s="193">
        <v>222</v>
      </c>
    </row>
    <row r="463" spans="1:4" ht="15" x14ac:dyDescent="0.25">
      <c r="A463" s="189" t="s">
        <v>14</v>
      </c>
      <c r="B463" s="189">
        <v>313970</v>
      </c>
      <c r="C463" s="189" t="s">
        <v>485</v>
      </c>
      <c r="D463" s="193">
        <v>126</v>
      </c>
    </row>
    <row r="464" spans="1:4" ht="15" x14ac:dyDescent="0.25">
      <c r="A464" s="189" t="s">
        <v>57</v>
      </c>
      <c r="B464" s="189">
        <v>313980</v>
      </c>
      <c r="C464" s="189" t="s">
        <v>486</v>
      </c>
      <c r="D464" s="193">
        <v>138</v>
      </c>
    </row>
    <row r="465" spans="1:4" ht="15" x14ac:dyDescent="0.25">
      <c r="A465" s="189" t="s">
        <v>36</v>
      </c>
      <c r="B465" s="189">
        <v>313990</v>
      </c>
      <c r="C465" s="189" t="s">
        <v>487</v>
      </c>
      <c r="D465" s="193">
        <v>210</v>
      </c>
    </row>
    <row r="466" spans="1:4" ht="15" x14ac:dyDescent="0.25">
      <c r="A466" s="189" t="s">
        <v>99</v>
      </c>
      <c r="B466" s="189">
        <v>314000</v>
      </c>
      <c r="C466" s="189" t="s">
        <v>488</v>
      </c>
      <c r="D466" s="193">
        <v>1062</v>
      </c>
    </row>
    <row r="467" spans="1:4" ht="15" x14ac:dyDescent="0.25">
      <c r="A467" s="189" t="s">
        <v>22</v>
      </c>
      <c r="B467" s="189">
        <v>314010</v>
      </c>
      <c r="C467" s="189" t="s">
        <v>489</v>
      </c>
      <c r="D467" s="193">
        <v>96</v>
      </c>
    </row>
    <row r="468" spans="1:4" ht="15" x14ac:dyDescent="0.25">
      <c r="A468" s="189" t="s">
        <v>99</v>
      </c>
      <c r="B468" s="189">
        <v>314015</v>
      </c>
      <c r="C468" s="189" t="s">
        <v>490</v>
      </c>
      <c r="D468" s="193">
        <v>360</v>
      </c>
    </row>
    <row r="469" spans="1:4" ht="15" x14ac:dyDescent="0.25">
      <c r="A469" s="189" t="s">
        <v>57</v>
      </c>
      <c r="B469" s="189">
        <v>314020</v>
      </c>
      <c r="C469" s="189" t="s">
        <v>491</v>
      </c>
      <c r="D469" s="193">
        <v>36</v>
      </c>
    </row>
    <row r="470" spans="1:4" ht="15" x14ac:dyDescent="0.25">
      <c r="A470" s="189" t="s">
        <v>20</v>
      </c>
      <c r="B470" s="189">
        <v>314030</v>
      </c>
      <c r="C470" s="189" t="s">
        <v>492</v>
      </c>
      <c r="D470" s="193">
        <v>78</v>
      </c>
    </row>
    <row r="471" spans="1:4" ht="15" x14ac:dyDescent="0.25">
      <c r="A471" s="189" t="s">
        <v>36</v>
      </c>
      <c r="B471" s="189">
        <v>314040</v>
      </c>
      <c r="C471" s="189" t="s">
        <v>493</v>
      </c>
      <c r="D471" s="193">
        <v>54</v>
      </c>
    </row>
    <row r="472" spans="1:4" ht="15" x14ac:dyDescent="0.25">
      <c r="A472" s="189" t="s">
        <v>26</v>
      </c>
      <c r="B472" s="189">
        <v>314050</v>
      </c>
      <c r="C472" s="189" t="s">
        <v>494</v>
      </c>
      <c r="D472" s="193">
        <v>240</v>
      </c>
    </row>
    <row r="473" spans="1:4" ht="15" x14ac:dyDescent="0.25">
      <c r="A473" s="189" t="s">
        <v>16</v>
      </c>
      <c r="B473" s="189">
        <v>314053</v>
      </c>
      <c r="C473" s="189" t="s">
        <v>495</v>
      </c>
      <c r="D473" s="193">
        <v>138</v>
      </c>
    </row>
    <row r="474" spans="1:4" ht="15" x14ac:dyDescent="0.25">
      <c r="A474" s="189" t="s">
        <v>30</v>
      </c>
      <c r="B474" s="189">
        <v>314055</v>
      </c>
      <c r="C474" s="189" t="s">
        <v>496</v>
      </c>
      <c r="D474" s="193">
        <v>126</v>
      </c>
    </row>
    <row r="475" spans="1:4" ht="15" x14ac:dyDescent="0.25">
      <c r="A475" s="189" t="s">
        <v>52</v>
      </c>
      <c r="B475" s="189">
        <v>314060</v>
      </c>
      <c r="C475" s="189" t="s">
        <v>497</v>
      </c>
      <c r="D475" s="193">
        <v>36</v>
      </c>
    </row>
    <row r="476" spans="1:4" ht="15" x14ac:dyDescent="0.25">
      <c r="A476" s="189" t="s">
        <v>99</v>
      </c>
      <c r="B476" s="189">
        <v>314070</v>
      </c>
      <c r="C476" s="189" t="s">
        <v>498</v>
      </c>
      <c r="D476" s="193">
        <v>528</v>
      </c>
    </row>
    <row r="477" spans="1:4" ht="15" x14ac:dyDescent="0.25">
      <c r="A477" s="189" t="s">
        <v>57</v>
      </c>
      <c r="B477" s="189">
        <v>314080</v>
      </c>
      <c r="C477" s="189" t="s">
        <v>499</v>
      </c>
      <c r="D477" s="193">
        <v>204</v>
      </c>
    </row>
    <row r="478" spans="1:4" ht="15" x14ac:dyDescent="0.25">
      <c r="A478" s="189" t="s">
        <v>104</v>
      </c>
      <c r="B478" s="189">
        <v>314085</v>
      </c>
      <c r="C478" s="189" t="s">
        <v>500</v>
      </c>
      <c r="D478" s="193">
        <v>168</v>
      </c>
    </row>
    <row r="479" spans="1:4" ht="15" x14ac:dyDescent="0.25">
      <c r="A479" s="189" t="s">
        <v>16</v>
      </c>
      <c r="B479" s="189">
        <v>314090</v>
      </c>
      <c r="C479" s="189" t="s">
        <v>501</v>
      </c>
      <c r="D479" s="193">
        <v>258</v>
      </c>
    </row>
    <row r="480" spans="1:4" ht="15" x14ac:dyDescent="0.25">
      <c r="A480" s="189" t="s">
        <v>104</v>
      </c>
      <c r="B480" s="189">
        <v>314100</v>
      </c>
      <c r="C480" s="189" t="s">
        <v>502</v>
      </c>
      <c r="D480" s="193">
        <v>198</v>
      </c>
    </row>
    <row r="481" spans="1:4" ht="15" x14ac:dyDescent="0.25">
      <c r="A481" s="189" t="s">
        <v>99</v>
      </c>
      <c r="B481" s="189">
        <v>314110</v>
      </c>
      <c r="C481" s="189" t="s">
        <v>503</v>
      </c>
      <c r="D481" s="193">
        <v>330</v>
      </c>
    </row>
    <row r="482" spans="1:4" ht="15" x14ac:dyDescent="0.25">
      <c r="A482" s="189" t="s">
        <v>71</v>
      </c>
      <c r="B482" s="189">
        <v>314120</v>
      </c>
      <c r="C482" s="189" t="s">
        <v>504</v>
      </c>
      <c r="D482" s="193">
        <v>42</v>
      </c>
    </row>
    <row r="483" spans="1:4" ht="15" x14ac:dyDescent="0.25">
      <c r="A483" s="189" t="s">
        <v>26</v>
      </c>
      <c r="B483" s="189">
        <v>314130</v>
      </c>
      <c r="C483" s="189" t="s">
        <v>505</v>
      </c>
      <c r="D483" s="193">
        <v>60</v>
      </c>
    </row>
    <row r="484" spans="1:4" ht="15" x14ac:dyDescent="0.25">
      <c r="A484" s="189" t="s">
        <v>30</v>
      </c>
      <c r="B484" s="189">
        <v>314140</v>
      </c>
      <c r="C484" s="189" t="s">
        <v>506</v>
      </c>
      <c r="D484" s="193">
        <v>288</v>
      </c>
    </row>
    <row r="485" spans="1:4" ht="15" x14ac:dyDescent="0.25">
      <c r="A485" s="189" t="s">
        <v>22</v>
      </c>
      <c r="B485" s="189">
        <v>314150</v>
      </c>
      <c r="C485" s="189" t="s">
        <v>507</v>
      </c>
      <c r="D485" s="193">
        <v>54</v>
      </c>
    </row>
    <row r="486" spans="1:4" ht="15" x14ac:dyDescent="0.25">
      <c r="A486" s="189" t="s">
        <v>62</v>
      </c>
      <c r="B486" s="189">
        <v>314160</v>
      </c>
      <c r="C486" s="189" t="s">
        <v>508</v>
      </c>
      <c r="D486" s="193">
        <v>168</v>
      </c>
    </row>
    <row r="487" spans="1:4" ht="15" x14ac:dyDescent="0.25">
      <c r="A487" s="189" t="s">
        <v>20</v>
      </c>
      <c r="B487" s="189">
        <v>314170</v>
      </c>
      <c r="C487" s="189" t="s">
        <v>509</v>
      </c>
      <c r="D487" s="193">
        <v>42</v>
      </c>
    </row>
    <row r="488" spans="1:4" ht="15" x14ac:dyDescent="0.25">
      <c r="A488" s="189" t="s">
        <v>52</v>
      </c>
      <c r="B488" s="189">
        <v>314180</v>
      </c>
      <c r="C488" s="189" t="s">
        <v>510</v>
      </c>
      <c r="D488" s="193">
        <v>468</v>
      </c>
    </row>
    <row r="489" spans="1:4" ht="15" x14ac:dyDescent="0.25">
      <c r="A489" s="189" t="s">
        <v>33</v>
      </c>
      <c r="B489" s="189">
        <v>314190</v>
      </c>
      <c r="C489" s="189" t="s">
        <v>511</v>
      </c>
      <c r="D489" s="193">
        <v>66</v>
      </c>
    </row>
    <row r="490" spans="1:4" ht="15" x14ac:dyDescent="0.25">
      <c r="A490" s="189" t="s">
        <v>104</v>
      </c>
      <c r="B490" s="189">
        <v>314200</v>
      </c>
      <c r="C490" s="189" t="s">
        <v>512</v>
      </c>
      <c r="D490" s="193">
        <v>204</v>
      </c>
    </row>
    <row r="491" spans="1:4" ht="15" x14ac:dyDescent="0.25">
      <c r="A491" s="189" t="s">
        <v>62</v>
      </c>
      <c r="B491" s="189">
        <v>314210</v>
      </c>
      <c r="C491" s="189" t="s">
        <v>513</v>
      </c>
      <c r="D491" s="193">
        <v>66</v>
      </c>
    </row>
    <row r="492" spans="1:4" ht="15" x14ac:dyDescent="0.25">
      <c r="A492" s="189" t="s">
        <v>62</v>
      </c>
      <c r="B492" s="189">
        <v>314220</v>
      </c>
      <c r="C492" s="189" t="s">
        <v>514</v>
      </c>
      <c r="D492" s="193">
        <v>102</v>
      </c>
    </row>
    <row r="493" spans="1:4" ht="15" x14ac:dyDescent="0.25">
      <c r="A493" s="189" t="s">
        <v>122</v>
      </c>
      <c r="B493" s="189">
        <v>314225</v>
      </c>
      <c r="C493" s="189" t="s">
        <v>515</v>
      </c>
      <c r="D493" s="193">
        <v>72</v>
      </c>
    </row>
    <row r="494" spans="1:4" ht="15" x14ac:dyDescent="0.25">
      <c r="A494" s="189" t="s">
        <v>99</v>
      </c>
      <c r="B494" s="189">
        <v>314230</v>
      </c>
      <c r="C494" s="189" t="s">
        <v>516</v>
      </c>
      <c r="D494" s="193">
        <v>84</v>
      </c>
    </row>
    <row r="495" spans="1:4" ht="15" x14ac:dyDescent="0.25">
      <c r="A495" s="189" t="s">
        <v>26</v>
      </c>
      <c r="B495" s="189">
        <v>314240</v>
      </c>
      <c r="C495" s="189" t="s">
        <v>517</v>
      </c>
      <c r="D495" s="193">
        <v>126</v>
      </c>
    </row>
    <row r="496" spans="1:4" ht="15" x14ac:dyDescent="0.25">
      <c r="A496" s="189" t="s">
        <v>14</v>
      </c>
      <c r="B496" s="189">
        <v>314250</v>
      </c>
      <c r="C496" s="189" t="s">
        <v>518</v>
      </c>
      <c r="D496" s="193">
        <v>42</v>
      </c>
    </row>
    <row r="497" spans="1:4" ht="15" x14ac:dyDescent="0.25">
      <c r="A497" s="189" t="s">
        <v>33</v>
      </c>
      <c r="B497" s="189">
        <v>314260</v>
      </c>
      <c r="C497" s="189" t="s">
        <v>519</v>
      </c>
      <c r="D497" s="193">
        <v>138</v>
      </c>
    </row>
    <row r="498" spans="1:4" ht="15" x14ac:dyDescent="0.25">
      <c r="A498" s="189" t="s">
        <v>122</v>
      </c>
      <c r="B498" s="189">
        <v>314270</v>
      </c>
      <c r="C498" s="189" t="s">
        <v>520</v>
      </c>
      <c r="D498" s="193">
        <v>228</v>
      </c>
    </row>
    <row r="499" spans="1:4" ht="15" x14ac:dyDescent="0.25">
      <c r="A499" s="189" t="s">
        <v>12</v>
      </c>
      <c r="B499" s="189">
        <v>314280</v>
      </c>
      <c r="C499" s="189" t="s">
        <v>521</v>
      </c>
      <c r="D499" s="193">
        <v>132</v>
      </c>
    </row>
    <row r="500" spans="1:4" ht="15" x14ac:dyDescent="0.25">
      <c r="A500" s="189" t="s">
        <v>104</v>
      </c>
      <c r="B500" s="189">
        <v>314290</v>
      </c>
      <c r="C500" s="189" t="s">
        <v>522</v>
      </c>
      <c r="D500" s="193">
        <v>456</v>
      </c>
    </row>
    <row r="501" spans="1:4" ht="15" x14ac:dyDescent="0.25">
      <c r="A501" s="189" t="s">
        <v>40</v>
      </c>
      <c r="B501" s="189">
        <v>314300</v>
      </c>
      <c r="C501" s="189" t="s">
        <v>523</v>
      </c>
      <c r="D501" s="193">
        <v>120</v>
      </c>
    </row>
    <row r="502" spans="1:4" ht="15" x14ac:dyDescent="0.25">
      <c r="A502" s="189" t="s">
        <v>12</v>
      </c>
      <c r="B502" s="189">
        <v>314310</v>
      </c>
      <c r="C502" s="189" t="s">
        <v>524</v>
      </c>
      <c r="D502" s="193">
        <v>744</v>
      </c>
    </row>
    <row r="503" spans="1:4" ht="15" x14ac:dyDescent="0.25">
      <c r="A503" s="189" t="s">
        <v>30</v>
      </c>
      <c r="B503" s="189">
        <v>314315</v>
      </c>
      <c r="C503" s="189" t="s">
        <v>525</v>
      </c>
      <c r="D503" s="193">
        <v>24</v>
      </c>
    </row>
    <row r="504" spans="1:4" ht="15" x14ac:dyDescent="0.25">
      <c r="A504" s="189" t="s">
        <v>45</v>
      </c>
      <c r="B504" s="189">
        <v>314320</v>
      </c>
      <c r="C504" s="189" t="s">
        <v>526</v>
      </c>
      <c r="D504" s="193">
        <v>360</v>
      </c>
    </row>
    <row r="505" spans="1:4" ht="15" x14ac:dyDescent="0.25">
      <c r="A505" s="189" t="s">
        <v>104</v>
      </c>
      <c r="B505" s="189">
        <v>314330</v>
      </c>
      <c r="C505" s="189" t="s">
        <v>104</v>
      </c>
      <c r="D505" s="193">
        <v>7188</v>
      </c>
    </row>
    <row r="506" spans="1:4" ht="15" x14ac:dyDescent="0.25">
      <c r="A506" s="189" t="s">
        <v>36</v>
      </c>
      <c r="B506" s="189">
        <v>314340</v>
      </c>
      <c r="C506" s="189" t="s">
        <v>527</v>
      </c>
      <c r="D506" s="193">
        <v>426</v>
      </c>
    </row>
    <row r="507" spans="1:4" ht="15" x14ac:dyDescent="0.25">
      <c r="A507" s="189" t="s">
        <v>104</v>
      </c>
      <c r="B507" s="189">
        <v>314345</v>
      </c>
      <c r="C507" s="189" t="s">
        <v>528</v>
      </c>
      <c r="D507" s="193">
        <v>114</v>
      </c>
    </row>
    <row r="508" spans="1:4" ht="15" x14ac:dyDescent="0.25">
      <c r="A508" s="189" t="s">
        <v>14</v>
      </c>
      <c r="B508" s="189">
        <v>314350</v>
      </c>
      <c r="C508" s="189" t="s">
        <v>529</v>
      </c>
      <c r="D508" s="193">
        <v>162</v>
      </c>
    </row>
    <row r="509" spans="1:4" ht="15" x14ac:dyDescent="0.25">
      <c r="A509" s="189" t="s">
        <v>14</v>
      </c>
      <c r="B509" s="189">
        <v>314360</v>
      </c>
      <c r="C509" s="189" t="s">
        <v>530</v>
      </c>
      <c r="D509" s="193">
        <v>42</v>
      </c>
    </row>
    <row r="510" spans="1:4" ht="15" x14ac:dyDescent="0.25">
      <c r="A510" s="189" t="s">
        <v>90</v>
      </c>
      <c r="B510" s="189">
        <v>314370</v>
      </c>
      <c r="C510" s="189" t="s">
        <v>531</v>
      </c>
      <c r="D510" s="193">
        <v>48</v>
      </c>
    </row>
    <row r="511" spans="1:4" ht="15" x14ac:dyDescent="0.25">
      <c r="A511" s="189" t="s">
        <v>36</v>
      </c>
      <c r="B511" s="189">
        <v>314380</v>
      </c>
      <c r="C511" s="189" t="s">
        <v>532</v>
      </c>
      <c r="D511" s="193">
        <v>108</v>
      </c>
    </row>
    <row r="512" spans="1:4" ht="15" x14ac:dyDescent="0.25">
      <c r="A512" s="189" t="s">
        <v>62</v>
      </c>
      <c r="B512" s="189">
        <v>314390</v>
      </c>
      <c r="C512" s="189" t="s">
        <v>533</v>
      </c>
      <c r="D512" s="193">
        <v>696</v>
      </c>
    </row>
    <row r="513" spans="1:4" ht="15" x14ac:dyDescent="0.25">
      <c r="A513" s="189" t="s">
        <v>16</v>
      </c>
      <c r="B513" s="189">
        <v>314400</v>
      </c>
      <c r="C513" s="189" t="s">
        <v>534</v>
      </c>
      <c r="D513" s="193">
        <v>420</v>
      </c>
    </row>
    <row r="514" spans="1:4" ht="15" x14ac:dyDescent="0.25">
      <c r="A514" s="189" t="s">
        <v>40</v>
      </c>
      <c r="B514" s="189">
        <v>314410</v>
      </c>
      <c r="C514" s="189" t="s">
        <v>535</v>
      </c>
      <c r="D514" s="193">
        <v>318</v>
      </c>
    </row>
    <row r="515" spans="1:4" ht="15" x14ac:dyDescent="0.25">
      <c r="A515" s="189" t="s">
        <v>22</v>
      </c>
      <c r="B515" s="189">
        <v>314420</v>
      </c>
      <c r="C515" s="189" t="s">
        <v>536</v>
      </c>
      <c r="D515" s="193">
        <v>30</v>
      </c>
    </row>
    <row r="516" spans="1:4" ht="15" x14ac:dyDescent="0.25">
      <c r="A516" s="189" t="s">
        <v>28</v>
      </c>
      <c r="B516" s="189">
        <v>314430</v>
      </c>
      <c r="C516" s="189" t="s">
        <v>537</v>
      </c>
      <c r="D516" s="193">
        <v>228</v>
      </c>
    </row>
    <row r="517" spans="1:4" ht="15" x14ac:dyDescent="0.25">
      <c r="A517" s="189" t="s">
        <v>20</v>
      </c>
      <c r="B517" s="189">
        <v>314435</v>
      </c>
      <c r="C517" s="189" t="s">
        <v>538</v>
      </c>
      <c r="D517" s="193">
        <v>102</v>
      </c>
    </row>
    <row r="518" spans="1:4" ht="15" x14ac:dyDescent="0.25">
      <c r="A518" s="189" t="s">
        <v>80</v>
      </c>
      <c r="B518" s="189">
        <v>314437</v>
      </c>
      <c r="C518" s="189" t="s">
        <v>539</v>
      </c>
      <c r="D518" s="193">
        <v>24</v>
      </c>
    </row>
    <row r="519" spans="1:4" ht="15" x14ac:dyDescent="0.25">
      <c r="A519" s="189" t="s">
        <v>36</v>
      </c>
      <c r="B519" s="189">
        <v>314440</v>
      </c>
      <c r="C519" s="189" t="s">
        <v>540</v>
      </c>
      <c r="D519" s="193">
        <v>42</v>
      </c>
    </row>
    <row r="520" spans="1:4" ht="15" x14ac:dyDescent="0.25">
      <c r="A520" s="189" t="s">
        <v>94</v>
      </c>
      <c r="B520" s="189">
        <v>314450</v>
      </c>
      <c r="C520" s="189" t="s">
        <v>541</v>
      </c>
      <c r="D520" s="193">
        <v>150</v>
      </c>
    </row>
    <row r="521" spans="1:4" ht="15" x14ac:dyDescent="0.25">
      <c r="A521" s="189" t="s">
        <v>33</v>
      </c>
      <c r="B521" s="189">
        <v>314460</v>
      </c>
      <c r="C521" s="189" t="s">
        <v>542</v>
      </c>
      <c r="D521" s="193">
        <v>450</v>
      </c>
    </row>
    <row r="522" spans="1:4" ht="15" x14ac:dyDescent="0.25">
      <c r="A522" s="189" t="s">
        <v>104</v>
      </c>
      <c r="B522" s="189">
        <v>314465</v>
      </c>
      <c r="C522" s="189" t="s">
        <v>543</v>
      </c>
      <c r="D522" s="193">
        <v>150</v>
      </c>
    </row>
    <row r="523" spans="1:4" ht="15" x14ac:dyDescent="0.25">
      <c r="A523" s="189" t="s">
        <v>22</v>
      </c>
      <c r="B523" s="189">
        <v>314467</v>
      </c>
      <c r="C523" s="189" t="s">
        <v>544</v>
      </c>
      <c r="D523" s="193">
        <v>48</v>
      </c>
    </row>
    <row r="524" spans="1:4" ht="15" x14ac:dyDescent="0.25">
      <c r="A524" s="189" t="s">
        <v>90</v>
      </c>
      <c r="B524" s="189">
        <v>314470</v>
      </c>
      <c r="C524" s="189" t="s">
        <v>545</v>
      </c>
      <c r="D524" s="193">
        <v>282</v>
      </c>
    </row>
    <row r="525" spans="1:4" ht="15" x14ac:dyDescent="0.25">
      <c r="A525" s="189" t="s">
        <v>99</v>
      </c>
      <c r="B525" s="189">
        <v>314480</v>
      </c>
      <c r="C525" s="189" t="s">
        <v>546</v>
      </c>
      <c r="D525" s="193">
        <v>546</v>
      </c>
    </row>
    <row r="526" spans="1:4" ht="15" x14ac:dyDescent="0.25">
      <c r="A526" s="189" t="s">
        <v>28</v>
      </c>
      <c r="B526" s="189">
        <v>314490</v>
      </c>
      <c r="C526" s="189" t="s">
        <v>547</v>
      </c>
      <c r="D526" s="193">
        <v>60</v>
      </c>
    </row>
    <row r="527" spans="1:4" ht="15" x14ac:dyDescent="0.25">
      <c r="A527" s="189" t="s">
        <v>12</v>
      </c>
      <c r="B527" s="189">
        <v>314500</v>
      </c>
      <c r="C527" s="189" t="s">
        <v>548</v>
      </c>
      <c r="D527" s="193">
        <v>288</v>
      </c>
    </row>
    <row r="528" spans="1:4" ht="15" x14ac:dyDescent="0.25">
      <c r="A528" s="189" t="s">
        <v>104</v>
      </c>
      <c r="B528" s="189">
        <v>314505</v>
      </c>
      <c r="C528" s="189" t="s">
        <v>549</v>
      </c>
      <c r="D528" s="193">
        <v>132</v>
      </c>
    </row>
    <row r="529" spans="1:4" ht="15" x14ac:dyDescent="0.25">
      <c r="A529" s="189" t="s">
        <v>45</v>
      </c>
      <c r="B529" s="189">
        <v>314510</v>
      </c>
      <c r="C529" s="189" t="s">
        <v>550</v>
      </c>
      <c r="D529" s="193">
        <v>252</v>
      </c>
    </row>
    <row r="530" spans="1:4" ht="15" x14ac:dyDescent="0.25">
      <c r="A530" s="189" t="s">
        <v>26</v>
      </c>
      <c r="B530" s="189">
        <v>314520</v>
      </c>
      <c r="C530" s="189" t="s">
        <v>551</v>
      </c>
      <c r="D530" s="193">
        <v>2238</v>
      </c>
    </row>
    <row r="531" spans="1:4" ht="15" x14ac:dyDescent="0.25">
      <c r="A531" s="189" t="s">
        <v>28</v>
      </c>
      <c r="B531" s="189">
        <v>314530</v>
      </c>
      <c r="C531" s="189" t="s">
        <v>552</v>
      </c>
      <c r="D531" s="193">
        <v>432</v>
      </c>
    </row>
    <row r="532" spans="1:4" ht="15" x14ac:dyDescent="0.25">
      <c r="A532" s="189" t="s">
        <v>28</v>
      </c>
      <c r="B532" s="189">
        <v>314535</v>
      </c>
      <c r="C532" s="189" t="s">
        <v>553</v>
      </c>
      <c r="D532" s="193">
        <v>54</v>
      </c>
    </row>
    <row r="533" spans="1:4" ht="15" x14ac:dyDescent="0.25">
      <c r="A533" s="189" t="s">
        <v>104</v>
      </c>
      <c r="B533" s="189">
        <v>314537</v>
      </c>
      <c r="C533" s="189" t="s">
        <v>554</v>
      </c>
      <c r="D533" s="193">
        <v>78</v>
      </c>
    </row>
    <row r="534" spans="1:4" ht="15" x14ac:dyDescent="0.25">
      <c r="A534" s="189" t="s">
        <v>57</v>
      </c>
      <c r="B534" s="189">
        <v>314540</v>
      </c>
      <c r="C534" s="189" t="s">
        <v>555</v>
      </c>
      <c r="D534" s="193">
        <v>24</v>
      </c>
    </row>
    <row r="535" spans="1:4" ht="15" x14ac:dyDescent="0.25">
      <c r="A535" s="189" t="s">
        <v>104</v>
      </c>
      <c r="B535" s="189">
        <v>314545</v>
      </c>
      <c r="C535" s="189" t="s">
        <v>556</v>
      </c>
      <c r="D535" s="193">
        <v>96</v>
      </c>
    </row>
    <row r="536" spans="1:4" ht="15" x14ac:dyDescent="0.25">
      <c r="A536" s="189" t="s">
        <v>33</v>
      </c>
      <c r="B536" s="189">
        <v>314550</v>
      </c>
      <c r="C536" s="189" t="s">
        <v>557</v>
      </c>
      <c r="D536" s="193">
        <v>24</v>
      </c>
    </row>
    <row r="537" spans="1:4" ht="15" x14ac:dyDescent="0.25">
      <c r="A537" s="189" t="s">
        <v>26</v>
      </c>
      <c r="B537" s="189">
        <v>314560</v>
      </c>
      <c r="C537" s="189" t="s">
        <v>558</v>
      </c>
      <c r="D537" s="193">
        <v>708</v>
      </c>
    </row>
    <row r="538" spans="1:4" ht="15" x14ac:dyDescent="0.25">
      <c r="A538" s="189" t="s">
        <v>57</v>
      </c>
      <c r="B538" s="189">
        <v>314570</v>
      </c>
      <c r="C538" s="189" t="s">
        <v>559</v>
      </c>
      <c r="D538" s="193">
        <v>18</v>
      </c>
    </row>
    <row r="539" spans="1:4" ht="15" x14ac:dyDescent="0.25">
      <c r="A539" s="189" t="s">
        <v>26</v>
      </c>
      <c r="B539" s="189">
        <v>314580</v>
      </c>
      <c r="C539" s="189" t="s">
        <v>560</v>
      </c>
      <c r="D539" s="193">
        <v>48</v>
      </c>
    </row>
    <row r="540" spans="1:4" ht="15" x14ac:dyDescent="0.25">
      <c r="A540" s="189" t="s">
        <v>18</v>
      </c>
      <c r="B540" s="189">
        <v>314585</v>
      </c>
      <c r="C540" s="189" t="s">
        <v>561</v>
      </c>
      <c r="D540" s="193">
        <v>30</v>
      </c>
    </row>
    <row r="541" spans="1:4" ht="15" x14ac:dyDescent="0.25">
      <c r="A541" s="189" t="s">
        <v>16</v>
      </c>
      <c r="B541" s="189">
        <v>314587</v>
      </c>
      <c r="C541" s="189" t="s">
        <v>562</v>
      </c>
      <c r="D541" s="193">
        <v>120</v>
      </c>
    </row>
    <row r="542" spans="1:4" ht="15" x14ac:dyDescent="0.25">
      <c r="A542" s="189" t="s">
        <v>41</v>
      </c>
      <c r="B542" s="189">
        <v>314590</v>
      </c>
      <c r="C542" s="189" t="s">
        <v>563</v>
      </c>
      <c r="D542" s="193">
        <v>816</v>
      </c>
    </row>
    <row r="543" spans="1:4" ht="15" x14ac:dyDescent="0.25">
      <c r="A543" s="189" t="s">
        <v>36</v>
      </c>
      <c r="B543" s="189">
        <v>314600</v>
      </c>
      <c r="C543" s="189" t="s">
        <v>564</v>
      </c>
      <c r="D543" s="193">
        <v>522</v>
      </c>
    </row>
    <row r="544" spans="1:4" ht="15" x14ac:dyDescent="0.25">
      <c r="A544" s="189" t="s">
        <v>99</v>
      </c>
      <c r="B544" s="189">
        <v>314610</v>
      </c>
      <c r="C544" s="189" t="s">
        <v>565</v>
      </c>
      <c r="D544" s="193">
        <v>1716</v>
      </c>
    </row>
    <row r="545" spans="1:4" ht="15" x14ac:dyDescent="0.25">
      <c r="A545" s="189" t="s">
        <v>28</v>
      </c>
      <c r="B545" s="189">
        <v>314620</v>
      </c>
      <c r="C545" s="189" t="s">
        <v>566</v>
      </c>
      <c r="D545" s="193">
        <v>90</v>
      </c>
    </row>
    <row r="546" spans="1:4" ht="15" x14ac:dyDescent="0.25">
      <c r="A546" s="189" t="s">
        <v>104</v>
      </c>
      <c r="B546" s="189">
        <v>314625</v>
      </c>
      <c r="C546" s="189" t="s">
        <v>567</v>
      </c>
      <c r="D546" s="193">
        <v>90</v>
      </c>
    </row>
    <row r="547" spans="1:4" ht="15" x14ac:dyDescent="0.25">
      <c r="A547" s="189" t="s">
        <v>28</v>
      </c>
      <c r="B547" s="189">
        <v>314630</v>
      </c>
      <c r="C547" s="189" t="s">
        <v>568</v>
      </c>
      <c r="D547" s="193">
        <v>108</v>
      </c>
    </row>
    <row r="548" spans="1:4" ht="15" x14ac:dyDescent="0.25">
      <c r="A548" s="189" t="s">
        <v>14</v>
      </c>
      <c r="B548" s="189">
        <v>314640</v>
      </c>
      <c r="C548" s="189" t="s">
        <v>569</v>
      </c>
      <c r="D548" s="193">
        <v>42</v>
      </c>
    </row>
    <row r="549" spans="1:4" ht="15" x14ac:dyDescent="0.25">
      <c r="A549" s="189" t="s">
        <v>26</v>
      </c>
      <c r="B549" s="189">
        <v>314650</v>
      </c>
      <c r="C549" s="189" t="s">
        <v>570</v>
      </c>
      <c r="D549" s="193">
        <v>108</v>
      </c>
    </row>
    <row r="550" spans="1:4" ht="15" x14ac:dyDescent="0.25">
      <c r="A550" s="189" t="s">
        <v>104</v>
      </c>
      <c r="B550" s="189">
        <v>314655</v>
      </c>
      <c r="C550" s="189" t="s">
        <v>571</v>
      </c>
      <c r="D550" s="193">
        <v>30</v>
      </c>
    </row>
    <row r="551" spans="1:4" ht="15" x14ac:dyDescent="0.25">
      <c r="A551" s="189" t="s">
        <v>41</v>
      </c>
      <c r="B551" s="189">
        <v>314660</v>
      </c>
      <c r="C551" s="189" t="s">
        <v>572</v>
      </c>
      <c r="D551" s="193">
        <v>12</v>
      </c>
    </row>
    <row r="552" spans="1:4" ht="15" x14ac:dyDescent="0.25">
      <c r="A552" s="189" t="s">
        <v>38</v>
      </c>
      <c r="B552" s="189">
        <v>314670</v>
      </c>
      <c r="C552" s="189" t="s">
        <v>573</v>
      </c>
      <c r="D552" s="193">
        <v>60</v>
      </c>
    </row>
    <row r="553" spans="1:4" ht="15" x14ac:dyDescent="0.25">
      <c r="A553" s="189" t="s">
        <v>30</v>
      </c>
      <c r="B553" s="189">
        <v>314675</v>
      </c>
      <c r="C553" s="189" t="s">
        <v>574</v>
      </c>
      <c r="D553" s="193">
        <v>84</v>
      </c>
    </row>
    <row r="554" spans="1:4" ht="15" x14ac:dyDescent="0.25">
      <c r="A554" s="189" t="s">
        <v>14</v>
      </c>
      <c r="B554" s="189">
        <v>314690</v>
      </c>
      <c r="C554" s="189" t="s">
        <v>575</v>
      </c>
      <c r="D554" s="193">
        <v>228</v>
      </c>
    </row>
    <row r="555" spans="1:4" ht="15" x14ac:dyDescent="0.25">
      <c r="A555" s="189" t="s">
        <v>80</v>
      </c>
      <c r="B555" s="189">
        <v>314700</v>
      </c>
      <c r="C555" s="189" t="s">
        <v>576</v>
      </c>
      <c r="D555" s="193">
        <v>1524</v>
      </c>
    </row>
    <row r="556" spans="1:4" ht="15" x14ac:dyDescent="0.25">
      <c r="A556" s="189" t="s">
        <v>26</v>
      </c>
      <c r="B556" s="189">
        <v>314710</v>
      </c>
      <c r="C556" s="189" t="s">
        <v>577</v>
      </c>
      <c r="D556" s="193">
        <v>1506</v>
      </c>
    </row>
    <row r="557" spans="1:4" ht="15" x14ac:dyDescent="0.25">
      <c r="A557" s="189" t="s">
        <v>40</v>
      </c>
      <c r="B557" s="189">
        <v>314720</v>
      </c>
      <c r="C557" s="189" t="s">
        <v>578</v>
      </c>
      <c r="D557" s="193">
        <v>162</v>
      </c>
    </row>
    <row r="558" spans="1:4" ht="15" x14ac:dyDescent="0.25">
      <c r="A558" s="189" t="s">
        <v>36</v>
      </c>
      <c r="B558" s="189">
        <v>314730</v>
      </c>
      <c r="C558" s="189" t="s">
        <v>579</v>
      </c>
      <c r="D558" s="193">
        <v>390</v>
      </c>
    </row>
    <row r="559" spans="1:4" ht="15" x14ac:dyDescent="0.25">
      <c r="A559" s="189" t="s">
        <v>14</v>
      </c>
      <c r="B559" s="189">
        <v>314740</v>
      </c>
      <c r="C559" s="189" t="s">
        <v>580</v>
      </c>
      <c r="D559" s="193">
        <v>414</v>
      </c>
    </row>
    <row r="560" spans="1:4" ht="15" x14ac:dyDescent="0.25">
      <c r="A560" s="189" t="s">
        <v>90</v>
      </c>
      <c r="B560" s="189">
        <v>314750</v>
      </c>
      <c r="C560" s="189" t="s">
        <v>581</v>
      </c>
      <c r="D560" s="193">
        <v>12</v>
      </c>
    </row>
    <row r="561" spans="1:4" ht="15" x14ac:dyDescent="0.25">
      <c r="A561" s="189" t="s">
        <v>33</v>
      </c>
      <c r="B561" s="189">
        <v>314760</v>
      </c>
      <c r="C561" s="189" t="s">
        <v>582</v>
      </c>
      <c r="D561" s="193">
        <v>150</v>
      </c>
    </row>
    <row r="562" spans="1:4" ht="15" x14ac:dyDescent="0.25">
      <c r="A562" s="189" t="s">
        <v>26</v>
      </c>
      <c r="B562" s="189">
        <v>314770</v>
      </c>
      <c r="C562" s="189" t="s">
        <v>583</v>
      </c>
      <c r="D562" s="193">
        <v>120</v>
      </c>
    </row>
    <row r="563" spans="1:4" ht="15" x14ac:dyDescent="0.25">
      <c r="A563" s="189" t="s">
        <v>57</v>
      </c>
      <c r="B563" s="189">
        <v>314780</v>
      </c>
      <c r="C563" s="189" t="s">
        <v>584</v>
      </c>
      <c r="D563" s="193">
        <v>18</v>
      </c>
    </row>
    <row r="564" spans="1:4" ht="15" x14ac:dyDescent="0.25">
      <c r="A564" s="189" t="s">
        <v>45</v>
      </c>
      <c r="B564" s="189">
        <v>314790</v>
      </c>
      <c r="C564" s="189" t="s">
        <v>45</v>
      </c>
      <c r="D564" s="193">
        <v>762</v>
      </c>
    </row>
    <row r="565" spans="1:4" ht="15" x14ac:dyDescent="0.25">
      <c r="A565" s="189" t="s">
        <v>122</v>
      </c>
      <c r="B565" s="189">
        <v>314795</v>
      </c>
      <c r="C565" s="189" t="s">
        <v>585</v>
      </c>
      <c r="D565" s="193">
        <v>60</v>
      </c>
    </row>
    <row r="566" spans="1:4" ht="15" x14ac:dyDescent="0.25">
      <c r="A566" s="189" t="s">
        <v>71</v>
      </c>
      <c r="B566" s="189">
        <v>314800</v>
      </c>
      <c r="C566" s="189" t="s">
        <v>71</v>
      </c>
      <c r="D566" s="193">
        <v>2718</v>
      </c>
    </row>
    <row r="567" spans="1:4" ht="15" x14ac:dyDescent="0.25">
      <c r="A567" s="189" t="s">
        <v>12</v>
      </c>
      <c r="B567" s="189">
        <v>314810</v>
      </c>
      <c r="C567" s="189" t="s">
        <v>586</v>
      </c>
      <c r="D567" s="193">
        <v>1440</v>
      </c>
    </row>
    <row r="568" spans="1:4" ht="15" x14ac:dyDescent="0.25">
      <c r="A568" s="189" t="s">
        <v>62</v>
      </c>
      <c r="B568" s="189">
        <v>314820</v>
      </c>
      <c r="C568" s="189" t="s">
        <v>587</v>
      </c>
      <c r="D568" s="193">
        <v>48</v>
      </c>
    </row>
    <row r="569" spans="1:4" ht="15" x14ac:dyDescent="0.25">
      <c r="A569" s="189" t="s">
        <v>18</v>
      </c>
      <c r="B569" s="189">
        <v>314830</v>
      </c>
      <c r="C569" s="189" t="s">
        <v>588</v>
      </c>
      <c r="D569" s="193">
        <v>168</v>
      </c>
    </row>
    <row r="570" spans="1:4" ht="15" x14ac:dyDescent="0.25">
      <c r="A570" s="189" t="s">
        <v>22</v>
      </c>
      <c r="B570" s="189">
        <v>314840</v>
      </c>
      <c r="C570" s="189" t="s">
        <v>589</v>
      </c>
      <c r="D570" s="193">
        <v>72</v>
      </c>
    </row>
    <row r="571" spans="1:4" ht="15" x14ac:dyDescent="0.25">
      <c r="A571" s="189" t="s">
        <v>28</v>
      </c>
      <c r="B571" s="189">
        <v>314850</v>
      </c>
      <c r="C571" s="189" t="s">
        <v>590</v>
      </c>
      <c r="D571" s="193">
        <v>48</v>
      </c>
    </row>
    <row r="572" spans="1:4" ht="15" x14ac:dyDescent="0.25">
      <c r="A572" s="189" t="s">
        <v>22</v>
      </c>
      <c r="B572" s="189">
        <v>314860</v>
      </c>
      <c r="C572" s="189" t="s">
        <v>591</v>
      </c>
      <c r="D572" s="193">
        <v>252</v>
      </c>
    </row>
    <row r="573" spans="1:4" ht="15" x14ac:dyDescent="0.25">
      <c r="A573" s="189" t="s">
        <v>30</v>
      </c>
      <c r="B573" s="189">
        <v>314870</v>
      </c>
      <c r="C573" s="189" t="s">
        <v>30</v>
      </c>
      <c r="D573" s="193">
        <v>144</v>
      </c>
    </row>
    <row r="574" spans="1:4" ht="15" x14ac:dyDescent="0.25">
      <c r="A574" s="189" t="s">
        <v>16</v>
      </c>
      <c r="B574" s="189">
        <v>314875</v>
      </c>
      <c r="C574" s="189" t="s">
        <v>592</v>
      </c>
      <c r="D574" s="193">
        <v>120</v>
      </c>
    </row>
    <row r="575" spans="1:4" ht="15" x14ac:dyDescent="0.25">
      <c r="A575" s="189" t="s">
        <v>18</v>
      </c>
      <c r="B575" s="189">
        <v>314880</v>
      </c>
      <c r="C575" s="189" t="s">
        <v>593</v>
      </c>
      <c r="D575" s="193">
        <v>54</v>
      </c>
    </row>
    <row r="576" spans="1:4" ht="15" x14ac:dyDescent="0.25">
      <c r="A576" s="189" t="s">
        <v>26</v>
      </c>
      <c r="B576" s="189">
        <v>314890</v>
      </c>
      <c r="C576" s="189" t="s">
        <v>594</v>
      </c>
      <c r="D576" s="193">
        <v>36</v>
      </c>
    </row>
    <row r="577" spans="1:4" ht="15" x14ac:dyDescent="0.25">
      <c r="A577" s="189" t="s">
        <v>16</v>
      </c>
      <c r="B577" s="189">
        <v>314900</v>
      </c>
      <c r="C577" s="189" t="s">
        <v>595</v>
      </c>
      <c r="D577" s="193">
        <v>42</v>
      </c>
    </row>
    <row r="578" spans="1:4" ht="15" x14ac:dyDescent="0.25">
      <c r="A578" s="189" t="s">
        <v>36</v>
      </c>
      <c r="B578" s="189">
        <v>314910</v>
      </c>
      <c r="C578" s="189" t="s">
        <v>596</v>
      </c>
      <c r="D578" s="193">
        <v>180</v>
      </c>
    </row>
    <row r="579" spans="1:4" ht="15" x14ac:dyDescent="0.25">
      <c r="A579" s="189" t="s">
        <v>122</v>
      </c>
      <c r="B579" s="189">
        <v>314915</v>
      </c>
      <c r="C579" s="189" t="s">
        <v>597</v>
      </c>
      <c r="D579" s="193">
        <v>66</v>
      </c>
    </row>
    <row r="580" spans="1:4" ht="15" x14ac:dyDescent="0.25">
      <c r="A580" s="189" t="s">
        <v>24</v>
      </c>
      <c r="B580" s="189">
        <v>314920</v>
      </c>
      <c r="C580" s="189" t="s">
        <v>598</v>
      </c>
      <c r="D580" s="193">
        <v>60</v>
      </c>
    </row>
    <row r="581" spans="1:4" ht="15" x14ac:dyDescent="0.25">
      <c r="A581" s="189" t="s">
        <v>99</v>
      </c>
      <c r="B581" s="189">
        <v>314930</v>
      </c>
      <c r="C581" s="189" t="s">
        <v>599</v>
      </c>
      <c r="D581" s="193">
        <v>426</v>
      </c>
    </row>
    <row r="582" spans="1:4" ht="15" x14ac:dyDescent="0.25">
      <c r="A582" s="189" t="s">
        <v>57</v>
      </c>
      <c r="B582" s="189">
        <v>314940</v>
      </c>
      <c r="C582" s="189" t="s">
        <v>600</v>
      </c>
      <c r="D582" s="193">
        <v>18</v>
      </c>
    </row>
    <row r="583" spans="1:4" ht="15" x14ac:dyDescent="0.25">
      <c r="A583" s="189" t="s">
        <v>57</v>
      </c>
      <c r="B583" s="189">
        <v>314950</v>
      </c>
      <c r="C583" s="189" t="s">
        <v>601</v>
      </c>
      <c r="D583" s="193">
        <v>42</v>
      </c>
    </row>
    <row r="584" spans="1:4" ht="15" x14ac:dyDescent="0.25">
      <c r="A584" s="189" t="s">
        <v>14</v>
      </c>
      <c r="B584" s="189">
        <v>314960</v>
      </c>
      <c r="C584" s="189" t="s">
        <v>602</v>
      </c>
      <c r="D584" s="193">
        <v>90</v>
      </c>
    </row>
    <row r="585" spans="1:4" ht="15" x14ac:dyDescent="0.25">
      <c r="A585" s="189" t="s">
        <v>26</v>
      </c>
      <c r="B585" s="189">
        <v>314970</v>
      </c>
      <c r="C585" s="189" t="s">
        <v>603</v>
      </c>
      <c r="D585" s="193">
        <v>330</v>
      </c>
    </row>
    <row r="586" spans="1:4" ht="15" x14ac:dyDescent="0.25">
      <c r="A586" s="189" t="s">
        <v>24</v>
      </c>
      <c r="B586" s="189">
        <v>314980</v>
      </c>
      <c r="C586" s="189" t="s">
        <v>604</v>
      </c>
      <c r="D586" s="193">
        <v>294</v>
      </c>
    </row>
    <row r="587" spans="1:4" ht="15" x14ac:dyDescent="0.25">
      <c r="A587" s="189" t="s">
        <v>33</v>
      </c>
      <c r="B587" s="189">
        <v>314990</v>
      </c>
      <c r="C587" s="189" t="s">
        <v>605</v>
      </c>
      <c r="D587" s="193">
        <v>348</v>
      </c>
    </row>
    <row r="588" spans="1:4" ht="15" x14ac:dyDescent="0.25">
      <c r="A588" s="189" t="s">
        <v>20</v>
      </c>
      <c r="B588" s="189">
        <v>314995</v>
      </c>
      <c r="C588" s="189" t="s">
        <v>606</v>
      </c>
      <c r="D588" s="193">
        <v>54</v>
      </c>
    </row>
    <row r="589" spans="1:4" ht="15" x14ac:dyDescent="0.25">
      <c r="A589" s="189" t="s">
        <v>28</v>
      </c>
      <c r="B589" s="189">
        <v>315000</v>
      </c>
      <c r="C589" s="189" t="s">
        <v>607</v>
      </c>
      <c r="D589" s="193">
        <v>30</v>
      </c>
    </row>
    <row r="590" spans="1:4" ht="15" x14ac:dyDescent="0.25">
      <c r="A590" s="189" t="s">
        <v>57</v>
      </c>
      <c r="B590" s="189">
        <v>315010</v>
      </c>
      <c r="C590" s="189" t="s">
        <v>608</v>
      </c>
      <c r="D590" s="193">
        <v>24</v>
      </c>
    </row>
    <row r="591" spans="1:4" ht="15" x14ac:dyDescent="0.25">
      <c r="A591" s="189" t="s">
        <v>20</v>
      </c>
      <c r="B591" s="189">
        <v>315015</v>
      </c>
      <c r="C591" s="189" t="s">
        <v>609</v>
      </c>
      <c r="D591" s="193">
        <v>126</v>
      </c>
    </row>
    <row r="592" spans="1:4" ht="15" x14ac:dyDescent="0.25">
      <c r="A592" s="189" t="s">
        <v>18</v>
      </c>
      <c r="B592" s="189">
        <v>315020</v>
      </c>
      <c r="C592" s="189" t="s">
        <v>610</v>
      </c>
      <c r="D592" s="193">
        <v>72</v>
      </c>
    </row>
    <row r="593" spans="1:4" ht="15" x14ac:dyDescent="0.25">
      <c r="A593" s="189" t="s">
        <v>94</v>
      </c>
      <c r="B593" s="189">
        <v>315030</v>
      </c>
      <c r="C593" s="189" t="s">
        <v>611</v>
      </c>
      <c r="D593" s="193">
        <v>42</v>
      </c>
    </row>
    <row r="594" spans="1:4" ht="15" x14ac:dyDescent="0.25">
      <c r="A594" s="189" t="s">
        <v>99</v>
      </c>
      <c r="B594" s="189">
        <v>315040</v>
      </c>
      <c r="C594" s="189" t="s">
        <v>612</v>
      </c>
      <c r="D594" s="193">
        <v>84</v>
      </c>
    </row>
    <row r="595" spans="1:4" ht="15" x14ac:dyDescent="0.25">
      <c r="A595" s="189" t="s">
        <v>45</v>
      </c>
      <c r="B595" s="189">
        <v>315050</v>
      </c>
      <c r="C595" s="189" t="s">
        <v>613</v>
      </c>
      <c r="D595" s="193">
        <v>144</v>
      </c>
    </row>
    <row r="596" spans="1:4" ht="15" x14ac:dyDescent="0.25">
      <c r="A596" s="189" t="s">
        <v>20</v>
      </c>
      <c r="B596" s="189">
        <v>315053</v>
      </c>
      <c r="C596" s="189" t="s">
        <v>614</v>
      </c>
      <c r="D596" s="193">
        <v>90</v>
      </c>
    </row>
    <row r="597" spans="1:4" ht="15" x14ac:dyDescent="0.25">
      <c r="A597" s="189" t="s">
        <v>122</v>
      </c>
      <c r="B597" s="189">
        <v>315057</v>
      </c>
      <c r="C597" s="189" t="s">
        <v>615</v>
      </c>
      <c r="D597" s="193">
        <v>108</v>
      </c>
    </row>
    <row r="598" spans="1:4" ht="15" x14ac:dyDescent="0.25">
      <c r="A598" s="189" t="s">
        <v>26</v>
      </c>
      <c r="B598" s="189">
        <v>315060</v>
      </c>
      <c r="C598" s="189" t="s">
        <v>616</v>
      </c>
      <c r="D598" s="193">
        <v>108</v>
      </c>
    </row>
    <row r="599" spans="1:4" ht="15" x14ac:dyDescent="0.25">
      <c r="A599" s="189" t="s">
        <v>24</v>
      </c>
      <c r="B599" s="189">
        <v>315070</v>
      </c>
      <c r="C599" s="189" t="s">
        <v>617</v>
      </c>
      <c r="D599" s="193">
        <v>108</v>
      </c>
    </row>
    <row r="600" spans="1:4" ht="15" x14ac:dyDescent="0.25">
      <c r="A600" s="189" t="s">
        <v>41</v>
      </c>
      <c r="B600" s="189">
        <v>315080</v>
      </c>
      <c r="C600" s="189" t="s">
        <v>618</v>
      </c>
      <c r="D600" s="193">
        <v>90</v>
      </c>
    </row>
    <row r="601" spans="1:4" ht="15" x14ac:dyDescent="0.25">
      <c r="A601" s="189" t="s">
        <v>36</v>
      </c>
      <c r="B601" s="189">
        <v>315090</v>
      </c>
      <c r="C601" s="189" t="s">
        <v>619</v>
      </c>
      <c r="D601" s="193">
        <v>96</v>
      </c>
    </row>
    <row r="602" spans="1:4" ht="15" x14ac:dyDescent="0.25">
      <c r="A602" s="189" t="s">
        <v>36</v>
      </c>
      <c r="B602" s="189">
        <v>315100</v>
      </c>
      <c r="C602" s="189" t="s">
        <v>620</v>
      </c>
      <c r="D602" s="193">
        <v>138</v>
      </c>
    </row>
    <row r="603" spans="1:4" ht="15" x14ac:dyDescent="0.25">
      <c r="A603" s="189" t="s">
        <v>38</v>
      </c>
      <c r="B603" s="189">
        <v>315110</v>
      </c>
      <c r="C603" s="189" t="s">
        <v>621</v>
      </c>
      <c r="D603" s="193">
        <v>90</v>
      </c>
    </row>
    <row r="604" spans="1:4" ht="15" x14ac:dyDescent="0.25">
      <c r="A604" s="189" t="s">
        <v>137</v>
      </c>
      <c r="B604" s="189">
        <v>315120</v>
      </c>
      <c r="C604" s="189" t="s">
        <v>137</v>
      </c>
      <c r="D604" s="193">
        <v>414</v>
      </c>
    </row>
    <row r="605" spans="1:4" ht="15" x14ac:dyDescent="0.25">
      <c r="A605" s="189" t="s">
        <v>62</v>
      </c>
      <c r="B605" s="189">
        <v>315130</v>
      </c>
      <c r="C605" s="189" t="s">
        <v>622</v>
      </c>
      <c r="D605" s="193">
        <v>132</v>
      </c>
    </row>
    <row r="606" spans="1:4" ht="15" x14ac:dyDescent="0.25">
      <c r="A606" s="189" t="s">
        <v>26</v>
      </c>
      <c r="B606" s="189">
        <v>315140</v>
      </c>
      <c r="C606" s="189" t="s">
        <v>623</v>
      </c>
      <c r="D606" s="193">
        <v>432</v>
      </c>
    </row>
    <row r="607" spans="1:4" ht="15" x14ac:dyDescent="0.25">
      <c r="A607" s="189" t="s">
        <v>45</v>
      </c>
      <c r="B607" s="189">
        <v>315150</v>
      </c>
      <c r="C607" s="189" t="s">
        <v>624</v>
      </c>
      <c r="D607" s="193">
        <v>528</v>
      </c>
    </row>
    <row r="608" spans="1:4" ht="15" x14ac:dyDescent="0.25">
      <c r="A608" s="189" t="s">
        <v>24</v>
      </c>
      <c r="B608" s="189">
        <v>315160</v>
      </c>
      <c r="C608" s="189" t="s">
        <v>625</v>
      </c>
      <c r="D608" s="193">
        <v>216</v>
      </c>
    </row>
    <row r="609" spans="1:4" ht="15" x14ac:dyDescent="0.25">
      <c r="A609" s="189" t="s">
        <v>40</v>
      </c>
      <c r="B609" s="189">
        <v>315170</v>
      </c>
      <c r="C609" s="189" t="s">
        <v>626</v>
      </c>
      <c r="D609" s="193">
        <v>156</v>
      </c>
    </row>
    <row r="610" spans="1:4" ht="15" x14ac:dyDescent="0.25">
      <c r="A610" s="189" t="s">
        <v>36</v>
      </c>
      <c r="B610" s="189">
        <v>315180</v>
      </c>
      <c r="C610" s="189" t="s">
        <v>627</v>
      </c>
      <c r="D610" s="193">
        <v>2640</v>
      </c>
    </row>
    <row r="611" spans="1:4" ht="15" x14ac:dyDescent="0.25">
      <c r="A611" s="189" t="s">
        <v>16</v>
      </c>
      <c r="B611" s="189">
        <v>315190</v>
      </c>
      <c r="C611" s="189" t="s">
        <v>628</v>
      </c>
      <c r="D611" s="193">
        <v>138</v>
      </c>
    </row>
    <row r="612" spans="1:4" ht="15" x14ac:dyDescent="0.25">
      <c r="A612" s="189" t="s">
        <v>14</v>
      </c>
      <c r="B612" s="189">
        <v>315200</v>
      </c>
      <c r="C612" s="189" t="s">
        <v>629</v>
      </c>
      <c r="D612" s="193">
        <v>510</v>
      </c>
    </row>
    <row r="613" spans="1:4" ht="15" x14ac:dyDescent="0.25">
      <c r="A613" s="189" t="s">
        <v>18</v>
      </c>
      <c r="B613" s="189">
        <v>315210</v>
      </c>
      <c r="C613" s="189" t="s">
        <v>18</v>
      </c>
      <c r="D613" s="193">
        <v>570</v>
      </c>
    </row>
    <row r="614" spans="1:4" ht="15" x14ac:dyDescent="0.25">
      <c r="A614" s="189" t="s">
        <v>137</v>
      </c>
      <c r="B614" s="189">
        <v>315213</v>
      </c>
      <c r="C614" s="189" t="s">
        <v>630</v>
      </c>
      <c r="D614" s="193">
        <v>36</v>
      </c>
    </row>
    <row r="615" spans="1:4" ht="15" x14ac:dyDescent="0.25">
      <c r="A615" s="189" t="s">
        <v>30</v>
      </c>
      <c r="B615" s="189">
        <v>315217</v>
      </c>
      <c r="C615" s="189" t="s">
        <v>631</v>
      </c>
      <c r="D615" s="193">
        <v>168</v>
      </c>
    </row>
    <row r="616" spans="1:4" ht="15" x14ac:dyDescent="0.25">
      <c r="A616" s="189" t="s">
        <v>104</v>
      </c>
      <c r="B616" s="189">
        <v>315220</v>
      </c>
      <c r="C616" s="189" t="s">
        <v>632</v>
      </c>
      <c r="D616" s="193">
        <v>606</v>
      </c>
    </row>
    <row r="617" spans="1:4" ht="15" x14ac:dyDescent="0.25">
      <c r="A617" s="189" t="s">
        <v>18</v>
      </c>
      <c r="B617" s="189">
        <v>315230</v>
      </c>
      <c r="C617" s="189" t="s">
        <v>633</v>
      </c>
      <c r="D617" s="193">
        <v>78</v>
      </c>
    </row>
    <row r="618" spans="1:4" ht="15" x14ac:dyDescent="0.25">
      <c r="A618" s="189" t="s">
        <v>28</v>
      </c>
      <c r="B618" s="189">
        <v>315240</v>
      </c>
      <c r="C618" s="189" t="s">
        <v>634</v>
      </c>
      <c r="D618" s="193">
        <v>96</v>
      </c>
    </row>
    <row r="619" spans="1:4" ht="15" x14ac:dyDescent="0.25">
      <c r="A619" s="189" t="s">
        <v>36</v>
      </c>
      <c r="B619" s="189">
        <v>315250</v>
      </c>
      <c r="C619" s="189" t="s">
        <v>36</v>
      </c>
      <c r="D619" s="193">
        <v>2892</v>
      </c>
    </row>
    <row r="620" spans="1:4" ht="15" x14ac:dyDescent="0.25">
      <c r="A620" s="189" t="s">
        <v>33</v>
      </c>
      <c r="B620" s="189">
        <v>315260</v>
      </c>
      <c r="C620" s="189" t="s">
        <v>635</v>
      </c>
      <c r="D620" s="193">
        <v>72</v>
      </c>
    </row>
    <row r="621" spans="1:4" ht="15" x14ac:dyDescent="0.25">
      <c r="A621" s="189" t="s">
        <v>94</v>
      </c>
      <c r="B621" s="189">
        <v>315270</v>
      </c>
      <c r="C621" s="189" t="s">
        <v>636</v>
      </c>
      <c r="D621" s="193">
        <v>168</v>
      </c>
    </row>
    <row r="622" spans="1:4" ht="15" x14ac:dyDescent="0.25">
      <c r="A622" s="189" t="s">
        <v>12</v>
      </c>
      <c r="B622" s="189">
        <v>315280</v>
      </c>
      <c r="C622" s="189" t="s">
        <v>637</v>
      </c>
      <c r="D622" s="193">
        <v>450</v>
      </c>
    </row>
    <row r="623" spans="1:4" ht="15" x14ac:dyDescent="0.25">
      <c r="A623" s="189" t="s">
        <v>45</v>
      </c>
      <c r="B623" s="189">
        <v>315290</v>
      </c>
      <c r="C623" s="189" t="s">
        <v>638</v>
      </c>
      <c r="D623" s="193">
        <v>78</v>
      </c>
    </row>
    <row r="624" spans="1:4" ht="15" x14ac:dyDescent="0.25">
      <c r="A624" s="189" t="s">
        <v>24</v>
      </c>
      <c r="B624" s="189">
        <v>315300</v>
      </c>
      <c r="C624" s="189" t="s">
        <v>639</v>
      </c>
      <c r="D624" s="193">
        <v>78</v>
      </c>
    </row>
    <row r="625" spans="1:4" ht="15" x14ac:dyDescent="0.25">
      <c r="A625" s="189" t="s">
        <v>62</v>
      </c>
      <c r="B625" s="189">
        <v>315310</v>
      </c>
      <c r="C625" s="189" t="s">
        <v>640</v>
      </c>
      <c r="D625" s="193">
        <v>36</v>
      </c>
    </row>
    <row r="626" spans="1:4" ht="15" x14ac:dyDescent="0.25">
      <c r="A626" s="189" t="s">
        <v>14</v>
      </c>
      <c r="B626" s="189">
        <v>315320</v>
      </c>
      <c r="C626" s="189" t="s">
        <v>641</v>
      </c>
      <c r="D626" s="193">
        <v>24</v>
      </c>
    </row>
    <row r="627" spans="1:4" ht="15" x14ac:dyDescent="0.25">
      <c r="A627" s="189" t="s">
        <v>52</v>
      </c>
      <c r="B627" s="189">
        <v>315330</v>
      </c>
      <c r="C627" s="189" t="s">
        <v>642</v>
      </c>
      <c r="D627" s="193">
        <v>18</v>
      </c>
    </row>
    <row r="628" spans="1:4" ht="15" x14ac:dyDescent="0.25">
      <c r="A628" s="189" t="s">
        <v>71</v>
      </c>
      <c r="B628" s="189">
        <v>315340</v>
      </c>
      <c r="C628" s="189" t="s">
        <v>643</v>
      </c>
      <c r="D628" s="193">
        <v>324</v>
      </c>
    </row>
    <row r="629" spans="1:4" ht="15" x14ac:dyDescent="0.25">
      <c r="A629" s="189" t="s">
        <v>16</v>
      </c>
      <c r="B629" s="189">
        <v>315350</v>
      </c>
      <c r="C629" s="189" t="s">
        <v>644</v>
      </c>
      <c r="D629" s="193">
        <v>120</v>
      </c>
    </row>
    <row r="630" spans="1:4" ht="15" x14ac:dyDescent="0.25">
      <c r="A630" s="189" t="s">
        <v>14</v>
      </c>
      <c r="B630" s="189">
        <v>315360</v>
      </c>
      <c r="C630" s="189" t="s">
        <v>645</v>
      </c>
      <c r="D630" s="193">
        <v>204</v>
      </c>
    </row>
    <row r="631" spans="1:4" ht="15" x14ac:dyDescent="0.25">
      <c r="A631" s="189" t="s">
        <v>14</v>
      </c>
      <c r="B631" s="189">
        <v>315370</v>
      </c>
      <c r="C631" s="189" t="s">
        <v>646</v>
      </c>
      <c r="D631" s="193">
        <v>54</v>
      </c>
    </row>
    <row r="632" spans="1:4" ht="15" x14ac:dyDescent="0.25">
      <c r="A632" s="189" t="s">
        <v>41</v>
      </c>
      <c r="B632" s="189">
        <v>315380</v>
      </c>
      <c r="C632" s="189" t="s">
        <v>647</v>
      </c>
      <c r="D632" s="193">
        <v>30</v>
      </c>
    </row>
    <row r="633" spans="1:4" ht="15" x14ac:dyDescent="0.25">
      <c r="A633" s="189" t="s">
        <v>99</v>
      </c>
      <c r="B633" s="189">
        <v>315390</v>
      </c>
      <c r="C633" s="189" t="s">
        <v>648</v>
      </c>
      <c r="D633" s="193">
        <v>258</v>
      </c>
    </row>
    <row r="634" spans="1:4" ht="15" x14ac:dyDescent="0.25">
      <c r="A634" s="189" t="s">
        <v>18</v>
      </c>
      <c r="B634" s="189">
        <v>315400</v>
      </c>
      <c r="C634" s="189" t="s">
        <v>649</v>
      </c>
      <c r="D634" s="193">
        <v>366</v>
      </c>
    </row>
    <row r="635" spans="1:4" ht="15" x14ac:dyDescent="0.25">
      <c r="A635" s="189" t="s">
        <v>38</v>
      </c>
      <c r="B635" s="189">
        <v>315410</v>
      </c>
      <c r="C635" s="189" t="s">
        <v>650</v>
      </c>
      <c r="D635" s="193">
        <v>102</v>
      </c>
    </row>
    <row r="636" spans="1:4" ht="15" x14ac:dyDescent="0.25">
      <c r="A636" s="189" t="s">
        <v>16</v>
      </c>
      <c r="B636" s="189">
        <v>315415</v>
      </c>
      <c r="C636" s="189" t="s">
        <v>651</v>
      </c>
      <c r="D636" s="193">
        <v>108</v>
      </c>
    </row>
    <row r="637" spans="1:4" ht="15" x14ac:dyDescent="0.25">
      <c r="A637" s="189" t="s">
        <v>94</v>
      </c>
      <c r="B637" s="189">
        <v>315420</v>
      </c>
      <c r="C637" s="189" t="s">
        <v>652</v>
      </c>
      <c r="D637" s="193">
        <v>174</v>
      </c>
    </row>
    <row r="638" spans="1:4" ht="15" x14ac:dyDescent="0.25">
      <c r="A638" s="189" t="s">
        <v>22</v>
      </c>
      <c r="B638" s="189">
        <v>315430</v>
      </c>
      <c r="C638" s="189" t="s">
        <v>653</v>
      </c>
      <c r="D638" s="193">
        <v>162</v>
      </c>
    </row>
    <row r="639" spans="1:4" ht="15" x14ac:dyDescent="0.25">
      <c r="A639" s="189" t="s">
        <v>41</v>
      </c>
      <c r="B639" s="189">
        <v>315440</v>
      </c>
      <c r="C639" s="189" t="s">
        <v>654</v>
      </c>
      <c r="D639" s="193">
        <v>36</v>
      </c>
    </row>
    <row r="640" spans="1:4" ht="15" x14ac:dyDescent="0.25">
      <c r="A640" s="189" t="s">
        <v>80</v>
      </c>
      <c r="B640" s="189">
        <v>315445</v>
      </c>
      <c r="C640" s="189" t="s">
        <v>655</v>
      </c>
      <c r="D640" s="193">
        <v>48</v>
      </c>
    </row>
    <row r="641" spans="1:4" ht="15" x14ac:dyDescent="0.25">
      <c r="A641" s="189" t="s">
        <v>104</v>
      </c>
      <c r="B641" s="189">
        <v>315450</v>
      </c>
      <c r="C641" s="189" t="s">
        <v>656</v>
      </c>
      <c r="D641" s="193">
        <v>138</v>
      </c>
    </row>
    <row r="642" spans="1:4" ht="15" x14ac:dyDescent="0.25">
      <c r="A642" s="189" t="s">
        <v>99</v>
      </c>
      <c r="B642" s="189">
        <v>315460</v>
      </c>
      <c r="C642" s="189" t="s">
        <v>657</v>
      </c>
      <c r="D642" s="193">
        <v>4680</v>
      </c>
    </row>
    <row r="643" spans="1:4" ht="15" x14ac:dyDescent="0.25">
      <c r="A643" s="189" t="s">
        <v>33</v>
      </c>
      <c r="B643" s="189">
        <v>315470</v>
      </c>
      <c r="C643" s="189" t="s">
        <v>658</v>
      </c>
      <c r="D643" s="193">
        <v>72</v>
      </c>
    </row>
    <row r="644" spans="1:4" ht="15" x14ac:dyDescent="0.25">
      <c r="A644" s="189" t="s">
        <v>99</v>
      </c>
      <c r="B644" s="189">
        <v>315480</v>
      </c>
      <c r="C644" s="189" t="s">
        <v>659</v>
      </c>
      <c r="D644" s="193">
        <v>180</v>
      </c>
    </row>
    <row r="645" spans="1:4" ht="15" x14ac:dyDescent="0.25">
      <c r="A645" s="189" t="s">
        <v>18</v>
      </c>
      <c r="B645" s="189">
        <v>315490</v>
      </c>
      <c r="C645" s="189" t="s">
        <v>660</v>
      </c>
      <c r="D645" s="193">
        <v>90</v>
      </c>
    </row>
    <row r="646" spans="1:4" ht="15" x14ac:dyDescent="0.25">
      <c r="A646" s="189" t="s">
        <v>18</v>
      </c>
      <c r="B646" s="189">
        <v>315500</v>
      </c>
      <c r="C646" s="189" t="s">
        <v>661</v>
      </c>
      <c r="D646" s="193">
        <v>0</v>
      </c>
    </row>
    <row r="647" spans="1:4" ht="15" x14ac:dyDescent="0.25">
      <c r="A647" s="189" t="s">
        <v>30</v>
      </c>
      <c r="B647" s="189">
        <v>315510</v>
      </c>
      <c r="C647" s="189" t="s">
        <v>662</v>
      </c>
      <c r="D647" s="193">
        <v>78</v>
      </c>
    </row>
    <row r="648" spans="1:4" ht="15" x14ac:dyDescent="0.25">
      <c r="A648" s="189" t="s">
        <v>41</v>
      </c>
      <c r="B648" s="189">
        <v>315520</v>
      </c>
      <c r="C648" s="189" t="s">
        <v>663</v>
      </c>
      <c r="D648" s="193">
        <v>42</v>
      </c>
    </row>
    <row r="649" spans="1:4" ht="15" x14ac:dyDescent="0.25">
      <c r="A649" s="189" t="s">
        <v>99</v>
      </c>
      <c r="B649" s="189">
        <v>315530</v>
      </c>
      <c r="C649" s="189" t="s">
        <v>664</v>
      </c>
      <c r="D649" s="193">
        <v>48</v>
      </c>
    </row>
    <row r="650" spans="1:4" ht="15" x14ac:dyDescent="0.25">
      <c r="A650" s="189" t="s">
        <v>57</v>
      </c>
      <c r="B650" s="189">
        <v>315540</v>
      </c>
      <c r="C650" s="189" t="s">
        <v>665</v>
      </c>
      <c r="D650" s="193">
        <v>72</v>
      </c>
    </row>
    <row r="651" spans="1:4" ht="15" x14ac:dyDescent="0.25">
      <c r="A651" s="189" t="s">
        <v>71</v>
      </c>
      <c r="B651" s="189">
        <v>315550</v>
      </c>
      <c r="C651" s="189" t="s">
        <v>666</v>
      </c>
      <c r="D651" s="193">
        <v>258</v>
      </c>
    </row>
    <row r="652" spans="1:4" ht="15" x14ac:dyDescent="0.25">
      <c r="A652" s="189" t="s">
        <v>104</v>
      </c>
      <c r="B652" s="189">
        <v>315560</v>
      </c>
      <c r="C652" s="189" t="s">
        <v>667</v>
      </c>
      <c r="D652" s="193">
        <v>444</v>
      </c>
    </row>
    <row r="653" spans="1:4" ht="15" x14ac:dyDescent="0.25">
      <c r="A653" s="189" t="s">
        <v>90</v>
      </c>
      <c r="B653" s="189">
        <v>315570</v>
      </c>
      <c r="C653" s="189" t="s">
        <v>668</v>
      </c>
      <c r="D653" s="193">
        <v>144</v>
      </c>
    </row>
    <row r="654" spans="1:4" ht="15" x14ac:dyDescent="0.25">
      <c r="A654" s="189" t="s">
        <v>62</v>
      </c>
      <c r="B654" s="189">
        <v>315580</v>
      </c>
      <c r="C654" s="189" t="s">
        <v>669</v>
      </c>
      <c r="D654" s="193">
        <v>180</v>
      </c>
    </row>
    <row r="655" spans="1:4" ht="15" x14ac:dyDescent="0.25">
      <c r="A655" s="189" t="s">
        <v>57</v>
      </c>
      <c r="B655" s="189">
        <v>315590</v>
      </c>
      <c r="C655" s="189" t="s">
        <v>670</v>
      </c>
      <c r="D655" s="193">
        <v>42</v>
      </c>
    </row>
    <row r="656" spans="1:4" ht="15" x14ac:dyDescent="0.25">
      <c r="A656" s="189" t="s">
        <v>52</v>
      </c>
      <c r="B656" s="189">
        <v>315600</v>
      </c>
      <c r="C656" s="189" t="s">
        <v>671</v>
      </c>
      <c r="D656" s="193">
        <v>174</v>
      </c>
    </row>
    <row r="657" spans="1:4" ht="15" x14ac:dyDescent="0.25">
      <c r="A657" s="189" t="s">
        <v>94</v>
      </c>
      <c r="B657" s="189">
        <v>315610</v>
      </c>
      <c r="C657" s="189" t="s">
        <v>672</v>
      </c>
      <c r="D657" s="193">
        <v>42</v>
      </c>
    </row>
    <row r="658" spans="1:4" ht="15" x14ac:dyDescent="0.25">
      <c r="A658" s="189" t="s">
        <v>57</v>
      </c>
      <c r="B658" s="189">
        <v>315620</v>
      </c>
      <c r="C658" s="189" t="s">
        <v>673</v>
      </c>
      <c r="D658" s="193">
        <v>24</v>
      </c>
    </row>
    <row r="659" spans="1:4" ht="15" x14ac:dyDescent="0.25">
      <c r="A659" s="189" t="s">
        <v>62</v>
      </c>
      <c r="B659" s="189">
        <v>315630</v>
      </c>
      <c r="C659" s="189" t="s">
        <v>674</v>
      </c>
      <c r="D659" s="193">
        <v>138</v>
      </c>
    </row>
    <row r="660" spans="1:4" ht="15" x14ac:dyDescent="0.25">
      <c r="A660" s="189" t="s">
        <v>12</v>
      </c>
      <c r="B660" s="189">
        <v>315640</v>
      </c>
      <c r="C660" s="189" t="s">
        <v>675</v>
      </c>
      <c r="D660" s="193">
        <v>60</v>
      </c>
    </row>
    <row r="661" spans="1:4" ht="15" x14ac:dyDescent="0.25">
      <c r="A661" s="189" t="s">
        <v>62</v>
      </c>
      <c r="B661" s="189">
        <v>315645</v>
      </c>
      <c r="C661" s="189" t="s">
        <v>676</v>
      </c>
      <c r="D661" s="193">
        <v>42</v>
      </c>
    </row>
    <row r="662" spans="1:4" ht="15" x14ac:dyDescent="0.25">
      <c r="A662" s="189" t="s">
        <v>104</v>
      </c>
      <c r="B662" s="189">
        <v>315650</v>
      </c>
      <c r="C662" s="189" t="s">
        <v>677</v>
      </c>
      <c r="D662" s="193">
        <v>96</v>
      </c>
    </row>
    <row r="663" spans="1:4" ht="15" x14ac:dyDescent="0.25">
      <c r="A663" s="189" t="s">
        <v>30</v>
      </c>
      <c r="B663" s="189">
        <v>315660</v>
      </c>
      <c r="C663" s="189" t="s">
        <v>678</v>
      </c>
      <c r="D663" s="193">
        <v>60</v>
      </c>
    </row>
    <row r="664" spans="1:4" ht="15" x14ac:dyDescent="0.25">
      <c r="A664" s="189" t="s">
        <v>99</v>
      </c>
      <c r="B664" s="189">
        <v>315670</v>
      </c>
      <c r="C664" s="189" t="s">
        <v>679</v>
      </c>
      <c r="D664" s="193">
        <v>2160</v>
      </c>
    </row>
    <row r="665" spans="1:4" ht="15" x14ac:dyDescent="0.25">
      <c r="A665" s="189" t="s">
        <v>52</v>
      </c>
      <c r="B665" s="189">
        <v>315680</v>
      </c>
      <c r="C665" s="189" t="s">
        <v>680</v>
      </c>
      <c r="D665" s="193">
        <v>210</v>
      </c>
    </row>
    <row r="666" spans="1:4" ht="15" x14ac:dyDescent="0.25">
      <c r="A666" s="189" t="s">
        <v>24</v>
      </c>
      <c r="B666" s="189">
        <v>315690</v>
      </c>
      <c r="C666" s="189" t="s">
        <v>681</v>
      </c>
      <c r="D666" s="193">
        <v>594</v>
      </c>
    </row>
    <row r="667" spans="1:4" ht="15" x14ac:dyDescent="0.25">
      <c r="A667" s="189" t="s">
        <v>104</v>
      </c>
      <c r="B667" s="189">
        <v>315700</v>
      </c>
      <c r="C667" s="189" t="s">
        <v>682</v>
      </c>
      <c r="D667" s="193">
        <v>600</v>
      </c>
    </row>
    <row r="668" spans="1:4" ht="15" x14ac:dyDescent="0.25">
      <c r="A668" s="189" t="s">
        <v>30</v>
      </c>
      <c r="B668" s="189">
        <v>315710</v>
      </c>
      <c r="C668" s="189" t="s">
        <v>683</v>
      </c>
      <c r="D668" s="193">
        <v>48</v>
      </c>
    </row>
    <row r="669" spans="1:4" ht="15" x14ac:dyDescent="0.25">
      <c r="A669" s="189" t="s">
        <v>90</v>
      </c>
      <c r="B669" s="189">
        <v>315720</v>
      </c>
      <c r="C669" s="189" t="s">
        <v>684</v>
      </c>
      <c r="D669" s="193">
        <v>642</v>
      </c>
    </row>
    <row r="670" spans="1:4" ht="15" x14ac:dyDescent="0.25">
      <c r="A670" s="189" t="s">
        <v>20</v>
      </c>
      <c r="B670" s="189">
        <v>315725</v>
      </c>
      <c r="C670" s="189" t="s">
        <v>685</v>
      </c>
      <c r="D670" s="193">
        <v>126</v>
      </c>
    </row>
    <row r="671" spans="1:4" ht="15" x14ac:dyDescent="0.25">
      <c r="A671" s="189" t="s">
        <v>57</v>
      </c>
      <c r="B671" s="189">
        <v>315727</v>
      </c>
      <c r="C671" s="189" t="s">
        <v>686</v>
      </c>
      <c r="D671" s="193">
        <v>30</v>
      </c>
    </row>
    <row r="672" spans="1:4" ht="15" x14ac:dyDescent="0.25">
      <c r="A672" s="189" t="s">
        <v>41</v>
      </c>
      <c r="B672" s="189">
        <v>315730</v>
      </c>
      <c r="C672" s="189" t="s">
        <v>687</v>
      </c>
      <c r="D672" s="193">
        <v>30</v>
      </c>
    </row>
    <row r="673" spans="1:4" ht="15" x14ac:dyDescent="0.25">
      <c r="A673" s="189" t="s">
        <v>94</v>
      </c>
      <c r="B673" s="189">
        <v>315733</v>
      </c>
      <c r="C673" s="189" t="s">
        <v>688</v>
      </c>
      <c r="D673" s="193">
        <v>48</v>
      </c>
    </row>
    <row r="674" spans="1:4" ht="15" x14ac:dyDescent="0.25">
      <c r="A674" s="189" t="s">
        <v>104</v>
      </c>
      <c r="B674" s="189">
        <v>315737</v>
      </c>
      <c r="C674" s="189" t="s">
        <v>689</v>
      </c>
      <c r="D674" s="193">
        <v>72</v>
      </c>
    </row>
    <row r="675" spans="1:4" ht="15" x14ac:dyDescent="0.25">
      <c r="A675" s="189" t="s">
        <v>18</v>
      </c>
      <c r="B675" s="189">
        <v>315740</v>
      </c>
      <c r="C675" s="189" t="s">
        <v>690</v>
      </c>
      <c r="D675" s="193">
        <v>36</v>
      </c>
    </row>
    <row r="676" spans="1:4" ht="15" x14ac:dyDescent="0.25">
      <c r="A676" s="189" t="s">
        <v>22</v>
      </c>
      <c r="B676" s="189">
        <v>315750</v>
      </c>
      <c r="C676" s="189" t="s">
        <v>691</v>
      </c>
      <c r="D676" s="193">
        <v>36</v>
      </c>
    </row>
    <row r="677" spans="1:4" ht="15" x14ac:dyDescent="0.25">
      <c r="A677" s="189" t="s">
        <v>137</v>
      </c>
      <c r="B677" s="189">
        <v>315760</v>
      </c>
      <c r="C677" s="189" t="s">
        <v>692</v>
      </c>
      <c r="D677" s="193">
        <v>30</v>
      </c>
    </row>
    <row r="678" spans="1:4" ht="15" x14ac:dyDescent="0.25">
      <c r="A678" s="189" t="s">
        <v>28</v>
      </c>
      <c r="B678" s="189">
        <v>315765</v>
      </c>
      <c r="C678" s="189" t="s">
        <v>693</v>
      </c>
      <c r="D678" s="193">
        <v>36</v>
      </c>
    </row>
    <row r="679" spans="1:4" ht="15" x14ac:dyDescent="0.25">
      <c r="A679" s="189" t="s">
        <v>24</v>
      </c>
      <c r="B679" s="189">
        <v>315770</v>
      </c>
      <c r="C679" s="189" t="s">
        <v>694</v>
      </c>
      <c r="D679" s="193">
        <v>228</v>
      </c>
    </row>
    <row r="680" spans="1:4" ht="15" x14ac:dyDescent="0.25">
      <c r="A680" s="189" t="s">
        <v>99</v>
      </c>
      <c r="B680" s="189">
        <v>315780</v>
      </c>
      <c r="C680" s="189" t="s">
        <v>695</v>
      </c>
      <c r="D680" s="193">
        <v>3426</v>
      </c>
    </row>
    <row r="681" spans="1:4" ht="15" x14ac:dyDescent="0.25">
      <c r="A681" s="189" t="s">
        <v>16</v>
      </c>
      <c r="B681" s="189">
        <v>315790</v>
      </c>
      <c r="C681" s="189" t="s">
        <v>696</v>
      </c>
      <c r="D681" s="193">
        <v>252</v>
      </c>
    </row>
    <row r="682" spans="1:4" ht="15" x14ac:dyDescent="0.25">
      <c r="A682" s="189" t="s">
        <v>90</v>
      </c>
      <c r="B682" s="189">
        <v>315800</v>
      </c>
      <c r="C682" s="189" t="s">
        <v>697</v>
      </c>
      <c r="D682" s="193">
        <v>66</v>
      </c>
    </row>
    <row r="683" spans="1:4" ht="15" x14ac:dyDescent="0.25">
      <c r="A683" s="189" t="s">
        <v>30</v>
      </c>
      <c r="B683" s="189">
        <v>315810</v>
      </c>
      <c r="C683" s="189" t="s">
        <v>698</v>
      </c>
      <c r="D683" s="193">
        <v>42</v>
      </c>
    </row>
    <row r="684" spans="1:4" ht="15" x14ac:dyDescent="0.25">
      <c r="A684" s="189" t="s">
        <v>22</v>
      </c>
      <c r="B684" s="189">
        <v>315820</v>
      </c>
      <c r="C684" s="189" t="s">
        <v>699</v>
      </c>
      <c r="D684" s="193">
        <v>240</v>
      </c>
    </row>
    <row r="685" spans="1:4" ht="15" x14ac:dyDescent="0.25">
      <c r="A685" s="189" t="s">
        <v>33</v>
      </c>
      <c r="B685" s="189">
        <v>315830</v>
      </c>
      <c r="C685" s="189" t="s">
        <v>700</v>
      </c>
      <c r="D685" s="193">
        <v>126</v>
      </c>
    </row>
    <row r="686" spans="1:4" ht="15" x14ac:dyDescent="0.25">
      <c r="A686" s="189" t="s">
        <v>38</v>
      </c>
      <c r="B686" s="189">
        <v>315840</v>
      </c>
      <c r="C686" s="189" t="s">
        <v>701</v>
      </c>
      <c r="D686" s="193">
        <v>30</v>
      </c>
    </row>
    <row r="687" spans="1:4" ht="15" x14ac:dyDescent="0.25">
      <c r="A687" s="189" t="s">
        <v>14</v>
      </c>
      <c r="B687" s="189">
        <v>315850</v>
      </c>
      <c r="C687" s="189" t="s">
        <v>702</v>
      </c>
      <c r="D687" s="193">
        <v>54</v>
      </c>
    </row>
    <row r="688" spans="1:4" ht="15" x14ac:dyDescent="0.25">
      <c r="A688" s="189" t="s">
        <v>57</v>
      </c>
      <c r="B688" s="189">
        <v>315860</v>
      </c>
      <c r="C688" s="189" t="s">
        <v>703</v>
      </c>
      <c r="D688" s="193">
        <v>30</v>
      </c>
    </row>
    <row r="689" spans="1:4" ht="15" x14ac:dyDescent="0.25">
      <c r="A689" s="189" t="s">
        <v>41</v>
      </c>
      <c r="B689" s="189">
        <v>315870</v>
      </c>
      <c r="C689" s="189" t="s">
        <v>704</v>
      </c>
      <c r="D689" s="193">
        <v>42</v>
      </c>
    </row>
    <row r="690" spans="1:4" ht="15" x14ac:dyDescent="0.25">
      <c r="A690" s="189" t="s">
        <v>26</v>
      </c>
      <c r="B690" s="189">
        <v>315880</v>
      </c>
      <c r="C690" s="189" t="s">
        <v>705</v>
      </c>
      <c r="D690" s="193">
        <v>30</v>
      </c>
    </row>
    <row r="691" spans="1:4" ht="15" x14ac:dyDescent="0.25">
      <c r="A691" s="189" t="s">
        <v>16</v>
      </c>
      <c r="B691" s="189">
        <v>315890</v>
      </c>
      <c r="C691" s="189" t="s">
        <v>706</v>
      </c>
      <c r="D691" s="193">
        <v>126</v>
      </c>
    </row>
    <row r="692" spans="1:4" ht="15" x14ac:dyDescent="0.25">
      <c r="A692" s="189" t="s">
        <v>20</v>
      </c>
      <c r="B692" s="189">
        <v>315895</v>
      </c>
      <c r="C692" s="189" t="s">
        <v>707</v>
      </c>
      <c r="D692" s="193">
        <v>546</v>
      </c>
    </row>
    <row r="693" spans="1:4" ht="15" x14ac:dyDescent="0.25">
      <c r="A693" s="189" t="s">
        <v>99</v>
      </c>
      <c r="B693" s="189">
        <v>315900</v>
      </c>
      <c r="C693" s="189" t="s">
        <v>708</v>
      </c>
      <c r="D693" s="193">
        <v>72</v>
      </c>
    </row>
    <row r="694" spans="1:4" ht="15" x14ac:dyDescent="0.25">
      <c r="A694" s="189" t="s">
        <v>41</v>
      </c>
      <c r="B694" s="189">
        <v>315910</v>
      </c>
      <c r="C694" s="189" t="s">
        <v>709</v>
      </c>
      <c r="D694" s="193">
        <v>60</v>
      </c>
    </row>
    <row r="695" spans="1:4" ht="15" x14ac:dyDescent="0.25">
      <c r="A695" s="189" t="s">
        <v>36</v>
      </c>
      <c r="B695" s="189">
        <v>315920</v>
      </c>
      <c r="C695" s="189" t="s">
        <v>710</v>
      </c>
      <c r="D695" s="193">
        <v>72</v>
      </c>
    </row>
    <row r="696" spans="1:4" ht="15" x14ac:dyDescent="0.25">
      <c r="A696" s="189" t="s">
        <v>57</v>
      </c>
      <c r="B696" s="189">
        <v>315930</v>
      </c>
      <c r="C696" s="189" t="s">
        <v>711</v>
      </c>
      <c r="D696" s="193">
        <v>42</v>
      </c>
    </row>
    <row r="697" spans="1:4" ht="15" x14ac:dyDescent="0.25">
      <c r="A697" s="189" t="s">
        <v>20</v>
      </c>
      <c r="B697" s="189">
        <v>315935</v>
      </c>
      <c r="C697" s="189" t="s">
        <v>712</v>
      </c>
      <c r="D697" s="193">
        <v>114</v>
      </c>
    </row>
    <row r="698" spans="1:4" ht="15" x14ac:dyDescent="0.25">
      <c r="A698" s="189" t="s">
        <v>41</v>
      </c>
      <c r="B698" s="189">
        <v>315940</v>
      </c>
      <c r="C698" s="189" t="s">
        <v>713</v>
      </c>
      <c r="D698" s="193">
        <v>24</v>
      </c>
    </row>
    <row r="699" spans="1:4" ht="15" x14ac:dyDescent="0.25">
      <c r="A699" s="189" t="s">
        <v>22</v>
      </c>
      <c r="B699" s="189">
        <v>315950</v>
      </c>
      <c r="C699" s="189" t="s">
        <v>714</v>
      </c>
      <c r="D699" s="193">
        <v>78</v>
      </c>
    </row>
    <row r="700" spans="1:4" ht="15" x14ac:dyDescent="0.25">
      <c r="A700" s="189" t="s">
        <v>36</v>
      </c>
      <c r="B700" s="189">
        <v>315960</v>
      </c>
      <c r="C700" s="189" t="s">
        <v>715</v>
      </c>
      <c r="D700" s="193">
        <v>786</v>
      </c>
    </row>
    <row r="701" spans="1:4" ht="15" x14ac:dyDescent="0.25">
      <c r="A701" s="189" t="s">
        <v>71</v>
      </c>
      <c r="B701" s="189">
        <v>315970</v>
      </c>
      <c r="C701" s="189" t="s">
        <v>716</v>
      </c>
      <c r="D701" s="193">
        <v>54</v>
      </c>
    </row>
    <row r="702" spans="1:4" ht="15" x14ac:dyDescent="0.25">
      <c r="A702" s="189" t="s">
        <v>143</v>
      </c>
      <c r="B702" s="189">
        <v>315980</v>
      </c>
      <c r="C702" s="189" t="s">
        <v>717</v>
      </c>
      <c r="D702" s="193">
        <v>294</v>
      </c>
    </row>
    <row r="703" spans="1:4" ht="15" x14ac:dyDescent="0.25">
      <c r="A703" s="189" t="s">
        <v>26</v>
      </c>
      <c r="B703" s="189">
        <v>315990</v>
      </c>
      <c r="C703" s="189" t="s">
        <v>718</v>
      </c>
      <c r="D703" s="193">
        <v>276</v>
      </c>
    </row>
    <row r="704" spans="1:4" ht="15" x14ac:dyDescent="0.25">
      <c r="A704" s="189" t="s">
        <v>38</v>
      </c>
      <c r="B704" s="189">
        <v>316000</v>
      </c>
      <c r="C704" s="189" t="s">
        <v>719</v>
      </c>
      <c r="D704" s="193">
        <v>30</v>
      </c>
    </row>
    <row r="705" spans="1:4" ht="15" x14ac:dyDescent="0.25">
      <c r="A705" s="189" t="s">
        <v>18</v>
      </c>
      <c r="B705" s="189">
        <v>316010</v>
      </c>
      <c r="C705" s="189" t="s">
        <v>720</v>
      </c>
      <c r="D705" s="193">
        <v>72</v>
      </c>
    </row>
    <row r="706" spans="1:4" ht="15" x14ac:dyDescent="0.25">
      <c r="A706" s="189" t="s">
        <v>52</v>
      </c>
      <c r="B706" s="189">
        <v>316020</v>
      </c>
      <c r="C706" s="189" t="s">
        <v>721</v>
      </c>
      <c r="D706" s="193">
        <v>60</v>
      </c>
    </row>
    <row r="707" spans="1:4" ht="15" x14ac:dyDescent="0.25">
      <c r="A707" s="189" t="s">
        <v>30</v>
      </c>
      <c r="B707" s="189">
        <v>316030</v>
      </c>
      <c r="C707" s="189" t="s">
        <v>722</v>
      </c>
      <c r="D707" s="193">
        <v>114</v>
      </c>
    </row>
    <row r="708" spans="1:4" ht="15" x14ac:dyDescent="0.25">
      <c r="A708" s="189" t="s">
        <v>26</v>
      </c>
      <c r="B708" s="189">
        <v>316040</v>
      </c>
      <c r="C708" s="189" t="s">
        <v>723</v>
      </c>
      <c r="D708" s="193">
        <v>264</v>
      </c>
    </row>
    <row r="709" spans="1:4" ht="15" x14ac:dyDescent="0.25">
      <c r="A709" s="189" t="s">
        <v>104</v>
      </c>
      <c r="B709" s="189">
        <v>316045</v>
      </c>
      <c r="C709" s="189" t="s">
        <v>724</v>
      </c>
      <c r="D709" s="193">
        <v>114</v>
      </c>
    </row>
    <row r="710" spans="1:4" ht="15" x14ac:dyDescent="0.25">
      <c r="A710" s="189" t="s">
        <v>90</v>
      </c>
      <c r="B710" s="189">
        <v>316050</v>
      </c>
      <c r="C710" s="189" t="s">
        <v>725</v>
      </c>
      <c r="D710" s="193">
        <v>36</v>
      </c>
    </row>
    <row r="711" spans="1:4" ht="15" x14ac:dyDescent="0.25">
      <c r="A711" s="189" t="s">
        <v>14</v>
      </c>
      <c r="B711" s="189">
        <v>316060</v>
      </c>
      <c r="C711" s="189" t="s">
        <v>726</v>
      </c>
      <c r="D711" s="193">
        <v>66</v>
      </c>
    </row>
    <row r="712" spans="1:4" ht="15" x14ac:dyDescent="0.25">
      <c r="A712" s="189" t="s">
        <v>57</v>
      </c>
      <c r="B712" s="189">
        <v>316070</v>
      </c>
      <c r="C712" s="189" t="s">
        <v>727</v>
      </c>
      <c r="D712" s="193">
        <v>384</v>
      </c>
    </row>
    <row r="713" spans="1:4" ht="15" x14ac:dyDescent="0.25">
      <c r="A713" s="189" t="s">
        <v>33</v>
      </c>
      <c r="B713" s="189">
        <v>316080</v>
      </c>
      <c r="C713" s="189" t="s">
        <v>728</v>
      </c>
      <c r="D713" s="193">
        <v>78</v>
      </c>
    </row>
    <row r="714" spans="1:4" ht="15" x14ac:dyDescent="0.25">
      <c r="A714" s="189" t="s">
        <v>41</v>
      </c>
      <c r="B714" s="189">
        <v>316090</v>
      </c>
      <c r="C714" s="189" t="s">
        <v>729</v>
      </c>
      <c r="D714" s="193">
        <v>96</v>
      </c>
    </row>
    <row r="715" spans="1:4" ht="15" x14ac:dyDescent="0.25">
      <c r="A715" s="189" t="s">
        <v>20</v>
      </c>
      <c r="B715" s="189">
        <v>316095</v>
      </c>
      <c r="C715" s="189" t="s">
        <v>730</v>
      </c>
      <c r="D715" s="193">
        <v>96</v>
      </c>
    </row>
    <row r="716" spans="1:4" ht="15" x14ac:dyDescent="0.25">
      <c r="A716" s="189" t="s">
        <v>90</v>
      </c>
      <c r="B716" s="189">
        <v>316100</v>
      </c>
      <c r="C716" s="189" t="s">
        <v>731</v>
      </c>
      <c r="D716" s="193">
        <v>150</v>
      </c>
    </row>
    <row r="717" spans="1:4" ht="15" x14ac:dyDescent="0.25">
      <c r="A717" s="189" t="s">
        <v>22</v>
      </c>
      <c r="B717" s="189">
        <v>316105</v>
      </c>
      <c r="C717" s="189" t="s">
        <v>732</v>
      </c>
      <c r="D717" s="193">
        <v>30</v>
      </c>
    </row>
    <row r="718" spans="1:4" ht="15" x14ac:dyDescent="0.25">
      <c r="A718" s="189" t="s">
        <v>122</v>
      </c>
      <c r="B718" s="189">
        <v>316110</v>
      </c>
      <c r="C718" s="189" t="s">
        <v>733</v>
      </c>
      <c r="D718" s="193">
        <v>762</v>
      </c>
    </row>
    <row r="719" spans="1:4" ht="15" x14ac:dyDescent="0.25">
      <c r="A719" s="189" t="s">
        <v>26</v>
      </c>
      <c r="B719" s="189">
        <v>316120</v>
      </c>
      <c r="C719" s="189" t="s">
        <v>734</v>
      </c>
      <c r="D719" s="193">
        <v>120</v>
      </c>
    </row>
    <row r="720" spans="1:4" ht="15" x14ac:dyDescent="0.25">
      <c r="A720" s="189" t="s">
        <v>24</v>
      </c>
      <c r="B720" s="189">
        <v>316130</v>
      </c>
      <c r="C720" s="189" t="s">
        <v>735</v>
      </c>
      <c r="D720" s="193">
        <v>54</v>
      </c>
    </row>
    <row r="721" spans="1:4" ht="15" x14ac:dyDescent="0.25">
      <c r="A721" s="189" t="s">
        <v>62</v>
      </c>
      <c r="B721" s="189">
        <v>316140</v>
      </c>
      <c r="C721" s="189" t="s">
        <v>736</v>
      </c>
      <c r="D721" s="193">
        <v>36</v>
      </c>
    </row>
    <row r="722" spans="1:4" ht="15" x14ac:dyDescent="0.25">
      <c r="A722" s="189" t="s">
        <v>62</v>
      </c>
      <c r="B722" s="189">
        <v>316150</v>
      </c>
      <c r="C722" s="189" t="s">
        <v>737</v>
      </c>
      <c r="D722" s="193">
        <v>108</v>
      </c>
    </row>
    <row r="723" spans="1:4" ht="15" x14ac:dyDescent="0.25">
      <c r="A723" s="189" t="s">
        <v>22</v>
      </c>
      <c r="B723" s="189">
        <v>316160</v>
      </c>
      <c r="C723" s="189" t="s">
        <v>738</v>
      </c>
      <c r="D723" s="193">
        <v>30</v>
      </c>
    </row>
    <row r="724" spans="1:4" ht="15" x14ac:dyDescent="0.25">
      <c r="A724" s="189" t="s">
        <v>22</v>
      </c>
      <c r="B724" s="189">
        <v>316165</v>
      </c>
      <c r="C724" s="189" t="s">
        <v>739</v>
      </c>
      <c r="D724" s="193">
        <v>36</v>
      </c>
    </row>
    <row r="725" spans="1:4" ht="15" x14ac:dyDescent="0.25">
      <c r="A725" s="189" t="s">
        <v>71</v>
      </c>
      <c r="B725" s="189">
        <v>316170</v>
      </c>
      <c r="C725" s="189" t="s">
        <v>740</v>
      </c>
      <c r="D725" s="193">
        <v>126</v>
      </c>
    </row>
    <row r="726" spans="1:4" ht="15" x14ac:dyDescent="0.25">
      <c r="A726" s="189" t="s">
        <v>26</v>
      </c>
      <c r="B726" s="189">
        <v>316180</v>
      </c>
      <c r="C726" s="189" t="s">
        <v>741</v>
      </c>
      <c r="D726" s="193">
        <v>96</v>
      </c>
    </row>
    <row r="727" spans="1:4" ht="15" x14ac:dyDescent="0.25">
      <c r="A727" s="189" t="s">
        <v>90</v>
      </c>
      <c r="B727" s="189">
        <v>316190</v>
      </c>
      <c r="C727" s="189" t="s">
        <v>742</v>
      </c>
      <c r="D727" s="193">
        <v>432</v>
      </c>
    </row>
    <row r="728" spans="1:4" ht="15" x14ac:dyDescent="0.25">
      <c r="A728" s="189" t="s">
        <v>33</v>
      </c>
      <c r="B728" s="189">
        <v>316200</v>
      </c>
      <c r="C728" s="189" t="s">
        <v>743</v>
      </c>
      <c r="D728" s="193">
        <v>378</v>
      </c>
    </row>
    <row r="729" spans="1:4" ht="15" x14ac:dyDescent="0.25">
      <c r="A729" s="189" t="s">
        <v>71</v>
      </c>
      <c r="B729" s="189">
        <v>316210</v>
      </c>
      <c r="C729" s="189" t="s">
        <v>744</v>
      </c>
      <c r="D729" s="193">
        <v>528</v>
      </c>
    </row>
    <row r="730" spans="1:4" ht="15" x14ac:dyDescent="0.25">
      <c r="A730" s="189" t="s">
        <v>45</v>
      </c>
      <c r="B730" s="189">
        <v>316220</v>
      </c>
      <c r="C730" s="189" t="s">
        <v>745</v>
      </c>
      <c r="D730" s="193">
        <v>126</v>
      </c>
    </row>
    <row r="731" spans="1:4" ht="15" x14ac:dyDescent="0.25">
      <c r="A731" s="189" t="s">
        <v>104</v>
      </c>
      <c r="B731" s="189">
        <v>316225</v>
      </c>
      <c r="C731" s="189" t="s">
        <v>746</v>
      </c>
      <c r="D731" s="193">
        <v>84</v>
      </c>
    </row>
    <row r="732" spans="1:4" ht="15" x14ac:dyDescent="0.25">
      <c r="A732" s="189" t="s">
        <v>36</v>
      </c>
      <c r="B732" s="189">
        <v>316230</v>
      </c>
      <c r="C732" s="189" t="s">
        <v>747</v>
      </c>
      <c r="D732" s="193">
        <v>48</v>
      </c>
    </row>
    <row r="733" spans="1:4" ht="15" x14ac:dyDescent="0.25">
      <c r="A733" s="189" t="s">
        <v>122</v>
      </c>
      <c r="B733" s="189">
        <v>316240</v>
      </c>
      <c r="C733" s="189" t="s">
        <v>748</v>
      </c>
      <c r="D733" s="193">
        <v>396</v>
      </c>
    </row>
    <row r="734" spans="1:4" ht="15" x14ac:dyDescent="0.25">
      <c r="A734" s="189" t="s">
        <v>122</v>
      </c>
      <c r="B734" s="189">
        <v>316245</v>
      </c>
      <c r="C734" s="189" t="s">
        <v>749</v>
      </c>
      <c r="D734" s="193">
        <v>54</v>
      </c>
    </row>
    <row r="735" spans="1:4" ht="15" x14ac:dyDescent="0.25">
      <c r="A735" s="189" t="s">
        <v>94</v>
      </c>
      <c r="B735" s="189">
        <v>316250</v>
      </c>
      <c r="C735" s="189" t="s">
        <v>750</v>
      </c>
      <c r="D735" s="193">
        <v>888</v>
      </c>
    </row>
    <row r="736" spans="1:4" ht="15" x14ac:dyDescent="0.25">
      <c r="A736" s="189" t="s">
        <v>16</v>
      </c>
      <c r="B736" s="189">
        <v>316255</v>
      </c>
      <c r="C736" s="189" t="s">
        <v>751</v>
      </c>
      <c r="D736" s="193">
        <v>168</v>
      </c>
    </row>
    <row r="737" spans="1:4" ht="15" x14ac:dyDescent="0.25">
      <c r="A737" s="189" t="s">
        <v>22</v>
      </c>
      <c r="B737" s="189">
        <v>316257</v>
      </c>
      <c r="C737" s="189" t="s">
        <v>752</v>
      </c>
      <c r="D737" s="193">
        <v>60</v>
      </c>
    </row>
    <row r="738" spans="1:4" ht="15" x14ac:dyDescent="0.25">
      <c r="A738" s="189" t="s">
        <v>20</v>
      </c>
      <c r="B738" s="189">
        <v>316260</v>
      </c>
      <c r="C738" s="189" t="s">
        <v>753</v>
      </c>
      <c r="D738" s="193">
        <v>114</v>
      </c>
    </row>
    <row r="739" spans="1:4" ht="15" x14ac:dyDescent="0.25">
      <c r="A739" s="189" t="s">
        <v>104</v>
      </c>
      <c r="B739" s="189">
        <v>316265</v>
      </c>
      <c r="C739" s="189" t="s">
        <v>754</v>
      </c>
      <c r="D739" s="193">
        <v>72</v>
      </c>
    </row>
    <row r="740" spans="1:4" ht="15" x14ac:dyDescent="0.25">
      <c r="A740" s="189" t="s">
        <v>104</v>
      </c>
      <c r="B740" s="189">
        <v>316270</v>
      </c>
      <c r="C740" s="189" t="s">
        <v>755</v>
      </c>
      <c r="D740" s="193">
        <v>360</v>
      </c>
    </row>
    <row r="741" spans="1:4" ht="15" x14ac:dyDescent="0.25">
      <c r="A741" s="189" t="s">
        <v>22</v>
      </c>
      <c r="B741" s="189">
        <v>316280</v>
      </c>
      <c r="C741" s="189" t="s">
        <v>756</v>
      </c>
      <c r="D741" s="193">
        <v>270</v>
      </c>
    </row>
    <row r="742" spans="1:4" ht="15" x14ac:dyDescent="0.25">
      <c r="A742" s="189" t="s">
        <v>57</v>
      </c>
      <c r="B742" s="189">
        <v>316290</v>
      </c>
      <c r="C742" s="189" t="s">
        <v>757</v>
      </c>
      <c r="D742" s="193">
        <v>276</v>
      </c>
    </row>
    <row r="743" spans="1:4" ht="15" x14ac:dyDescent="0.25">
      <c r="A743" s="189" t="s">
        <v>99</v>
      </c>
      <c r="B743" s="189">
        <v>316292</v>
      </c>
      <c r="C743" s="189" t="s">
        <v>758</v>
      </c>
      <c r="D743" s="193">
        <v>372</v>
      </c>
    </row>
    <row r="744" spans="1:4" ht="15" x14ac:dyDescent="0.25">
      <c r="A744" s="189" t="s">
        <v>45</v>
      </c>
      <c r="B744" s="189">
        <v>316294</v>
      </c>
      <c r="C744" s="189" t="s">
        <v>759</v>
      </c>
      <c r="D744" s="193">
        <v>120</v>
      </c>
    </row>
    <row r="745" spans="1:4" ht="15" x14ac:dyDescent="0.25">
      <c r="A745" s="189" t="s">
        <v>99</v>
      </c>
      <c r="B745" s="189">
        <v>316295</v>
      </c>
      <c r="C745" s="189" t="s">
        <v>760</v>
      </c>
      <c r="D745" s="193">
        <v>372</v>
      </c>
    </row>
    <row r="746" spans="1:4" ht="15" x14ac:dyDescent="0.25">
      <c r="A746" s="189" t="s">
        <v>22</v>
      </c>
      <c r="B746" s="189">
        <v>316300</v>
      </c>
      <c r="C746" s="189" t="s">
        <v>761</v>
      </c>
      <c r="D746" s="193">
        <v>36</v>
      </c>
    </row>
    <row r="747" spans="1:4" ht="15" x14ac:dyDescent="0.25">
      <c r="A747" s="189" t="s">
        <v>26</v>
      </c>
      <c r="B747" s="189">
        <v>316310</v>
      </c>
      <c r="C747" s="189" t="s">
        <v>762</v>
      </c>
      <c r="D747" s="193">
        <v>36</v>
      </c>
    </row>
    <row r="748" spans="1:4" ht="15" x14ac:dyDescent="0.25">
      <c r="A748" s="189" t="s">
        <v>36</v>
      </c>
      <c r="B748" s="189">
        <v>316320</v>
      </c>
      <c r="C748" s="189" t="s">
        <v>763</v>
      </c>
      <c r="D748" s="193">
        <v>78</v>
      </c>
    </row>
    <row r="749" spans="1:4" ht="15" x14ac:dyDescent="0.25">
      <c r="A749" s="189" t="s">
        <v>28</v>
      </c>
      <c r="B749" s="189">
        <v>316330</v>
      </c>
      <c r="C749" s="189" t="s">
        <v>764</v>
      </c>
      <c r="D749" s="193">
        <v>36</v>
      </c>
    </row>
    <row r="750" spans="1:4" ht="15" x14ac:dyDescent="0.25">
      <c r="A750" s="189" t="s">
        <v>18</v>
      </c>
      <c r="B750" s="189">
        <v>316340</v>
      </c>
      <c r="C750" s="189" t="s">
        <v>765</v>
      </c>
      <c r="D750" s="193">
        <v>102</v>
      </c>
    </row>
    <row r="751" spans="1:4" ht="15" x14ac:dyDescent="0.25">
      <c r="A751" s="189" t="s">
        <v>22</v>
      </c>
      <c r="B751" s="189">
        <v>316350</v>
      </c>
      <c r="C751" s="189" t="s">
        <v>766</v>
      </c>
      <c r="D751" s="193">
        <v>108</v>
      </c>
    </row>
    <row r="752" spans="1:4" ht="15" x14ac:dyDescent="0.25">
      <c r="A752" s="189" t="s">
        <v>16</v>
      </c>
      <c r="B752" s="189">
        <v>316360</v>
      </c>
      <c r="C752" s="189" t="s">
        <v>767</v>
      </c>
      <c r="D752" s="193">
        <v>48</v>
      </c>
    </row>
    <row r="753" spans="1:4" ht="15" x14ac:dyDescent="0.25">
      <c r="A753" s="189" t="s">
        <v>33</v>
      </c>
      <c r="B753" s="189">
        <v>316370</v>
      </c>
      <c r="C753" s="189" t="s">
        <v>768</v>
      </c>
      <c r="D753" s="193">
        <v>960</v>
      </c>
    </row>
    <row r="754" spans="1:4" ht="15" x14ac:dyDescent="0.25">
      <c r="A754" s="189" t="s">
        <v>18</v>
      </c>
      <c r="B754" s="189">
        <v>316380</v>
      </c>
      <c r="C754" s="189" t="s">
        <v>769</v>
      </c>
      <c r="D754" s="193">
        <v>108</v>
      </c>
    </row>
    <row r="755" spans="1:4" ht="15" x14ac:dyDescent="0.25">
      <c r="A755" s="189" t="s">
        <v>40</v>
      </c>
      <c r="B755" s="189">
        <v>316390</v>
      </c>
      <c r="C755" s="189" t="s">
        <v>770</v>
      </c>
      <c r="D755" s="193">
        <v>78</v>
      </c>
    </row>
    <row r="756" spans="1:4" ht="15" x14ac:dyDescent="0.25">
      <c r="A756" s="189" t="s">
        <v>18</v>
      </c>
      <c r="B756" s="189">
        <v>316400</v>
      </c>
      <c r="C756" s="189" t="s">
        <v>771</v>
      </c>
      <c r="D756" s="193">
        <v>72</v>
      </c>
    </row>
    <row r="757" spans="1:4" ht="15" x14ac:dyDescent="0.25">
      <c r="A757" s="189" t="s">
        <v>22</v>
      </c>
      <c r="B757" s="189">
        <v>316410</v>
      </c>
      <c r="C757" s="189" t="s">
        <v>772</v>
      </c>
      <c r="D757" s="193">
        <v>102</v>
      </c>
    </row>
    <row r="758" spans="1:4" ht="15" x14ac:dyDescent="0.25">
      <c r="A758" s="189" t="s">
        <v>122</v>
      </c>
      <c r="B758" s="189">
        <v>316420</v>
      </c>
      <c r="C758" s="189" t="s">
        <v>773</v>
      </c>
      <c r="D758" s="193">
        <v>60</v>
      </c>
    </row>
    <row r="759" spans="1:4" ht="15" x14ac:dyDescent="0.25">
      <c r="A759" s="189" t="s">
        <v>45</v>
      </c>
      <c r="B759" s="189">
        <v>316430</v>
      </c>
      <c r="C759" s="189" t="s">
        <v>774</v>
      </c>
      <c r="D759" s="193">
        <v>120</v>
      </c>
    </row>
    <row r="760" spans="1:4" ht="15" x14ac:dyDescent="0.25">
      <c r="A760" s="189" t="s">
        <v>36</v>
      </c>
      <c r="B760" s="189">
        <v>316440</v>
      </c>
      <c r="C760" s="189" t="s">
        <v>775</v>
      </c>
      <c r="D760" s="193">
        <v>90</v>
      </c>
    </row>
    <row r="761" spans="1:4" ht="15" x14ac:dyDescent="0.25">
      <c r="A761" s="189" t="s">
        <v>62</v>
      </c>
      <c r="B761" s="189">
        <v>316443</v>
      </c>
      <c r="C761" s="189" t="s">
        <v>776</v>
      </c>
      <c r="D761" s="193">
        <v>54</v>
      </c>
    </row>
    <row r="762" spans="1:4" ht="15" x14ac:dyDescent="0.25">
      <c r="A762" s="189" t="s">
        <v>20</v>
      </c>
      <c r="B762" s="189">
        <v>316447</v>
      </c>
      <c r="C762" s="189" t="s">
        <v>777</v>
      </c>
      <c r="D762" s="193">
        <v>108</v>
      </c>
    </row>
    <row r="763" spans="1:4" ht="15" x14ac:dyDescent="0.25">
      <c r="A763" s="189" t="s">
        <v>22</v>
      </c>
      <c r="B763" s="189">
        <v>316450</v>
      </c>
      <c r="C763" s="189" t="s">
        <v>778</v>
      </c>
      <c r="D763" s="193">
        <v>144</v>
      </c>
    </row>
    <row r="764" spans="1:4" ht="15" x14ac:dyDescent="0.25">
      <c r="A764" s="189" t="s">
        <v>26</v>
      </c>
      <c r="B764" s="189">
        <v>316460</v>
      </c>
      <c r="C764" s="189" t="s">
        <v>779</v>
      </c>
      <c r="D764" s="193">
        <v>186</v>
      </c>
    </row>
    <row r="765" spans="1:4" ht="15" x14ac:dyDescent="0.25">
      <c r="A765" s="189" t="s">
        <v>45</v>
      </c>
      <c r="B765" s="189">
        <v>316470</v>
      </c>
      <c r="C765" s="189" t="s">
        <v>780</v>
      </c>
      <c r="D765" s="193">
        <v>1212</v>
      </c>
    </row>
    <row r="766" spans="1:4" ht="15" x14ac:dyDescent="0.25">
      <c r="A766" s="189" t="s">
        <v>90</v>
      </c>
      <c r="B766" s="189">
        <v>316480</v>
      </c>
      <c r="C766" s="189" t="s">
        <v>781</v>
      </c>
      <c r="D766" s="193">
        <v>12</v>
      </c>
    </row>
    <row r="767" spans="1:4" ht="15" x14ac:dyDescent="0.25">
      <c r="A767" s="189" t="s">
        <v>33</v>
      </c>
      <c r="B767" s="189">
        <v>316490</v>
      </c>
      <c r="C767" s="189" t="s">
        <v>782</v>
      </c>
      <c r="D767" s="193">
        <v>36</v>
      </c>
    </row>
    <row r="768" spans="1:4" ht="15" x14ac:dyDescent="0.25">
      <c r="A768" s="189" t="s">
        <v>94</v>
      </c>
      <c r="B768" s="189">
        <v>316500</v>
      </c>
      <c r="C768" s="189" t="s">
        <v>783</v>
      </c>
      <c r="D768" s="193">
        <v>198</v>
      </c>
    </row>
    <row r="769" spans="1:4" ht="15" x14ac:dyDescent="0.25">
      <c r="A769" s="189" t="s">
        <v>45</v>
      </c>
      <c r="B769" s="189">
        <v>316510</v>
      </c>
      <c r="C769" s="189" t="s">
        <v>784</v>
      </c>
      <c r="D769" s="193">
        <v>108</v>
      </c>
    </row>
    <row r="770" spans="1:4" ht="15" x14ac:dyDescent="0.25">
      <c r="A770" s="189" t="s">
        <v>33</v>
      </c>
      <c r="B770" s="189">
        <v>316520</v>
      </c>
      <c r="C770" s="189" t="s">
        <v>785</v>
      </c>
      <c r="D770" s="193">
        <v>108</v>
      </c>
    </row>
    <row r="771" spans="1:4" ht="15" x14ac:dyDescent="0.25">
      <c r="A771" s="189" t="s">
        <v>94</v>
      </c>
      <c r="B771" s="189">
        <v>316530</v>
      </c>
      <c r="C771" s="189" t="s">
        <v>786</v>
      </c>
      <c r="D771" s="193">
        <v>144</v>
      </c>
    </row>
    <row r="772" spans="1:4" ht="15" x14ac:dyDescent="0.25">
      <c r="A772" s="189" t="s">
        <v>36</v>
      </c>
      <c r="B772" s="189">
        <v>316540</v>
      </c>
      <c r="C772" s="189" t="s">
        <v>787</v>
      </c>
      <c r="D772" s="193">
        <v>126</v>
      </c>
    </row>
    <row r="773" spans="1:4" ht="15" x14ac:dyDescent="0.25">
      <c r="A773" s="189" t="s">
        <v>22</v>
      </c>
      <c r="B773" s="189">
        <v>316550</v>
      </c>
      <c r="C773" s="189" t="s">
        <v>788</v>
      </c>
      <c r="D773" s="193">
        <v>48</v>
      </c>
    </row>
    <row r="774" spans="1:4" ht="15" x14ac:dyDescent="0.25">
      <c r="A774" s="189" t="s">
        <v>99</v>
      </c>
      <c r="B774" s="189">
        <v>316553</v>
      </c>
      <c r="C774" s="189" t="s">
        <v>789</v>
      </c>
      <c r="D774" s="193">
        <v>528</v>
      </c>
    </row>
    <row r="775" spans="1:4" ht="15" x14ac:dyDescent="0.25">
      <c r="A775" s="189" t="s">
        <v>28</v>
      </c>
      <c r="B775" s="189">
        <v>316555</v>
      </c>
      <c r="C775" s="189" t="s">
        <v>790</v>
      </c>
      <c r="D775" s="193">
        <v>48</v>
      </c>
    </row>
    <row r="776" spans="1:4" ht="15" x14ac:dyDescent="0.25">
      <c r="A776" s="189" t="s">
        <v>18</v>
      </c>
      <c r="B776" s="189">
        <v>316556</v>
      </c>
      <c r="C776" s="189" t="s">
        <v>791</v>
      </c>
      <c r="D776" s="193">
        <v>24</v>
      </c>
    </row>
    <row r="777" spans="1:4" ht="15" x14ac:dyDescent="0.25">
      <c r="A777" s="189" t="s">
        <v>36</v>
      </c>
      <c r="B777" s="189">
        <v>316557</v>
      </c>
      <c r="C777" s="189" t="s">
        <v>792</v>
      </c>
      <c r="D777" s="193">
        <v>78</v>
      </c>
    </row>
    <row r="778" spans="1:4" ht="15" x14ac:dyDescent="0.25">
      <c r="A778" s="189" t="s">
        <v>57</v>
      </c>
      <c r="B778" s="189">
        <v>316560</v>
      </c>
      <c r="C778" s="189" t="s">
        <v>793</v>
      </c>
      <c r="D778" s="193">
        <v>24</v>
      </c>
    </row>
    <row r="779" spans="1:4" ht="15" x14ac:dyDescent="0.25">
      <c r="A779" s="189" t="s">
        <v>62</v>
      </c>
      <c r="B779" s="189">
        <v>316570</v>
      </c>
      <c r="C779" s="189" t="s">
        <v>794</v>
      </c>
      <c r="D779" s="193">
        <v>138</v>
      </c>
    </row>
    <row r="780" spans="1:4" ht="15" x14ac:dyDescent="0.25">
      <c r="A780" s="189" t="s">
        <v>36</v>
      </c>
      <c r="B780" s="189">
        <v>316580</v>
      </c>
      <c r="C780" s="189" t="s">
        <v>795</v>
      </c>
      <c r="D780" s="193">
        <v>30</v>
      </c>
    </row>
    <row r="781" spans="1:4" ht="15" x14ac:dyDescent="0.25">
      <c r="A781" s="189" t="s">
        <v>52</v>
      </c>
      <c r="B781" s="189">
        <v>316590</v>
      </c>
      <c r="C781" s="189" t="s">
        <v>796</v>
      </c>
      <c r="D781" s="193">
        <v>66</v>
      </c>
    </row>
    <row r="782" spans="1:4" ht="15" x14ac:dyDescent="0.25">
      <c r="A782" s="189" t="s">
        <v>41</v>
      </c>
      <c r="B782" s="189">
        <v>316600</v>
      </c>
      <c r="C782" s="189" t="s">
        <v>797</v>
      </c>
      <c r="D782" s="193">
        <v>96</v>
      </c>
    </row>
    <row r="783" spans="1:4" ht="15" x14ac:dyDescent="0.25">
      <c r="A783" s="189" t="s">
        <v>90</v>
      </c>
      <c r="B783" s="189">
        <v>316610</v>
      </c>
      <c r="C783" s="189" t="s">
        <v>798</v>
      </c>
      <c r="D783" s="193">
        <v>30</v>
      </c>
    </row>
    <row r="784" spans="1:4" ht="15" x14ac:dyDescent="0.25">
      <c r="A784" s="189" t="s">
        <v>41</v>
      </c>
      <c r="B784" s="189">
        <v>316620</v>
      </c>
      <c r="C784" s="189" t="s">
        <v>799</v>
      </c>
      <c r="D784" s="193">
        <v>156</v>
      </c>
    </row>
    <row r="785" spans="1:4" ht="15" x14ac:dyDescent="0.25">
      <c r="A785" s="189" t="s">
        <v>18</v>
      </c>
      <c r="B785" s="189">
        <v>316630</v>
      </c>
      <c r="C785" s="189" t="s">
        <v>800</v>
      </c>
      <c r="D785" s="193">
        <v>114</v>
      </c>
    </row>
    <row r="786" spans="1:4" ht="15" x14ac:dyDescent="0.25">
      <c r="A786" s="189" t="s">
        <v>33</v>
      </c>
      <c r="B786" s="189">
        <v>316640</v>
      </c>
      <c r="C786" s="189" t="s">
        <v>801</v>
      </c>
      <c r="D786" s="193">
        <v>36</v>
      </c>
    </row>
    <row r="787" spans="1:4" ht="15" x14ac:dyDescent="0.25">
      <c r="A787" s="189" t="s">
        <v>52</v>
      </c>
      <c r="B787" s="189">
        <v>316650</v>
      </c>
      <c r="C787" s="189" t="s">
        <v>802</v>
      </c>
      <c r="D787" s="193">
        <v>66</v>
      </c>
    </row>
    <row r="788" spans="1:4" ht="15" x14ac:dyDescent="0.25">
      <c r="A788" s="189" t="s">
        <v>26</v>
      </c>
      <c r="B788" s="189">
        <v>316660</v>
      </c>
      <c r="C788" s="189" t="s">
        <v>803</v>
      </c>
      <c r="D788" s="193">
        <v>12</v>
      </c>
    </row>
    <row r="789" spans="1:4" ht="15" x14ac:dyDescent="0.25">
      <c r="A789" s="189" t="s">
        <v>28</v>
      </c>
      <c r="B789" s="189">
        <v>316670</v>
      </c>
      <c r="C789" s="189" t="s">
        <v>804</v>
      </c>
      <c r="D789" s="193">
        <v>54</v>
      </c>
    </row>
    <row r="790" spans="1:4" ht="15" x14ac:dyDescent="0.25">
      <c r="A790" s="189" t="s">
        <v>71</v>
      </c>
      <c r="B790" s="189">
        <v>316680</v>
      </c>
      <c r="C790" s="189" t="s">
        <v>805</v>
      </c>
      <c r="D790" s="193">
        <v>204</v>
      </c>
    </row>
    <row r="791" spans="1:4" ht="15" x14ac:dyDescent="0.25">
      <c r="A791" s="189" t="s">
        <v>40</v>
      </c>
      <c r="B791" s="189">
        <v>316690</v>
      </c>
      <c r="C791" s="189" t="s">
        <v>806</v>
      </c>
      <c r="D791" s="193">
        <v>126</v>
      </c>
    </row>
    <row r="792" spans="1:4" ht="15" x14ac:dyDescent="0.25">
      <c r="A792" s="189" t="s">
        <v>104</v>
      </c>
      <c r="B792" s="189">
        <v>316695</v>
      </c>
      <c r="C792" s="189" t="s">
        <v>807</v>
      </c>
      <c r="D792" s="193">
        <v>36</v>
      </c>
    </row>
    <row r="793" spans="1:4" ht="15" x14ac:dyDescent="0.25">
      <c r="A793" s="189" t="s">
        <v>33</v>
      </c>
      <c r="B793" s="189">
        <v>316700</v>
      </c>
      <c r="C793" s="189" t="s">
        <v>808</v>
      </c>
      <c r="D793" s="193">
        <v>42</v>
      </c>
    </row>
    <row r="794" spans="1:4" ht="15" x14ac:dyDescent="0.25">
      <c r="A794" s="189" t="s">
        <v>52</v>
      </c>
      <c r="B794" s="189">
        <v>316710</v>
      </c>
      <c r="C794" s="189" t="s">
        <v>809</v>
      </c>
      <c r="D794" s="193">
        <v>132</v>
      </c>
    </row>
    <row r="795" spans="1:4" ht="15" x14ac:dyDescent="0.25">
      <c r="A795" s="189" t="s">
        <v>14</v>
      </c>
      <c r="B795" s="189">
        <v>316720</v>
      </c>
      <c r="C795" s="189" t="s">
        <v>14</v>
      </c>
      <c r="D795" s="193">
        <v>4260</v>
      </c>
    </row>
    <row r="796" spans="1:4" ht="15" x14ac:dyDescent="0.25">
      <c r="A796" s="189" t="s">
        <v>62</v>
      </c>
      <c r="B796" s="189">
        <v>316730</v>
      </c>
      <c r="C796" s="189" t="s">
        <v>810</v>
      </c>
      <c r="D796" s="193">
        <v>42</v>
      </c>
    </row>
    <row r="797" spans="1:4" ht="15" x14ac:dyDescent="0.25">
      <c r="A797" s="189" t="s">
        <v>36</v>
      </c>
      <c r="B797" s="189">
        <v>316740</v>
      </c>
      <c r="C797" s="189" t="s">
        <v>811</v>
      </c>
      <c r="D797" s="193">
        <v>120</v>
      </c>
    </row>
    <row r="798" spans="1:4" ht="15" x14ac:dyDescent="0.25">
      <c r="A798" s="189" t="s">
        <v>57</v>
      </c>
      <c r="B798" s="189">
        <v>316750</v>
      </c>
      <c r="C798" s="189" t="s">
        <v>812</v>
      </c>
      <c r="D798" s="193">
        <v>24</v>
      </c>
    </row>
    <row r="799" spans="1:4" ht="15" x14ac:dyDescent="0.25">
      <c r="A799" s="189" t="s">
        <v>16</v>
      </c>
      <c r="B799" s="189">
        <v>316760</v>
      </c>
      <c r="C799" s="189" t="s">
        <v>813</v>
      </c>
      <c r="D799" s="193">
        <v>294</v>
      </c>
    </row>
    <row r="800" spans="1:4" ht="15" x14ac:dyDescent="0.25">
      <c r="A800" s="189" t="s">
        <v>22</v>
      </c>
      <c r="B800" s="189">
        <v>316770</v>
      </c>
      <c r="C800" s="189" t="s">
        <v>814</v>
      </c>
      <c r="D800" s="193">
        <v>78</v>
      </c>
    </row>
    <row r="801" spans="1:4" ht="15" x14ac:dyDescent="0.25">
      <c r="A801" s="189" t="s">
        <v>33</v>
      </c>
      <c r="B801" s="189">
        <v>316780</v>
      </c>
      <c r="C801" s="189" t="s">
        <v>815</v>
      </c>
      <c r="D801" s="193">
        <v>108</v>
      </c>
    </row>
    <row r="802" spans="1:4" ht="15" x14ac:dyDescent="0.25">
      <c r="A802" s="189" t="s">
        <v>62</v>
      </c>
      <c r="B802" s="189">
        <v>316790</v>
      </c>
      <c r="C802" s="189" t="s">
        <v>816</v>
      </c>
      <c r="D802" s="193">
        <v>36</v>
      </c>
    </row>
    <row r="803" spans="1:4" ht="15" x14ac:dyDescent="0.25">
      <c r="A803" s="189" t="s">
        <v>104</v>
      </c>
      <c r="B803" s="189">
        <v>316800</v>
      </c>
      <c r="C803" s="189" t="s">
        <v>817</v>
      </c>
      <c r="D803" s="193">
        <v>510</v>
      </c>
    </row>
    <row r="804" spans="1:4" ht="15" x14ac:dyDescent="0.25">
      <c r="A804" s="189" t="s">
        <v>16</v>
      </c>
      <c r="B804" s="189">
        <v>316805</v>
      </c>
      <c r="C804" s="189" t="s">
        <v>818</v>
      </c>
      <c r="D804" s="193">
        <v>60</v>
      </c>
    </row>
    <row r="805" spans="1:4" ht="15" x14ac:dyDescent="0.25">
      <c r="A805" s="189" t="s">
        <v>24</v>
      </c>
      <c r="B805" s="189">
        <v>316810</v>
      </c>
      <c r="C805" s="189" t="s">
        <v>819</v>
      </c>
      <c r="D805" s="193">
        <v>42</v>
      </c>
    </row>
    <row r="806" spans="1:4" ht="15" x14ac:dyDescent="0.25">
      <c r="A806" s="189" t="s">
        <v>26</v>
      </c>
      <c r="B806" s="189">
        <v>316820</v>
      </c>
      <c r="C806" s="189" t="s">
        <v>820</v>
      </c>
      <c r="D806" s="193">
        <v>36</v>
      </c>
    </row>
    <row r="807" spans="1:4" ht="15" x14ac:dyDescent="0.25">
      <c r="A807" s="189" t="s">
        <v>99</v>
      </c>
      <c r="B807" s="189">
        <v>316830</v>
      </c>
      <c r="C807" s="189" t="s">
        <v>821</v>
      </c>
      <c r="D807" s="193">
        <v>60</v>
      </c>
    </row>
    <row r="808" spans="1:4" ht="15" x14ac:dyDescent="0.25">
      <c r="A808" s="189" t="s">
        <v>22</v>
      </c>
      <c r="B808" s="189">
        <v>316840</v>
      </c>
      <c r="C808" s="189" t="s">
        <v>822</v>
      </c>
      <c r="D808" s="193">
        <v>258</v>
      </c>
    </row>
    <row r="809" spans="1:4" ht="15" x14ac:dyDescent="0.25">
      <c r="A809" s="189" t="s">
        <v>18</v>
      </c>
      <c r="B809" s="189">
        <v>316850</v>
      </c>
      <c r="C809" s="189" t="s">
        <v>823</v>
      </c>
      <c r="D809" s="193">
        <v>186</v>
      </c>
    </row>
    <row r="810" spans="1:4" ht="15" x14ac:dyDescent="0.25">
      <c r="A810" s="189" t="s">
        <v>28</v>
      </c>
      <c r="B810" s="189">
        <v>316860</v>
      </c>
      <c r="C810" s="189" t="s">
        <v>28</v>
      </c>
      <c r="D810" s="193">
        <v>2034</v>
      </c>
    </row>
    <row r="811" spans="1:4" ht="15" x14ac:dyDescent="0.25">
      <c r="A811" s="189" t="s">
        <v>20</v>
      </c>
      <c r="B811" s="189">
        <v>316870</v>
      </c>
      <c r="C811" s="189" t="s">
        <v>824</v>
      </c>
      <c r="D811" s="193">
        <v>636</v>
      </c>
    </row>
    <row r="812" spans="1:4" ht="15" x14ac:dyDescent="0.25">
      <c r="A812" s="189" t="s">
        <v>94</v>
      </c>
      <c r="B812" s="189">
        <v>316880</v>
      </c>
      <c r="C812" s="189" t="s">
        <v>825</v>
      </c>
      <c r="D812" s="193">
        <v>138</v>
      </c>
    </row>
    <row r="813" spans="1:4" ht="15" x14ac:dyDescent="0.25">
      <c r="A813" s="189" t="s">
        <v>71</v>
      </c>
      <c r="B813" s="189">
        <v>316890</v>
      </c>
      <c r="C813" s="189" t="s">
        <v>826</v>
      </c>
      <c r="D813" s="193">
        <v>102</v>
      </c>
    </row>
    <row r="814" spans="1:4" ht="15" x14ac:dyDescent="0.25">
      <c r="A814" s="189" t="s">
        <v>62</v>
      </c>
      <c r="B814" s="189">
        <v>316900</v>
      </c>
      <c r="C814" s="189" t="s">
        <v>827</v>
      </c>
      <c r="D814" s="193">
        <v>138</v>
      </c>
    </row>
    <row r="815" spans="1:4" ht="15" x14ac:dyDescent="0.25">
      <c r="A815" s="189" t="s">
        <v>36</v>
      </c>
      <c r="B815" s="189">
        <v>316905</v>
      </c>
      <c r="C815" s="189" t="s">
        <v>828</v>
      </c>
      <c r="D815" s="193">
        <v>78</v>
      </c>
    </row>
    <row r="816" spans="1:4" ht="15" x14ac:dyDescent="0.25">
      <c r="A816" s="189" t="s">
        <v>36</v>
      </c>
      <c r="B816" s="189">
        <v>316910</v>
      </c>
      <c r="C816" s="189" t="s">
        <v>829</v>
      </c>
      <c r="D816" s="193">
        <v>102</v>
      </c>
    </row>
    <row r="817" spans="1:4" ht="15" x14ac:dyDescent="0.25">
      <c r="A817" s="189" t="s">
        <v>16</v>
      </c>
      <c r="B817" s="189">
        <v>316920</v>
      </c>
      <c r="C817" s="189" t="s">
        <v>830</v>
      </c>
      <c r="D817" s="193">
        <v>48</v>
      </c>
    </row>
    <row r="818" spans="1:4" ht="15" x14ac:dyDescent="0.25">
      <c r="A818" s="189" t="s">
        <v>33</v>
      </c>
      <c r="B818" s="189">
        <v>316930</v>
      </c>
      <c r="C818" s="189" t="s">
        <v>831</v>
      </c>
      <c r="D818" s="193">
        <v>1992</v>
      </c>
    </row>
    <row r="819" spans="1:4" ht="15" x14ac:dyDescent="0.25">
      <c r="A819" s="189" t="s">
        <v>14</v>
      </c>
      <c r="B819" s="189">
        <v>316935</v>
      </c>
      <c r="C819" s="189" t="s">
        <v>832</v>
      </c>
      <c r="D819" s="193">
        <v>534</v>
      </c>
    </row>
    <row r="820" spans="1:4" ht="15" x14ac:dyDescent="0.25">
      <c r="A820" s="189" t="s">
        <v>33</v>
      </c>
      <c r="B820" s="189">
        <v>316940</v>
      </c>
      <c r="C820" s="189" t="s">
        <v>833</v>
      </c>
      <c r="D820" s="193">
        <v>924</v>
      </c>
    </row>
    <row r="821" spans="1:4" ht="15" x14ac:dyDescent="0.25">
      <c r="A821" s="189" t="s">
        <v>22</v>
      </c>
      <c r="B821" s="189">
        <v>316950</v>
      </c>
      <c r="C821" s="189" t="s">
        <v>834</v>
      </c>
      <c r="D821" s="193">
        <v>120</v>
      </c>
    </row>
    <row r="822" spans="1:4" ht="15" x14ac:dyDescent="0.25">
      <c r="A822" s="189" t="s">
        <v>12</v>
      </c>
      <c r="B822" s="189">
        <v>316960</v>
      </c>
      <c r="C822" s="189" t="s">
        <v>835</v>
      </c>
      <c r="D822" s="193">
        <v>414</v>
      </c>
    </row>
    <row r="823" spans="1:4" ht="15" x14ac:dyDescent="0.25">
      <c r="A823" s="189" t="s">
        <v>52</v>
      </c>
      <c r="B823" s="189">
        <v>316970</v>
      </c>
      <c r="C823" s="189" t="s">
        <v>836</v>
      </c>
      <c r="D823" s="193">
        <v>408</v>
      </c>
    </row>
    <row r="824" spans="1:4" ht="15" x14ac:dyDescent="0.25">
      <c r="A824" s="189" t="s">
        <v>36</v>
      </c>
      <c r="B824" s="189">
        <v>316980</v>
      </c>
      <c r="C824" s="189" t="s">
        <v>837</v>
      </c>
      <c r="D824" s="193">
        <v>96</v>
      </c>
    </row>
    <row r="825" spans="1:4" ht="15" x14ac:dyDescent="0.25">
      <c r="A825" s="189" t="s">
        <v>62</v>
      </c>
      <c r="B825" s="189">
        <v>316990</v>
      </c>
      <c r="C825" s="189" t="s">
        <v>62</v>
      </c>
      <c r="D825" s="193">
        <v>1020</v>
      </c>
    </row>
    <row r="826" spans="1:4" ht="15" x14ac:dyDescent="0.25">
      <c r="A826" s="189" t="s">
        <v>122</v>
      </c>
      <c r="B826" s="189">
        <v>317000</v>
      </c>
      <c r="C826" s="189" t="s">
        <v>838</v>
      </c>
      <c r="D826" s="193">
        <v>168</v>
      </c>
    </row>
    <row r="827" spans="1:4" ht="15" x14ac:dyDescent="0.25">
      <c r="A827" s="189" t="s">
        <v>20</v>
      </c>
      <c r="B827" s="189">
        <v>317005</v>
      </c>
      <c r="C827" s="189" t="s">
        <v>839</v>
      </c>
      <c r="D827" s="193">
        <v>192</v>
      </c>
    </row>
    <row r="828" spans="1:4" ht="15" x14ac:dyDescent="0.25">
      <c r="A828" s="189" t="s">
        <v>24</v>
      </c>
      <c r="B828" s="189">
        <v>317010</v>
      </c>
      <c r="C828" s="189" t="s">
        <v>24</v>
      </c>
      <c r="D828" s="193">
        <v>5526</v>
      </c>
    </row>
    <row r="829" spans="1:4" ht="15" x14ac:dyDescent="0.25">
      <c r="A829" s="189" t="s">
        <v>12</v>
      </c>
      <c r="B829" s="189">
        <v>317020</v>
      </c>
      <c r="C829" s="189" t="s">
        <v>12</v>
      </c>
      <c r="D829" s="193">
        <v>11934</v>
      </c>
    </row>
    <row r="830" spans="1:4" ht="15" x14ac:dyDescent="0.25">
      <c r="A830" s="189" t="s">
        <v>28</v>
      </c>
      <c r="B830" s="189">
        <v>317030</v>
      </c>
      <c r="C830" s="189" t="s">
        <v>840</v>
      </c>
      <c r="D830" s="193">
        <v>30</v>
      </c>
    </row>
    <row r="831" spans="1:4" ht="15" x14ac:dyDescent="0.25">
      <c r="A831" s="189" t="s">
        <v>80</v>
      </c>
      <c r="B831" s="189">
        <v>317040</v>
      </c>
      <c r="C831" s="189" t="s">
        <v>80</v>
      </c>
      <c r="D831" s="193">
        <v>1296</v>
      </c>
    </row>
    <row r="832" spans="1:4" ht="15" x14ac:dyDescent="0.25">
      <c r="A832" s="189" t="s">
        <v>24</v>
      </c>
      <c r="B832" s="189">
        <v>317043</v>
      </c>
      <c r="C832" s="189" t="s">
        <v>841</v>
      </c>
      <c r="D832" s="193">
        <v>66</v>
      </c>
    </row>
    <row r="833" spans="1:4" ht="15" x14ac:dyDescent="0.25">
      <c r="A833" s="189" t="s">
        <v>80</v>
      </c>
      <c r="B833" s="189">
        <v>317047</v>
      </c>
      <c r="C833" s="189" t="s">
        <v>842</v>
      </c>
      <c r="D833" s="193">
        <v>24</v>
      </c>
    </row>
    <row r="834" spans="1:4" ht="15" x14ac:dyDescent="0.25">
      <c r="A834" s="189" t="s">
        <v>18</v>
      </c>
      <c r="B834" s="189">
        <v>317050</v>
      </c>
      <c r="C834" s="189" t="s">
        <v>843</v>
      </c>
      <c r="D834" s="193">
        <v>186</v>
      </c>
    </row>
    <row r="835" spans="1:4" ht="15" x14ac:dyDescent="0.25">
      <c r="A835" s="189" t="s">
        <v>122</v>
      </c>
      <c r="B835" s="189">
        <v>317052</v>
      </c>
      <c r="C835" s="189" t="s">
        <v>844</v>
      </c>
      <c r="D835" s="193">
        <v>72</v>
      </c>
    </row>
    <row r="836" spans="1:4" ht="15" x14ac:dyDescent="0.25">
      <c r="A836" s="189" t="s">
        <v>20</v>
      </c>
      <c r="B836" s="189">
        <v>317057</v>
      </c>
      <c r="C836" s="189" t="s">
        <v>845</v>
      </c>
      <c r="D836" s="193">
        <v>108</v>
      </c>
    </row>
    <row r="837" spans="1:4" ht="15" x14ac:dyDescent="0.25">
      <c r="A837" s="189" t="s">
        <v>45</v>
      </c>
      <c r="B837" s="189">
        <v>317060</v>
      </c>
      <c r="C837" s="189" t="s">
        <v>846</v>
      </c>
      <c r="D837" s="193">
        <v>48</v>
      </c>
    </row>
    <row r="838" spans="1:4" ht="15" x14ac:dyDescent="0.25">
      <c r="A838" s="189" t="s">
        <v>104</v>
      </c>
      <c r="B838" s="189">
        <v>317065</v>
      </c>
      <c r="C838" s="189" t="s">
        <v>847</v>
      </c>
      <c r="D838" s="193">
        <v>72</v>
      </c>
    </row>
    <row r="839" spans="1:4" ht="15" x14ac:dyDescent="0.25">
      <c r="A839" s="189" t="s">
        <v>33</v>
      </c>
      <c r="B839" s="189">
        <v>317070</v>
      </c>
      <c r="C839" s="189" t="s">
        <v>33</v>
      </c>
      <c r="D839" s="193">
        <v>2256</v>
      </c>
    </row>
    <row r="840" spans="1:4" ht="15" x14ac:dyDescent="0.25">
      <c r="A840" s="189" t="s">
        <v>71</v>
      </c>
      <c r="B840" s="189">
        <v>317075</v>
      </c>
      <c r="C840" s="189" t="s">
        <v>848</v>
      </c>
      <c r="D840" s="193">
        <v>138</v>
      </c>
    </row>
    <row r="841" spans="1:4" ht="15" x14ac:dyDescent="0.25">
      <c r="A841" s="189" t="s">
        <v>137</v>
      </c>
      <c r="B841" s="189">
        <v>317080</v>
      </c>
      <c r="C841" s="189" t="s">
        <v>849</v>
      </c>
      <c r="D841" s="193">
        <v>264</v>
      </c>
    </row>
    <row r="842" spans="1:4" ht="15" x14ac:dyDescent="0.25">
      <c r="A842" s="189" t="s">
        <v>122</v>
      </c>
      <c r="B842" s="189">
        <v>317090</v>
      </c>
      <c r="C842" s="189" t="s">
        <v>850</v>
      </c>
      <c r="D842" s="193">
        <v>282</v>
      </c>
    </row>
    <row r="843" spans="1:4" ht="15" x14ac:dyDescent="0.25">
      <c r="A843" s="189" t="s">
        <v>71</v>
      </c>
      <c r="B843" s="189">
        <v>317100</v>
      </c>
      <c r="C843" s="189" t="s">
        <v>851</v>
      </c>
      <c r="D843" s="193">
        <v>168</v>
      </c>
    </row>
    <row r="844" spans="1:4" ht="15" x14ac:dyDescent="0.25">
      <c r="A844" s="189" t="s">
        <v>104</v>
      </c>
      <c r="B844" s="189">
        <v>317103</v>
      </c>
      <c r="C844" s="189" t="s">
        <v>852</v>
      </c>
      <c r="D844" s="193">
        <v>144</v>
      </c>
    </row>
    <row r="845" spans="1:4" ht="15" x14ac:dyDescent="0.25">
      <c r="A845" s="189" t="s">
        <v>52</v>
      </c>
      <c r="B845" s="189">
        <v>317107</v>
      </c>
      <c r="C845" s="189" t="s">
        <v>853</v>
      </c>
      <c r="D845" s="193">
        <v>36</v>
      </c>
    </row>
    <row r="846" spans="1:4" ht="15" x14ac:dyDescent="0.25">
      <c r="A846" s="189" t="s">
        <v>24</v>
      </c>
      <c r="B846" s="189">
        <v>317110</v>
      </c>
      <c r="C846" s="189" t="s">
        <v>854</v>
      </c>
      <c r="D846" s="193">
        <v>36</v>
      </c>
    </row>
    <row r="847" spans="1:4" ht="15" x14ac:dyDescent="0.25">
      <c r="A847" s="189" t="s">
        <v>20</v>
      </c>
      <c r="B847" s="189">
        <v>317115</v>
      </c>
      <c r="C847" s="189" t="s">
        <v>855</v>
      </c>
      <c r="D847" s="193">
        <v>84</v>
      </c>
    </row>
    <row r="848" spans="1:4" ht="15" x14ac:dyDescent="0.25">
      <c r="A848" s="189" t="s">
        <v>99</v>
      </c>
      <c r="B848" s="189">
        <v>317120</v>
      </c>
      <c r="C848" s="189" t="s">
        <v>856</v>
      </c>
      <c r="D848" s="193">
        <v>2034</v>
      </c>
    </row>
    <row r="849" spans="1:4" ht="15" x14ac:dyDescent="0.25">
      <c r="A849" s="189" t="s">
        <v>18</v>
      </c>
      <c r="B849" s="189">
        <v>317130</v>
      </c>
      <c r="C849" s="189" t="s">
        <v>857</v>
      </c>
      <c r="D849" s="193">
        <v>1494</v>
      </c>
    </row>
    <row r="850" spans="1:4" ht="15" x14ac:dyDescent="0.25">
      <c r="A850" s="189" t="s">
        <v>62</v>
      </c>
      <c r="B850" s="189">
        <v>317140</v>
      </c>
      <c r="C850" s="189" t="s">
        <v>858</v>
      </c>
      <c r="D850" s="193">
        <v>24</v>
      </c>
    </row>
    <row r="851" spans="1:4" ht="15" x14ac:dyDescent="0.25">
      <c r="A851" s="189" t="s">
        <v>22</v>
      </c>
      <c r="B851" s="189">
        <v>317150</v>
      </c>
      <c r="C851" s="189" t="s">
        <v>859</v>
      </c>
      <c r="D851" s="193">
        <v>36</v>
      </c>
    </row>
    <row r="852" spans="1:4" ht="15" x14ac:dyDescent="0.25">
      <c r="A852" s="189" t="s">
        <v>52</v>
      </c>
      <c r="B852" s="189">
        <v>317160</v>
      </c>
      <c r="C852" s="189" t="s">
        <v>860</v>
      </c>
      <c r="D852" s="193">
        <v>96</v>
      </c>
    </row>
    <row r="853" spans="1:4" ht="15" x14ac:dyDescent="0.25">
      <c r="A853" s="189" t="s">
        <v>33</v>
      </c>
      <c r="B853" s="189">
        <v>317170</v>
      </c>
      <c r="C853" s="189" t="s">
        <v>861</v>
      </c>
      <c r="D853" s="193">
        <v>144</v>
      </c>
    </row>
    <row r="854" spans="1:4" ht="15" x14ac:dyDescent="0.25">
      <c r="A854" s="189" t="s">
        <v>90</v>
      </c>
      <c r="B854" s="189">
        <v>317180</v>
      </c>
      <c r="C854" s="189" t="s">
        <v>862</v>
      </c>
      <c r="D854" s="193">
        <v>168</v>
      </c>
    </row>
    <row r="855" spans="1:4" ht="15" x14ac:dyDescent="0.25">
      <c r="A855" s="189" t="s">
        <v>22</v>
      </c>
      <c r="B855" s="189">
        <v>317190</v>
      </c>
      <c r="C855" s="189" t="s">
        <v>863</v>
      </c>
      <c r="D855" s="193">
        <v>54</v>
      </c>
    </row>
    <row r="856" spans="1:4" ht="15" x14ac:dyDescent="0.25">
      <c r="A856" s="189" t="s">
        <v>62</v>
      </c>
      <c r="B856" s="189">
        <v>317200</v>
      </c>
      <c r="C856" s="189" t="s">
        <v>864</v>
      </c>
      <c r="D856" s="193">
        <v>348</v>
      </c>
    </row>
    <row r="857" spans="1:4" ht="15" x14ac:dyDescent="0.25">
      <c r="A857" s="189" t="s">
        <v>38</v>
      </c>
      <c r="B857" s="189">
        <v>317210</v>
      </c>
      <c r="C857" s="189" t="s">
        <v>865</v>
      </c>
      <c r="D857" s="193">
        <v>42</v>
      </c>
    </row>
    <row r="858" spans="1:4" ht="15" x14ac:dyDescent="0.25">
      <c r="A858" s="189" t="s">
        <v>36</v>
      </c>
      <c r="B858" s="189">
        <v>317220</v>
      </c>
      <c r="C858" s="189" t="s">
        <v>866</v>
      </c>
      <c r="D858" s="193">
        <v>18</v>
      </c>
    </row>
    <row r="859" spans="1:4" ht="15" x14ac:dyDescent="0.25">
      <c r="A859" s="194" t="s">
        <v>867</v>
      </c>
      <c r="B859" s="195"/>
      <c r="C859" s="196"/>
      <c r="D859" s="193">
        <v>276053</v>
      </c>
    </row>
    <row r="860" spans="1:4" ht="15" x14ac:dyDescent="0.25">
      <c r="D860" s="16"/>
    </row>
    <row r="861" spans="1:4" ht="15" x14ac:dyDescent="0.25">
      <c r="D861" s="3"/>
    </row>
    <row r="862" spans="1:4" ht="15" x14ac:dyDescent="0.25">
      <c r="D862" s="3"/>
    </row>
    <row r="863" spans="1:4" ht="15" x14ac:dyDescent="0.25">
      <c r="D863" s="3"/>
    </row>
    <row r="864" spans="1:4" ht="15" x14ac:dyDescent="0.25">
      <c r="D864" s="3"/>
    </row>
    <row r="865" spans="4:4" ht="15" x14ac:dyDescent="0.25">
      <c r="D865" s="3"/>
    </row>
    <row r="866" spans="4:4" x14ac:dyDescent="0.2">
      <c r="D866" s="18"/>
    </row>
    <row r="867" spans="4:4" x14ac:dyDescent="0.2">
      <c r="D867" s="18"/>
    </row>
    <row r="868" spans="4:4" x14ac:dyDescent="0.2">
      <c r="D868" s="18"/>
    </row>
    <row r="869" spans="4:4" x14ac:dyDescent="0.2">
      <c r="D869" s="18"/>
    </row>
    <row r="870" spans="4:4" x14ac:dyDescent="0.2">
      <c r="D870" s="18"/>
    </row>
    <row r="871" spans="4:4" x14ac:dyDescent="0.2">
      <c r="D871" s="18"/>
    </row>
    <row r="872" spans="4:4" x14ac:dyDescent="0.2">
      <c r="D872" s="18"/>
    </row>
    <row r="873" spans="4:4" x14ac:dyDescent="0.2">
      <c r="D873" s="18"/>
    </row>
    <row r="874" spans="4:4" x14ac:dyDescent="0.2">
      <c r="D874" s="18"/>
    </row>
    <row r="875" spans="4:4" x14ac:dyDescent="0.2">
      <c r="D875" s="18"/>
    </row>
    <row r="876" spans="4:4" x14ac:dyDescent="0.2">
      <c r="D876" s="18"/>
    </row>
    <row r="877" spans="4:4" x14ac:dyDescent="0.2">
      <c r="D877" s="18"/>
    </row>
    <row r="878" spans="4:4" x14ac:dyDescent="0.2">
      <c r="D878" s="18"/>
    </row>
    <row r="879" spans="4:4" x14ac:dyDescent="0.2">
      <c r="D879" s="18"/>
    </row>
    <row r="880" spans="4:4" x14ac:dyDescent="0.2">
      <c r="D880" s="18"/>
    </row>
    <row r="881" spans="4:4" x14ac:dyDescent="0.2">
      <c r="D881" s="18"/>
    </row>
    <row r="882" spans="4:4" x14ac:dyDescent="0.2">
      <c r="D882" s="18"/>
    </row>
    <row r="883" spans="4:4" x14ac:dyDescent="0.2">
      <c r="D883" s="18"/>
    </row>
    <row r="884" spans="4:4" x14ac:dyDescent="0.2">
      <c r="D884" s="18"/>
    </row>
    <row r="885" spans="4:4" x14ac:dyDescent="0.2">
      <c r="D885" s="18"/>
    </row>
    <row r="886" spans="4:4" x14ac:dyDescent="0.2">
      <c r="D886" s="18"/>
    </row>
    <row r="887" spans="4:4" x14ac:dyDescent="0.2">
      <c r="D887" s="18"/>
    </row>
    <row r="888" spans="4:4" x14ac:dyDescent="0.2">
      <c r="D888" s="18"/>
    </row>
    <row r="889" spans="4:4" x14ac:dyDescent="0.2">
      <c r="D889" s="18"/>
    </row>
    <row r="890" spans="4:4" x14ac:dyDescent="0.2">
      <c r="D890" s="18"/>
    </row>
    <row r="891" spans="4:4" x14ac:dyDescent="0.2">
      <c r="D891" s="18"/>
    </row>
    <row r="892" spans="4:4" x14ac:dyDescent="0.2">
      <c r="D892" s="18"/>
    </row>
    <row r="893" spans="4:4" x14ac:dyDescent="0.2">
      <c r="D893" s="18"/>
    </row>
    <row r="894" spans="4:4" x14ac:dyDescent="0.2">
      <c r="D894" s="18"/>
    </row>
    <row r="895" spans="4:4" x14ac:dyDescent="0.2">
      <c r="D895" s="18"/>
    </row>
    <row r="896" spans="4:4" x14ac:dyDescent="0.2">
      <c r="D896" s="18"/>
    </row>
    <row r="897" spans="4:4" x14ac:dyDescent="0.2">
      <c r="D897" s="18"/>
    </row>
    <row r="898" spans="4:4" x14ac:dyDescent="0.2">
      <c r="D898" s="18"/>
    </row>
    <row r="899" spans="4:4" x14ac:dyDescent="0.2">
      <c r="D899" s="18"/>
    </row>
    <row r="900" spans="4:4" x14ac:dyDescent="0.2">
      <c r="D900" s="18"/>
    </row>
    <row r="901" spans="4:4" x14ac:dyDescent="0.2">
      <c r="D901" s="18"/>
    </row>
    <row r="902" spans="4:4" x14ac:dyDescent="0.2">
      <c r="D902" s="18"/>
    </row>
    <row r="903" spans="4:4" x14ac:dyDescent="0.2">
      <c r="D903" s="18"/>
    </row>
    <row r="904" spans="4:4" x14ac:dyDescent="0.2">
      <c r="D904" s="18"/>
    </row>
    <row r="905" spans="4:4" x14ac:dyDescent="0.2">
      <c r="D905" s="18"/>
    </row>
    <row r="906" spans="4:4" x14ac:dyDescent="0.2">
      <c r="D906" s="18"/>
    </row>
    <row r="907" spans="4:4" x14ac:dyDescent="0.2">
      <c r="D907" s="18"/>
    </row>
    <row r="908" spans="4:4" x14ac:dyDescent="0.2">
      <c r="D908" s="18"/>
    </row>
    <row r="909" spans="4:4" x14ac:dyDescent="0.2">
      <c r="D909" s="18"/>
    </row>
    <row r="910" spans="4:4" x14ac:dyDescent="0.2">
      <c r="D910" s="18"/>
    </row>
    <row r="911" spans="4:4" x14ac:dyDescent="0.2">
      <c r="D911" s="18"/>
    </row>
    <row r="912" spans="4:4" x14ac:dyDescent="0.2">
      <c r="D912" s="18"/>
    </row>
    <row r="913" spans="4:4" x14ac:dyDescent="0.2">
      <c r="D913" s="18"/>
    </row>
    <row r="914" spans="4:4" x14ac:dyDescent="0.2">
      <c r="D914" s="18"/>
    </row>
    <row r="915" spans="4:4" x14ac:dyDescent="0.2">
      <c r="D915" s="18"/>
    </row>
    <row r="916" spans="4:4" x14ac:dyDescent="0.2">
      <c r="D916" s="18"/>
    </row>
    <row r="917" spans="4:4" x14ac:dyDescent="0.2">
      <c r="D917" s="18"/>
    </row>
    <row r="918" spans="4:4" x14ac:dyDescent="0.2">
      <c r="D918" s="18"/>
    </row>
    <row r="919" spans="4:4" x14ac:dyDescent="0.2">
      <c r="D919" s="18"/>
    </row>
    <row r="920" spans="4:4" x14ac:dyDescent="0.2">
      <c r="D920" s="18"/>
    </row>
    <row r="921" spans="4:4" x14ac:dyDescent="0.2">
      <c r="D921" s="18"/>
    </row>
    <row r="922" spans="4:4" x14ac:dyDescent="0.2">
      <c r="D922" s="18"/>
    </row>
    <row r="923" spans="4:4" x14ac:dyDescent="0.2">
      <c r="D923" s="18"/>
    </row>
    <row r="924" spans="4:4" x14ac:dyDescent="0.2">
      <c r="D924" s="18"/>
    </row>
    <row r="925" spans="4:4" x14ac:dyDescent="0.2">
      <c r="D925" s="18"/>
    </row>
    <row r="926" spans="4:4" x14ac:dyDescent="0.2">
      <c r="D926" s="18"/>
    </row>
    <row r="927" spans="4:4" x14ac:dyDescent="0.2">
      <c r="D927" s="18"/>
    </row>
    <row r="928" spans="4:4" x14ac:dyDescent="0.2">
      <c r="D928" s="18"/>
    </row>
    <row r="929" spans="4:4" x14ac:dyDescent="0.2">
      <c r="D929" s="18"/>
    </row>
    <row r="930" spans="4:4" x14ac:dyDescent="0.2">
      <c r="D930" s="18"/>
    </row>
    <row r="931" spans="4:4" x14ac:dyDescent="0.2">
      <c r="D931" s="18"/>
    </row>
    <row r="932" spans="4:4" x14ac:dyDescent="0.2">
      <c r="D932" s="18"/>
    </row>
    <row r="933" spans="4:4" x14ac:dyDescent="0.2">
      <c r="D933" s="18"/>
    </row>
    <row r="934" spans="4:4" x14ac:dyDescent="0.2">
      <c r="D934" s="18"/>
    </row>
    <row r="935" spans="4:4" x14ac:dyDescent="0.2">
      <c r="D935" s="18"/>
    </row>
    <row r="936" spans="4:4" x14ac:dyDescent="0.2">
      <c r="D936" s="18"/>
    </row>
    <row r="937" spans="4:4" x14ac:dyDescent="0.2">
      <c r="D937" s="18"/>
    </row>
    <row r="938" spans="4:4" x14ac:dyDescent="0.2">
      <c r="D938" s="18"/>
    </row>
    <row r="939" spans="4:4" x14ac:dyDescent="0.2">
      <c r="D939" s="18"/>
    </row>
    <row r="940" spans="4:4" x14ac:dyDescent="0.2">
      <c r="D940" s="18"/>
    </row>
    <row r="941" spans="4:4" x14ac:dyDescent="0.2">
      <c r="D941" s="18"/>
    </row>
    <row r="942" spans="4:4" x14ac:dyDescent="0.2">
      <c r="D942" s="18"/>
    </row>
    <row r="943" spans="4:4" x14ac:dyDescent="0.2">
      <c r="D943" s="18"/>
    </row>
    <row r="944" spans="4:4" x14ac:dyDescent="0.2">
      <c r="D944" s="18"/>
    </row>
    <row r="945" spans="4:4" x14ac:dyDescent="0.2">
      <c r="D945" s="18"/>
    </row>
    <row r="946" spans="4:4" x14ac:dyDescent="0.2">
      <c r="D946" s="18"/>
    </row>
    <row r="947" spans="4:4" x14ac:dyDescent="0.2">
      <c r="D947" s="18"/>
    </row>
    <row r="948" spans="4:4" x14ac:dyDescent="0.2">
      <c r="D948" s="18"/>
    </row>
    <row r="949" spans="4:4" x14ac:dyDescent="0.2">
      <c r="D949" s="18"/>
    </row>
    <row r="950" spans="4:4" x14ac:dyDescent="0.2">
      <c r="D950" s="18"/>
    </row>
    <row r="951" spans="4:4" x14ac:dyDescent="0.2">
      <c r="D951" s="18"/>
    </row>
    <row r="952" spans="4:4" x14ac:dyDescent="0.2">
      <c r="D952" s="18"/>
    </row>
    <row r="953" spans="4:4" x14ac:dyDescent="0.2">
      <c r="D953" s="18"/>
    </row>
    <row r="954" spans="4:4" x14ac:dyDescent="0.2">
      <c r="D954" s="18"/>
    </row>
    <row r="955" spans="4:4" x14ac:dyDescent="0.2">
      <c r="D955" s="18"/>
    </row>
    <row r="956" spans="4:4" x14ac:dyDescent="0.2">
      <c r="D956" s="18"/>
    </row>
    <row r="957" spans="4:4" x14ac:dyDescent="0.2">
      <c r="D957" s="18"/>
    </row>
    <row r="958" spans="4:4" x14ac:dyDescent="0.2">
      <c r="D958" s="18"/>
    </row>
    <row r="959" spans="4:4" x14ac:dyDescent="0.2">
      <c r="D959" s="18"/>
    </row>
    <row r="960" spans="4:4" x14ac:dyDescent="0.2">
      <c r="D960" s="18"/>
    </row>
    <row r="961" spans="4:4" x14ac:dyDescent="0.2">
      <c r="D961" s="18"/>
    </row>
    <row r="962" spans="4:4" x14ac:dyDescent="0.2">
      <c r="D962" s="18"/>
    </row>
    <row r="963" spans="4:4" x14ac:dyDescent="0.2">
      <c r="D963" s="18"/>
    </row>
    <row r="964" spans="4:4" x14ac:dyDescent="0.2">
      <c r="D964" s="18"/>
    </row>
    <row r="965" spans="4:4" x14ac:dyDescent="0.2">
      <c r="D965" s="18"/>
    </row>
    <row r="966" spans="4:4" x14ac:dyDescent="0.2">
      <c r="D966" s="18"/>
    </row>
    <row r="967" spans="4:4" x14ac:dyDescent="0.2">
      <c r="D967" s="18"/>
    </row>
    <row r="968" spans="4:4" x14ac:dyDescent="0.2">
      <c r="D968" s="18"/>
    </row>
    <row r="969" spans="4:4" x14ac:dyDescent="0.2">
      <c r="D969" s="18"/>
    </row>
    <row r="970" spans="4:4" x14ac:dyDescent="0.2">
      <c r="D970" s="18"/>
    </row>
    <row r="971" spans="4:4" x14ac:dyDescent="0.2">
      <c r="D971" s="18"/>
    </row>
    <row r="972" spans="4:4" x14ac:dyDescent="0.2">
      <c r="D972" s="18"/>
    </row>
    <row r="973" spans="4:4" x14ac:dyDescent="0.2">
      <c r="D973" s="18"/>
    </row>
    <row r="974" spans="4:4" x14ac:dyDescent="0.2">
      <c r="D974" s="18"/>
    </row>
    <row r="975" spans="4:4" x14ac:dyDescent="0.2">
      <c r="D975" s="18"/>
    </row>
    <row r="976" spans="4:4" x14ac:dyDescent="0.2">
      <c r="D976" s="18"/>
    </row>
    <row r="977" spans="4:4" x14ac:dyDescent="0.2">
      <c r="D977" s="18"/>
    </row>
    <row r="978" spans="4:4" x14ac:dyDescent="0.2">
      <c r="D978" s="18"/>
    </row>
    <row r="979" spans="4:4" x14ac:dyDescent="0.2">
      <c r="D979" s="18"/>
    </row>
    <row r="980" spans="4:4" x14ac:dyDescent="0.2">
      <c r="D980" s="18"/>
    </row>
    <row r="981" spans="4:4" x14ac:dyDescent="0.2">
      <c r="D981" s="18"/>
    </row>
    <row r="982" spans="4:4" x14ac:dyDescent="0.2">
      <c r="D982" s="18"/>
    </row>
    <row r="983" spans="4:4" x14ac:dyDescent="0.2">
      <c r="D983" s="18"/>
    </row>
    <row r="984" spans="4:4" x14ac:dyDescent="0.2">
      <c r="D984" s="18"/>
    </row>
    <row r="985" spans="4:4" x14ac:dyDescent="0.2">
      <c r="D985" s="18"/>
    </row>
    <row r="986" spans="4:4" x14ac:dyDescent="0.2">
      <c r="D986" s="18"/>
    </row>
    <row r="987" spans="4:4" x14ac:dyDescent="0.2">
      <c r="D987" s="18"/>
    </row>
    <row r="988" spans="4:4" x14ac:dyDescent="0.2">
      <c r="D988" s="18"/>
    </row>
    <row r="989" spans="4:4" x14ac:dyDescent="0.2">
      <c r="D989" s="18"/>
    </row>
    <row r="990" spans="4:4" x14ac:dyDescent="0.2">
      <c r="D990" s="18"/>
    </row>
    <row r="991" spans="4:4" x14ac:dyDescent="0.2">
      <c r="D991" s="18"/>
    </row>
    <row r="992" spans="4:4" x14ac:dyDescent="0.2">
      <c r="D992" s="18"/>
    </row>
    <row r="993" spans="4:4" x14ac:dyDescent="0.2">
      <c r="D993" s="18"/>
    </row>
    <row r="994" spans="4:4" x14ac:dyDescent="0.2">
      <c r="D994" s="18"/>
    </row>
    <row r="995" spans="4:4" x14ac:dyDescent="0.2">
      <c r="D995" s="18"/>
    </row>
    <row r="996" spans="4:4" x14ac:dyDescent="0.2">
      <c r="D996" s="18"/>
    </row>
    <row r="997" spans="4:4" x14ac:dyDescent="0.2">
      <c r="D997" s="18"/>
    </row>
    <row r="998" spans="4:4" x14ac:dyDescent="0.2">
      <c r="D998" s="18"/>
    </row>
    <row r="999" spans="4:4" x14ac:dyDescent="0.2">
      <c r="D999" s="18"/>
    </row>
  </sheetData>
  <autoFilter ref="A4:C5"/>
  <mergeCells count="7">
    <mergeCell ref="A859:C859"/>
    <mergeCell ref="A4:A5"/>
    <mergeCell ref="B4:B5"/>
    <mergeCell ref="C4:C5"/>
    <mergeCell ref="A1:D1"/>
    <mergeCell ref="A2:D2"/>
    <mergeCell ref="A3:D3"/>
  </mergeCells>
  <pageMargins left="0.511811024" right="0.511811024" top="0.78740157499999996" bottom="0.78740157499999996" header="0" footer="0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0"/>
  <sheetViews>
    <sheetView showGridLines="0" workbookViewId="0">
      <pane xSplit="1" ySplit="6" topLeftCell="B7" activePane="bottomRight" state="frozen"/>
      <selection activeCell="S5" sqref="S5"/>
      <selection pane="topRight" activeCell="S5" sqref="S5"/>
      <selection pane="bottomLeft" activeCell="S5" sqref="S5"/>
      <selection pane="bottomRight" activeCell="K5" sqref="K5:M5"/>
    </sheetView>
  </sheetViews>
  <sheetFormatPr defaultColWidth="12.625" defaultRowHeight="15" customHeight="1" x14ac:dyDescent="0.2"/>
  <cols>
    <col min="1" max="1" width="25" style="4" customWidth="1"/>
    <col min="2" max="4" width="13.25" style="4" customWidth="1"/>
    <col min="5" max="5" width="18.5" style="4" customWidth="1"/>
    <col min="6" max="6" width="6.125" style="4" customWidth="1"/>
    <col min="7" max="7" width="16.25" style="4" customWidth="1"/>
    <col min="8" max="8" width="13.25" style="4" customWidth="1"/>
    <col min="9" max="9" width="5.625" style="4" customWidth="1"/>
    <col min="10" max="10" width="6.125" style="4" customWidth="1"/>
    <col min="11" max="12" width="15.125" style="4" customWidth="1"/>
    <col min="13" max="13" width="15.625" style="4" customWidth="1"/>
    <col min="14" max="14" width="6.75" style="4" customWidth="1"/>
    <col min="15" max="17" width="13.25" style="4" customWidth="1"/>
    <col min="18" max="18" width="7.25" style="4" customWidth="1"/>
    <col min="19" max="21" width="13.25" style="4" customWidth="1"/>
    <col min="22" max="22" width="7.25" style="4" customWidth="1"/>
    <col min="23" max="25" width="13.25" style="4" customWidth="1"/>
    <col min="26" max="26" width="8" style="4" customWidth="1"/>
    <col min="27" max="29" width="13.25" style="4" customWidth="1"/>
    <col min="30" max="30" width="7.25" style="4" customWidth="1"/>
    <col min="31" max="33" width="13.25" style="4" customWidth="1"/>
    <col min="34" max="34" width="8" style="4" customWidth="1"/>
    <col min="35" max="37" width="13.25" style="4" customWidth="1"/>
    <col min="38" max="38" width="8" style="4" customWidth="1"/>
    <col min="39" max="49" width="13.5" style="4" customWidth="1"/>
    <col min="50" max="50" width="8" style="4" customWidth="1"/>
    <col min="51" max="51" width="18.125" style="4" customWidth="1"/>
    <col min="52" max="52" width="14.5" style="4" customWidth="1"/>
    <col min="53" max="53" width="14.875" style="4" customWidth="1"/>
    <col min="54" max="60" width="14.5" style="4" customWidth="1"/>
    <col min="61" max="62" width="15" style="4" customWidth="1"/>
    <col min="63" max="63" width="11.375" style="4" customWidth="1"/>
    <col min="64" max="16384" width="12.625" style="4"/>
  </cols>
  <sheetData>
    <row r="1" spans="1:63" ht="15" customHeight="1" x14ac:dyDescent="0.25">
      <c r="A1" s="1" t="str">
        <f>Município!A1</f>
        <v>PERCENTUAL ATENDIDO PARA VACINAÇÃO - Todo Estado MG</v>
      </c>
      <c r="B1" s="21"/>
      <c r="C1" s="21" t="e">
        <f>Município!#REF!</f>
        <v>#REF!</v>
      </c>
      <c r="D1" s="21"/>
      <c r="E1" s="21"/>
      <c r="F1" s="2"/>
      <c r="G1" s="2"/>
      <c r="H1" s="2"/>
      <c r="I1" s="2"/>
      <c r="J1" s="2"/>
      <c r="K1" s="2"/>
      <c r="L1" s="2"/>
      <c r="M1" s="2"/>
      <c r="N1" s="17"/>
      <c r="O1" s="22"/>
      <c r="P1" s="22"/>
      <c r="Q1" s="22"/>
      <c r="R1" s="2"/>
      <c r="S1" s="22"/>
      <c r="T1" s="23">
        <v>1</v>
      </c>
      <c r="U1" s="22"/>
      <c r="V1" s="2"/>
      <c r="W1" s="22"/>
      <c r="X1" s="23">
        <v>1</v>
      </c>
      <c r="Y1" s="22"/>
      <c r="Z1" s="2"/>
      <c r="AA1" s="22"/>
      <c r="AB1" s="23"/>
      <c r="AC1" s="22"/>
      <c r="AD1" s="2"/>
      <c r="AE1" s="22"/>
      <c r="AF1" s="23">
        <v>1</v>
      </c>
      <c r="AG1" s="22"/>
      <c r="AH1" s="2"/>
      <c r="AI1" s="22"/>
      <c r="AJ1" s="23">
        <v>1</v>
      </c>
      <c r="AK1" s="22"/>
      <c r="AL1" s="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"/>
      <c r="AY1" s="2"/>
      <c r="AZ1" s="2"/>
      <c r="BA1" s="2" t="s">
        <v>868</v>
      </c>
      <c r="BB1" s="2"/>
      <c r="BC1" s="2" t="s">
        <v>868</v>
      </c>
      <c r="BD1" s="2"/>
      <c r="BE1" s="2" t="s">
        <v>868</v>
      </c>
      <c r="BF1" s="2" t="s">
        <v>868</v>
      </c>
      <c r="BG1" s="2"/>
      <c r="BH1" s="2" t="s">
        <v>868</v>
      </c>
      <c r="BI1" s="2"/>
      <c r="BJ1" s="2" t="s">
        <v>868</v>
      </c>
    </row>
    <row r="2" spans="1:63" ht="15" customHeight="1" x14ac:dyDescent="0.25">
      <c r="A2" s="5" t="str">
        <f>Município!A2</f>
        <v>PERCENTUAL NÃO VACINADO - Todo Estado MG</v>
      </c>
      <c r="B2" s="5"/>
      <c r="C2" s="24" t="e">
        <f>Município!#REF!</f>
        <v>#REF!</v>
      </c>
      <c r="D2" s="24"/>
      <c r="E2" s="24"/>
      <c r="F2" s="2"/>
      <c r="G2" s="2"/>
      <c r="H2" s="2"/>
      <c r="I2" s="2"/>
      <c r="J2" s="2"/>
      <c r="K2" s="2"/>
      <c r="L2" s="2"/>
      <c r="M2" s="2"/>
      <c r="N2" s="17"/>
      <c r="O2" s="25"/>
      <c r="P2" s="25"/>
      <c r="Q2" s="25"/>
      <c r="R2" s="2"/>
      <c r="S2" s="25"/>
      <c r="T2" s="25"/>
      <c r="U2" s="25"/>
      <c r="V2" s="2"/>
      <c r="W2" s="25"/>
      <c r="X2" s="25"/>
      <c r="Y2" s="25"/>
      <c r="Z2" s="2"/>
      <c r="AA2" s="25"/>
      <c r="AB2" s="25"/>
      <c r="AC2" s="25"/>
      <c r="AD2" s="2"/>
      <c r="AE2" s="25"/>
      <c r="AF2" s="25"/>
      <c r="AG2" s="25"/>
      <c r="AH2" s="2"/>
      <c r="AI2" s="25"/>
      <c r="AJ2" s="25"/>
      <c r="AK2" s="25"/>
      <c r="AL2" s="2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"/>
      <c r="AY2" s="2"/>
      <c r="AZ2" s="2"/>
      <c r="BA2" s="26">
        <v>0</v>
      </c>
      <c r="BB2" s="2"/>
      <c r="BC2" s="27">
        <v>0</v>
      </c>
      <c r="BD2" s="2"/>
      <c r="BE2" s="28">
        <v>0</v>
      </c>
      <c r="BF2" s="27"/>
      <c r="BG2" s="29"/>
      <c r="BH2" s="28">
        <v>280740</v>
      </c>
      <c r="BI2" s="2"/>
      <c r="BJ2" s="28">
        <v>0</v>
      </c>
    </row>
    <row r="3" spans="1:63" ht="15" customHeight="1" thickBot="1" x14ac:dyDescent="0.3">
      <c r="A3" s="30" t="str">
        <f>Município!A3</f>
        <v>48ª REMESSA (SESMG) A VACINAR</v>
      </c>
      <c r="C3" s="7" t="e">
        <f>Município!#REF!</f>
        <v>#REF!</v>
      </c>
      <c r="D3" s="7"/>
      <c r="E3" s="7"/>
      <c r="F3" s="2"/>
      <c r="G3" s="2"/>
      <c r="H3" s="2"/>
      <c r="I3" s="2"/>
      <c r="J3" s="2"/>
      <c r="K3" s="31"/>
      <c r="L3" s="31"/>
      <c r="M3" s="31"/>
      <c r="N3" s="17"/>
      <c r="O3" s="157" t="s">
        <v>4</v>
      </c>
      <c r="P3" s="158"/>
      <c r="Q3" s="158"/>
      <c r="R3" s="2"/>
      <c r="S3" s="157" t="s">
        <v>869</v>
      </c>
      <c r="T3" s="158"/>
      <c r="U3" s="158"/>
      <c r="V3" s="2"/>
      <c r="W3" s="157" t="s">
        <v>870</v>
      </c>
      <c r="X3" s="158"/>
      <c r="Y3" s="158"/>
      <c r="Z3" s="2"/>
      <c r="AA3" s="157" t="s">
        <v>3</v>
      </c>
      <c r="AB3" s="158"/>
      <c r="AC3" s="158"/>
      <c r="AD3" s="2"/>
      <c r="AE3" s="157" t="s">
        <v>871</v>
      </c>
      <c r="AF3" s="158"/>
      <c r="AG3" s="158"/>
      <c r="AH3" s="2"/>
      <c r="AI3" s="157" t="s">
        <v>871</v>
      </c>
      <c r="AJ3" s="158"/>
      <c r="AK3" s="158"/>
      <c r="AL3" s="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2"/>
      <c r="AY3" s="2"/>
      <c r="AZ3" s="2"/>
      <c r="BA3" s="33" t="s">
        <v>5</v>
      </c>
      <c r="BB3" s="2"/>
      <c r="BC3" s="34" t="s">
        <v>872</v>
      </c>
      <c r="BD3" s="2"/>
      <c r="BE3" s="34" t="s">
        <v>873</v>
      </c>
      <c r="BF3" s="34" t="s">
        <v>874</v>
      </c>
      <c r="BG3" s="34"/>
      <c r="BH3" s="34" t="s">
        <v>3</v>
      </c>
      <c r="BI3" s="2"/>
      <c r="BJ3" s="34" t="s">
        <v>871</v>
      </c>
    </row>
    <row r="4" spans="1:63" ht="15" customHeight="1" thickBot="1" x14ac:dyDescent="0.3">
      <c r="A4" s="35" t="e">
        <f>Município!#REF!</f>
        <v>#REF!</v>
      </c>
      <c r="B4" s="2"/>
      <c r="C4" s="2"/>
      <c r="D4" s="2"/>
      <c r="E4" s="2"/>
      <c r="F4" s="2"/>
      <c r="G4" s="170" t="s">
        <v>3</v>
      </c>
      <c r="H4" s="170"/>
      <c r="J4" s="2"/>
      <c r="K4" s="154" t="s">
        <v>3</v>
      </c>
      <c r="L4" s="154"/>
      <c r="M4" s="154"/>
      <c r="N4" s="17"/>
      <c r="O4" s="155" t="s">
        <v>875</v>
      </c>
      <c r="P4" s="156"/>
      <c r="Q4" s="156"/>
      <c r="R4" s="2"/>
      <c r="S4" s="36" t="s">
        <v>875</v>
      </c>
      <c r="T4" s="36"/>
      <c r="U4" s="36"/>
      <c r="V4" s="2"/>
      <c r="W4" s="36" t="s">
        <v>875</v>
      </c>
      <c r="X4" s="36"/>
      <c r="Y4" s="36"/>
      <c r="Z4" s="2"/>
      <c r="AA4" s="155" t="s">
        <v>875</v>
      </c>
      <c r="AB4" s="156"/>
      <c r="AC4" s="156"/>
      <c r="AD4" s="2"/>
      <c r="AE4" s="155" t="s">
        <v>875</v>
      </c>
      <c r="AF4" s="156"/>
      <c r="AG4" s="156"/>
      <c r="AH4" s="2"/>
      <c r="AI4" s="155" t="s">
        <v>875</v>
      </c>
      <c r="AJ4" s="156"/>
      <c r="AK4" s="156"/>
      <c r="AL4" s="2"/>
      <c r="AM4" s="161" t="s">
        <v>876</v>
      </c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2"/>
      <c r="AY4" s="162" t="s">
        <v>877</v>
      </c>
      <c r="AZ4" s="156"/>
      <c r="BA4" s="156"/>
      <c r="BB4" s="156"/>
      <c r="BC4" s="156"/>
      <c r="BD4" s="156"/>
      <c r="BE4" s="156"/>
      <c r="BF4" s="156"/>
      <c r="BG4" s="156"/>
      <c r="BH4" s="156"/>
      <c r="BI4" s="156"/>
      <c r="BJ4" s="163"/>
    </row>
    <row r="5" spans="1:63" ht="93.75" customHeight="1" thickBot="1" x14ac:dyDescent="0.3">
      <c r="A5" s="164" t="s">
        <v>6</v>
      </c>
      <c r="B5" s="166" t="e">
        <f>Município!#REF!</f>
        <v>#REF!</v>
      </c>
      <c r="C5" s="166"/>
      <c r="D5" s="37" t="e">
        <f>Município!#REF!</f>
        <v>#REF!</v>
      </c>
      <c r="E5" s="38" t="e">
        <f>Município!#REF!</f>
        <v>#REF!</v>
      </c>
      <c r="F5" s="2"/>
      <c r="G5" s="167" t="e">
        <f>Município!#REF!</f>
        <v>#REF!</v>
      </c>
      <c r="H5" s="167" t="e">
        <f>Município!#REF!</f>
        <v>#REF!</v>
      </c>
      <c r="I5" s="39"/>
      <c r="J5" s="2"/>
      <c r="K5" s="151" t="str">
        <f>Município!D4</f>
        <v>PFIZER</v>
      </c>
      <c r="L5" s="151"/>
      <c r="M5" s="151"/>
      <c r="N5" s="17"/>
      <c r="O5" s="40" t="s">
        <v>878</v>
      </c>
      <c r="P5" s="41" t="s">
        <v>879</v>
      </c>
      <c r="Q5" s="168" t="s">
        <v>880</v>
      </c>
      <c r="R5" s="2"/>
      <c r="S5" s="40" t="s">
        <v>881</v>
      </c>
      <c r="T5" s="11" t="s">
        <v>882</v>
      </c>
      <c r="U5" s="168" t="s">
        <v>880</v>
      </c>
      <c r="V5" s="2"/>
      <c r="W5" s="40" t="s">
        <v>883</v>
      </c>
      <c r="X5" s="11" t="s">
        <v>882</v>
      </c>
      <c r="Y5" s="168" t="s">
        <v>880</v>
      </c>
      <c r="Z5" s="2"/>
      <c r="AA5" s="42" t="s">
        <v>884</v>
      </c>
      <c r="AB5" s="11" t="s">
        <v>882</v>
      </c>
      <c r="AC5" s="168" t="s">
        <v>880</v>
      </c>
      <c r="AD5" s="2"/>
      <c r="AE5" s="40" t="s">
        <v>885</v>
      </c>
      <c r="AF5" s="11" t="s">
        <v>882</v>
      </c>
      <c r="AG5" s="168" t="s">
        <v>880</v>
      </c>
      <c r="AH5" s="2"/>
      <c r="AI5" s="40" t="s">
        <v>886</v>
      </c>
      <c r="AJ5" s="11" t="s">
        <v>882</v>
      </c>
      <c r="AK5" s="168" t="s">
        <v>880</v>
      </c>
      <c r="AL5" s="2"/>
      <c r="AM5" s="171" t="s">
        <v>887</v>
      </c>
      <c r="AN5" s="160"/>
      <c r="AO5" s="172"/>
      <c r="AP5" s="159" t="s">
        <v>888</v>
      </c>
      <c r="AQ5" s="160"/>
      <c r="AR5" s="160"/>
      <c r="AS5" s="172"/>
      <c r="AT5" s="159" t="s">
        <v>889</v>
      </c>
      <c r="AU5" s="160"/>
      <c r="AV5" s="159" t="s">
        <v>890</v>
      </c>
      <c r="AW5" s="160"/>
      <c r="AX5" s="2"/>
      <c r="AY5" s="43" t="s">
        <v>6</v>
      </c>
      <c r="AZ5" s="44" t="s">
        <v>891</v>
      </c>
      <c r="BA5" s="173" t="s">
        <v>892</v>
      </c>
      <c r="BB5" s="45" t="s">
        <v>893</v>
      </c>
      <c r="BC5" s="173" t="s">
        <v>892</v>
      </c>
      <c r="BD5" s="45" t="s">
        <v>894</v>
      </c>
      <c r="BE5" s="173" t="s">
        <v>892</v>
      </c>
      <c r="BF5" s="46" t="s">
        <v>895</v>
      </c>
      <c r="BG5" s="43" t="s">
        <v>896</v>
      </c>
      <c r="BH5" s="173" t="s">
        <v>892</v>
      </c>
      <c r="BI5" s="43" t="s">
        <v>897</v>
      </c>
      <c r="BJ5" s="173" t="s">
        <v>892</v>
      </c>
    </row>
    <row r="6" spans="1:63" ht="45.75" customHeight="1" thickBot="1" x14ac:dyDescent="0.3">
      <c r="A6" s="165"/>
      <c r="B6" s="10" t="e">
        <f>Município!#REF!</f>
        <v>#REF!</v>
      </c>
      <c r="C6" s="10" t="e">
        <f>Município!#REF!</f>
        <v>#REF!</v>
      </c>
      <c r="D6" s="37" t="e">
        <f>Município!#REF!</f>
        <v>#REF!</v>
      </c>
      <c r="E6" s="37" t="e">
        <f>Município!#REF!</f>
        <v>#REF!</v>
      </c>
      <c r="F6" s="2"/>
      <c r="G6" s="167"/>
      <c r="H6" s="167"/>
      <c r="I6" s="39"/>
      <c r="J6" s="2"/>
      <c r="K6" s="47" t="s">
        <v>10</v>
      </c>
      <c r="L6" s="47" t="s">
        <v>898</v>
      </c>
      <c r="M6" s="47" t="s">
        <v>11</v>
      </c>
      <c r="N6" s="17"/>
      <c r="O6" s="48" t="s">
        <v>899</v>
      </c>
      <c r="P6" s="49" t="s">
        <v>900</v>
      </c>
      <c r="Q6" s="169"/>
      <c r="R6" s="2"/>
      <c r="S6" s="48" t="s">
        <v>880</v>
      </c>
      <c r="T6" s="49" t="s">
        <v>900</v>
      </c>
      <c r="U6" s="169"/>
      <c r="V6" s="2"/>
      <c r="W6" s="48" t="s">
        <v>880</v>
      </c>
      <c r="X6" s="49" t="s">
        <v>900</v>
      </c>
      <c r="Y6" s="169"/>
      <c r="Z6" s="2"/>
      <c r="AA6" s="50" t="s">
        <v>901</v>
      </c>
      <c r="AB6" s="49" t="s">
        <v>900</v>
      </c>
      <c r="AC6" s="169"/>
      <c r="AD6" s="2"/>
      <c r="AE6" s="48" t="s">
        <v>880</v>
      </c>
      <c r="AF6" s="49" t="s">
        <v>900</v>
      </c>
      <c r="AG6" s="169"/>
      <c r="AH6" s="2"/>
      <c r="AI6" s="48" t="s">
        <v>880</v>
      </c>
      <c r="AJ6" s="49" t="s">
        <v>900</v>
      </c>
      <c r="AK6" s="169"/>
      <c r="AL6" s="2"/>
      <c r="AM6" s="9" t="s">
        <v>902</v>
      </c>
      <c r="AN6" s="51" t="s">
        <v>878</v>
      </c>
      <c r="AO6" s="51" t="s">
        <v>903</v>
      </c>
      <c r="AP6" s="52" t="s">
        <v>902</v>
      </c>
      <c r="AQ6" s="51" t="s">
        <v>904</v>
      </c>
      <c r="AR6" s="51" t="s">
        <v>902</v>
      </c>
      <c r="AS6" s="51" t="s">
        <v>905</v>
      </c>
      <c r="AT6" s="52" t="s">
        <v>902</v>
      </c>
      <c r="AU6" s="51" t="s">
        <v>906</v>
      </c>
      <c r="AV6" s="52" t="s">
        <v>902</v>
      </c>
      <c r="AW6" s="51" t="s">
        <v>886</v>
      </c>
      <c r="AX6" s="2"/>
      <c r="AY6" s="53"/>
      <c r="AZ6" s="54" t="s">
        <v>907</v>
      </c>
      <c r="BA6" s="174"/>
      <c r="BB6" s="54" t="s">
        <v>908</v>
      </c>
      <c r="BC6" s="174"/>
      <c r="BD6" s="54" t="s">
        <v>908</v>
      </c>
      <c r="BE6" s="174"/>
      <c r="BF6" s="55" t="s">
        <v>908</v>
      </c>
      <c r="BG6" s="56" t="s">
        <v>909</v>
      </c>
      <c r="BH6" s="174"/>
      <c r="BI6" s="56" t="s">
        <v>910</v>
      </c>
      <c r="BJ6" s="174"/>
    </row>
    <row r="7" spans="1:63" x14ac:dyDescent="0.25">
      <c r="A7" s="12" t="s">
        <v>40</v>
      </c>
      <c r="B7" s="57" t="e">
        <f>SUMIFS(Município!#REF!,Município!$A:$A,$A7)</f>
        <v>#REF!</v>
      </c>
      <c r="C7" s="57" t="e">
        <f>SUMIFS(Município!#REF!,Município!$A:$A,$A7)</f>
        <v>#REF!</v>
      </c>
      <c r="D7" s="57" t="e">
        <f>SUMIFS(Município!#REF!,Município!$A:$A,$A7)</f>
        <v>#REF!</v>
      </c>
      <c r="E7" s="57" t="e">
        <f>SUMIFS(Município!#REF!,Município!$A:$A,$A7)</f>
        <v>#REF!</v>
      </c>
      <c r="F7" s="13"/>
      <c r="G7" s="57" t="e">
        <f>SUMIFS(Município!#REF!,Município!$A:$A,$A7)</f>
        <v>#REF!</v>
      </c>
      <c r="H7" s="57" t="e">
        <f>SUMIFS(Município!#REF!,Município!$A:$A,$A7)</f>
        <v>#REF!</v>
      </c>
      <c r="I7" s="57"/>
      <c r="J7" s="13"/>
      <c r="K7" s="58" t="e">
        <f>SUMIFS(Município!#REF!,Município!$A:$A,$A7)</f>
        <v>#REF!</v>
      </c>
      <c r="L7" s="58" t="e">
        <f>SUMIFS(Município!#REF!,Município!$A:$A,$A7)</f>
        <v>#REF!</v>
      </c>
      <c r="M7" s="58">
        <f>SUMIFS(Município!D:D,Município!$A:$A,$A7)</f>
        <v>5664</v>
      </c>
      <c r="N7" s="17"/>
      <c r="O7" s="59">
        <f>ROUND(((0)/200),1)</f>
        <v>0</v>
      </c>
      <c r="P7" s="60"/>
      <c r="Q7" s="61">
        <f t="shared" ref="Q7:Q35" si="0">SUM(O7:P7)</f>
        <v>0</v>
      </c>
      <c r="R7" s="2"/>
      <c r="S7" s="59">
        <f>ROUND(((0)*$T$1/40),1)</f>
        <v>0</v>
      </c>
      <c r="T7" s="60">
        <f t="shared" ref="T7:T36" si="1">IF(MOD(S7,1)=0,0,1-MOD(S7,1))</f>
        <v>0</v>
      </c>
      <c r="U7" s="61">
        <f t="shared" ref="U7:U35" si="2">SUM(S7:T7)</f>
        <v>0</v>
      </c>
      <c r="V7" s="2"/>
      <c r="W7" s="59">
        <f>ROUND(((0)*$X$1/250),1)</f>
        <v>0</v>
      </c>
      <c r="X7" s="60">
        <f>IF(MOD(W7,1)=0,0,1-MOD(W7,1))</f>
        <v>0</v>
      </c>
      <c r="Y7" s="61">
        <f t="shared" ref="Y7:Y35" si="3">SUM(W7:X7)</f>
        <v>0</v>
      </c>
      <c r="Z7" s="2"/>
      <c r="AA7" s="59">
        <f>ROUND(((M7)/60),1)</f>
        <v>94.4</v>
      </c>
      <c r="AB7" s="60">
        <f t="shared" ref="AB7:AB36" si="4">IF(MOD(AA7,1)=0,0,1-MOD(AA7,1))</f>
        <v>0.59999999999999432</v>
      </c>
      <c r="AC7" s="61">
        <f t="shared" ref="AC7:AC35" si="5">SUM(AA7:AB7)</f>
        <v>95</v>
      </c>
      <c r="AD7" s="2"/>
      <c r="AE7" s="59">
        <f>ROUND(((0)*$X$1/100),1)</f>
        <v>0</v>
      </c>
      <c r="AF7" s="60">
        <f t="shared" ref="AF7:AF35" si="6">IF(MOD(AE7,1)=0,0,1-MOD(AE7,1))</f>
        <v>0</v>
      </c>
      <c r="AG7" s="61">
        <f t="shared" ref="AG7:AG35" si="7">SUM(AE7:AF7)</f>
        <v>0</v>
      </c>
      <c r="AH7" s="2"/>
      <c r="AI7" s="59">
        <f>ROUND(((0)*$X$1/50),1)</f>
        <v>0</v>
      </c>
      <c r="AJ7" s="60">
        <f t="shared" ref="AJ7:AJ35" si="8">IF(MOD(AI7,1)=0,0,1-MOD(AI7,1))</f>
        <v>0</v>
      </c>
      <c r="AK7" s="61">
        <f t="shared" ref="AK7:AK35" si="9">SUM(AI7:AJ7)</f>
        <v>0</v>
      </c>
      <c r="AL7" s="2"/>
      <c r="AM7" s="62" t="e">
        <f>SUMIFS(Município!#REF!,Município!$A:$A,$A7)</f>
        <v>#REF!</v>
      </c>
      <c r="AN7" s="63" t="e">
        <f t="shared" ref="AN7:AN35" si="10">ROUND(AM7/200,1)</f>
        <v>#REF!</v>
      </c>
      <c r="AO7" s="62" t="e">
        <f>SUMIFS(Município!#REF!,Município!$A:$A,$A7)</f>
        <v>#REF!</v>
      </c>
      <c r="AP7" s="64" t="e">
        <f>SUMIFS(Município!#REF!,Município!$A:$A,$A7)</f>
        <v>#REF!</v>
      </c>
      <c r="AQ7" s="63" t="e">
        <f t="shared" ref="AQ7:AQ35" si="11">CEILING((AP7/250),1)</f>
        <v>#REF!</v>
      </c>
      <c r="AR7" s="62" t="e">
        <f>SUMIFS(Município!#REF!,Município!$A:$A,$A7)</f>
        <v>#REF!</v>
      </c>
      <c r="AS7" s="63" t="e">
        <f t="shared" ref="AS7:AS35" si="12">ROUND(AR7/100,0)</f>
        <v>#REF!</v>
      </c>
      <c r="AT7" s="62" t="e">
        <f>SUMIFS(Município!#REF!,Município!$A:$A,$A7)</f>
        <v>#REF!</v>
      </c>
      <c r="AU7" s="63" t="e">
        <f>ROUND(((AT7)/60),1)</f>
        <v>#REF!</v>
      </c>
      <c r="AV7" s="62" t="e">
        <f>SUMIFS(Município!#REF!,Município!$A:$A,$A7)</f>
        <v>#REF!</v>
      </c>
      <c r="AW7" s="63" t="e">
        <f>ROUND(((AV7)/50),1)</f>
        <v>#REF!</v>
      </c>
      <c r="AX7" s="2"/>
      <c r="AY7" s="65" t="str">
        <f t="shared" ref="AY7:AY35" si="13">A7</f>
        <v>Alfenas</v>
      </c>
      <c r="AZ7" s="66" t="e">
        <f>(Y7+AQ7)</f>
        <v>#REF!</v>
      </c>
      <c r="BA7" s="67" t="e">
        <f>AZ7*250</f>
        <v>#REF!</v>
      </c>
      <c r="BB7" s="66">
        <f>ROUND(U7,0)</f>
        <v>0</v>
      </c>
      <c r="BC7" s="67">
        <f>BB7*40</f>
        <v>0</v>
      </c>
      <c r="BD7" s="66" t="e">
        <f t="shared" ref="BD7:BD35" si="14">(Q7+AN7)</f>
        <v>#REF!</v>
      </c>
      <c r="BE7" s="68" t="e">
        <f t="shared" ref="BE7:BE35" si="15">BD7*200</f>
        <v>#REF!</v>
      </c>
      <c r="BF7" s="69" t="e">
        <f t="shared" ref="BF7:BF35" si="16">AO7</f>
        <v>#REF!</v>
      </c>
      <c r="BG7" s="66" t="e">
        <f>AC7+AU7</f>
        <v>#REF!</v>
      </c>
      <c r="BH7" s="68" t="e">
        <f>BG7*60</f>
        <v>#REF!</v>
      </c>
      <c r="BI7" s="66" t="e">
        <f>AK7+AW7</f>
        <v>#REF!</v>
      </c>
      <c r="BJ7" s="68" t="e">
        <f t="shared" ref="BJ7:BJ35" si="17">BI7*50</f>
        <v>#REF!</v>
      </c>
      <c r="BK7" s="70"/>
    </row>
    <row r="8" spans="1:63" x14ac:dyDescent="0.25">
      <c r="A8" s="12" t="s">
        <v>41</v>
      </c>
      <c r="B8" s="57" t="e">
        <f>SUMIFS(Município!#REF!,Município!$A:$A,$A8)</f>
        <v>#REF!</v>
      </c>
      <c r="C8" s="57" t="e">
        <f>SUMIFS(Município!#REF!,Município!$A:$A,$A8)</f>
        <v>#REF!</v>
      </c>
      <c r="D8" s="57" t="e">
        <f>SUMIFS(Município!#REF!,Município!$A:$A,$A8)</f>
        <v>#REF!</v>
      </c>
      <c r="E8" s="57" t="e">
        <f>SUMIFS(Município!#REF!,Município!$A:$A,$A8)</f>
        <v>#REF!</v>
      </c>
      <c r="F8" s="13"/>
      <c r="G8" s="57" t="e">
        <f>SUMIFS(Município!#REF!,Município!$A:$A,$A8)</f>
        <v>#REF!</v>
      </c>
      <c r="H8" s="57" t="e">
        <f>SUMIFS(Município!#REF!,Município!$A:$A,$A8)</f>
        <v>#REF!</v>
      </c>
      <c r="I8" s="57"/>
      <c r="J8" s="13"/>
      <c r="K8" s="58" t="e">
        <f>SUMIFS(Município!#REF!,Município!$A:$A,$A8)</f>
        <v>#REF!</v>
      </c>
      <c r="L8" s="58" t="e">
        <f>SUMIFS(Município!#REF!,Município!$A:$A,$A8)</f>
        <v>#REF!</v>
      </c>
      <c r="M8" s="58">
        <f>SUMIFS(Município!D:D,Município!$A:$A,$A8)</f>
        <v>7284</v>
      </c>
      <c r="N8" s="17"/>
      <c r="O8" s="59">
        <f t="shared" ref="O8:O35" si="18">ROUND(((0)/200),1)</f>
        <v>0</v>
      </c>
      <c r="P8" s="60"/>
      <c r="Q8" s="61">
        <f t="shared" si="0"/>
        <v>0</v>
      </c>
      <c r="R8" s="2"/>
      <c r="S8" s="59">
        <f t="shared" ref="S8:S35" si="19">ROUND(((0)*$T$1/40),1)</f>
        <v>0</v>
      </c>
      <c r="T8" s="60">
        <f t="shared" si="1"/>
        <v>0</v>
      </c>
      <c r="U8" s="61">
        <f t="shared" si="2"/>
        <v>0</v>
      </c>
      <c r="V8" s="71"/>
      <c r="W8" s="59">
        <f t="shared" ref="W8:W35" si="20">ROUND(((0)*$X$1/250),1)</f>
        <v>0</v>
      </c>
      <c r="X8" s="60">
        <f t="shared" ref="X8:X35" si="21">IF(MOD(W8,1)=0,0,1-MOD(W8,1))</f>
        <v>0</v>
      </c>
      <c r="Y8" s="61">
        <f t="shared" si="3"/>
        <v>0</v>
      </c>
      <c r="Z8" s="2"/>
      <c r="AA8" s="59">
        <f t="shared" ref="AA8:AA35" si="22">ROUND(((M8)/60),1)</f>
        <v>121.4</v>
      </c>
      <c r="AB8" s="60">
        <f t="shared" si="4"/>
        <v>0.59999999999999432</v>
      </c>
      <c r="AC8" s="61">
        <f t="shared" si="5"/>
        <v>122</v>
      </c>
      <c r="AD8" s="2"/>
      <c r="AE8" s="59">
        <f t="shared" ref="AE8:AE35" si="23">ROUND(((0)*$X$1/100),1)</f>
        <v>0</v>
      </c>
      <c r="AF8" s="60">
        <f t="shared" si="6"/>
        <v>0</v>
      </c>
      <c r="AG8" s="61">
        <f t="shared" si="7"/>
        <v>0</v>
      </c>
      <c r="AH8" s="2"/>
      <c r="AI8" s="59">
        <f t="shared" ref="AI8:AI35" si="24">ROUND(((0)*$X$1/50),1)</f>
        <v>0</v>
      </c>
      <c r="AJ8" s="60">
        <f t="shared" si="8"/>
        <v>0</v>
      </c>
      <c r="AK8" s="61">
        <f t="shared" si="9"/>
        <v>0</v>
      </c>
      <c r="AL8" s="2"/>
      <c r="AM8" s="62" t="e">
        <f>SUMIFS(Município!#REF!,Município!$A:$A,$A8)</f>
        <v>#REF!</v>
      </c>
      <c r="AN8" s="63" t="e">
        <f t="shared" si="10"/>
        <v>#REF!</v>
      </c>
      <c r="AO8" s="62" t="e">
        <f>SUMIFS(Município!#REF!,Município!$A:$A,$A8)</f>
        <v>#REF!</v>
      </c>
      <c r="AP8" s="64" t="e">
        <f>SUMIFS(Município!#REF!,Município!$A:$A,$A8)</f>
        <v>#REF!</v>
      </c>
      <c r="AQ8" s="63" t="e">
        <f t="shared" si="11"/>
        <v>#REF!</v>
      </c>
      <c r="AR8" s="62" t="e">
        <f>SUMIFS(Município!#REF!,Município!$A:$A,$A8)</f>
        <v>#REF!</v>
      </c>
      <c r="AS8" s="63" t="e">
        <f t="shared" si="12"/>
        <v>#REF!</v>
      </c>
      <c r="AT8" s="62" t="e">
        <f>SUMIFS(Município!#REF!,Município!$A:$A,$A8)</f>
        <v>#REF!</v>
      </c>
      <c r="AU8" s="63" t="e">
        <f t="shared" ref="AU8:AU35" si="25">ROUND(((AT8)/60),1)</f>
        <v>#REF!</v>
      </c>
      <c r="AV8" s="62" t="e">
        <f>SUMIFS(Município!#REF!,Município!$A:$A,$A8)</f>
        <v>#REF!</v>
      </c>
      <c r="AW8" s="63" t="e">
        <f t="shared" ref="AW8:AW35" si="26">ROUND(((AV8)/50),1)</f>
        <v>#REF!</v>
      </c>
      <c r="AX8" s="2"/>
      <c r="AY8" s="65" t="str">
        <f t="shared" si="13"/>
        <v>Barbacena</v>
      </c>
      <c r="AZ8" s="66" t="e">
        <f t="shared" ref="AZ8:AZ35" si="27">(Y8+AQ8)</f>
        <v>#REF!</v>
      </c>
      <c r="BA8" s="67" t="e">
        <f t="shared" ref="BA8:BA35" si="28">AZ8*250</f>
        <v>#REF!</v>
      </c>
      <c r="BB8" s="66">
        <f t="shared" ref="BB8:BB35" si="29">ROUND(U8,0)</f>
        <v>0</v>
      </c>
      <c r="BC8" s="67">
        <f t="shared" ref="BC8:BC35" si="30">BB8*40</f>
        <v>0</v>
      </c>
      <c r="BD8" s="66" t="e">
        <f t="shared" si="14"/>
        <v>#REF!</v>
      </c>
      <c r="BE8" s="68" t="e">
        <f t="shared" si="15"/>
        <v>#REF!</v>
      </c>
      <c r="BF8" s="69" t="e">
        <f t="shared" si="16"/>
        <v>#REF!</v>
      </c>
      <c r="BG8" s="66" t="e">
        <f t="shared" ref="BG8:BG35" si="31">AC8+AU8</f>
        <v>#REF!</v>
      </c>
      <c r="BH8" s="68" t="e">
        <f t="shared" ref="BH8:BH35" si="32">BG8*60</f>
        <v>#REF!</v>
      </c>
      <c r="BI8" s="66" t="e">
        <f t="shared" ref="BI8:BI35" si="33">AK8+AW8</f>
        <v>#REF!</v>
      </c>
      <c r="BJ8" s="68" t="e">
        <f t="shared" si="17"/>
        <v>#REF!</v>
      </c>
      <c r="BK8" s="70"/>
    </row>
    <row r="9" spans="1:63" x14ac:dyDescent="0.25">
      <c r="A9" s="12" t="s">
        <v>99</v>
      </c>
      <c r="B9" s="57" t="e">
        <f>SUMIFS(Município!#REF!,Município!$A:$A,$A9)</f>
        <v>#REF!</v>
      </c>
      <c r="C9" s="57" t="e">
        <f>SUMIFS(Município!#REF!,Município!$A:$A,$A9)</f>
        <v>#REF!</v>
      </c>
      <c r="D9" s="57" t="e">
        <f>SUMIFS(Município!#REF!,Município!$A:$A,$A9)</f>
        <v>#REF!</v>
      </c>
      <c r="E9" s="57" t="e">
        <f>SUMIFS(Município!#REF!,Município!$A:$A,$A9)</f>
        <v>#REF!</v>
      </c>
      <c r="F9" s="13"/>
      <c r="G9" s="57" t="e">
        <f>SUMIFS(Município!#REF!,Município!$A:$A,$A9)</f>
        <v>#REF!</v>
      </c>
      <c r="H9" s="57" t="e">
        <f>SUMIFS(Município!#REF!,Município!$A:$A,$A9)</f>
        <v>#REF!</v>
      </c>
      <c r="I9" s="57"/>
      <c r="J9" s="13"/>
      <c r="K9" s="58" t="e">
        <f>SUMIFS(Município!#REF!,Município!$A:$A,$A9)</f>
        <v>#REF!</v>
      </c>
      <c r="L9" s="58" t="e">
        <f>SUMIFS(Município!#REF!,Município!$A:$A,$A9)</f>
        <v>#REF!</v>
      </c>
      <c r="M9" s="58">
        <f>SUMIFS(Município!D:D,Município!$A:$A,$A9)</f>
        <v>41058</v>
      </c>
      <c r="N9" s="17"/>
      <c r="O9" s="59">
        <f t="shared" si="18"/>
        <v>0</v>
      </c>
      <c r="P9" s="60"/>
      <c r="Q9" s="61">
        <f t="shared" si="0"/>
        <v>0</v>
      </c>
      <c r="R9" s="2"/>
      <c r="S9" s="59">
        <f t="shared" si="19"/>
        <v>0</v>
      </c>
      <c r="T9" s="60">
        <f t="shared" si="1"/>
        <v>0</v>
      </c>
      <c r="U9" s="61">
        <f t="shared" si="2"/>
        <v>0</v>
      </c>
      <c r="V9" s="2"/>
      <c r="W9" s="59">
        <f t="shared" si="20"/>
        <v>0</v>
      </c>
      <c r="X9" s="60">
        <f t="shared" si="21"/>
        <v>0</v>
      </c>
      <c r="Y9" s="61">
        <f t="shared" si="3"/>
        <v>0</v>
      </c>
      <c r="Z9" s="2"/>
      <c r="AA9" s="59">
        <f t="shared" si="22"/>
        <v>684.3</v>
      </c>
      <c r="AB9" s="60">
        <f t="shared" si="4"/>
        <v>0.70000000000004547</v>
      </c>
      <c r="AC9" s="61">
        <f t="shared" si="5"/>
        <v>685</v>
      </c>
      <c r="AD9" s="2"/>
      <c r="AE9" s="59">
        <f t="shared" si="23"/>
        <v>0</v>
      </c>
      <c r="AF9" s="60">
        <f t="shared" si="6"/>
        <v>0</v>
      </c>
      <c r="AG9" s="61">
        <f t="shared" si="7"/>
        <v>0</v>
      </c>
      <c r="AH9" s="2"/>
      <c r="AI9" s="59">
        <f t="shared" si="24"/>
        <v>0</v>
      </c>
      <c r="AJ9" s="60">
        <f t="shared" si="8"/>
        <v>0</v>
      </c>
      <c r="AK9" s="61">
        <f t="shared" si="9"/>
        <v>0</v>
      </c>
      <c r="AL9" s="2"/>
      <c r="AM9" s="62" t="e">
        <f>SUMIFS(Município!#REF!,Município!$A:$A,$A9)</f>
        <v>#REF!</v>
      </c>
      <c r="AN9" s="63" t="e">
        <f t="shared" si="10"/>
        <v>#REF!</v>
      </c>
      <c r="AO9" s="62" t="e">
        <f>SUMIFS(Município!#REF!,Município!$A:$A,$A9)</f>
        <v>#REF!</v>
      </c>
      <c r="AP9" s="64" t="e">
        <f>SUMIFS(Município!#REF!,Município!$A:$A,$A9)</f>
        <v>#REF!</v>
      </c>
      <c r="AQ9" s="63" t="e">
        <f t="shared" si="11"/>
        <v>#REF!</v>
      </c>
      <c r="AR9" s="62" t="e">
        <f>SUMIFS(Município!#REF!,Município!$A:$A,$A9)</f>
        <v>#REF!</v>
      </c>
      <c r="AS9" s="63" t="e">
        <f t="shared" si="12"/>
        <v>#REF!</v>
      </c>
      <c r="AT9" s="62" t="e">
        <f>SUMIFS(Município!#REF!,Município!$A:$A,$A9)</f>
        <v>#REF!</v>
      </c>
      <c r="AU9" s="63" t="e">
        <f t="shared" si="25"/>
        <v>#REF!</v>
      </c>
      <c r="AV9" s="62" t="e">
        <f>SUMIFS(Município!#REF!,Município!$A:$A,$A9)</f>
        <v>#REF!</v>
      </c>
      <c r="AW9" s="63" t="e">
        <f t="shared" si="26"/>
        <v>#REF!</v>
      </c>
      <c r="AX9" s="2"/>
      <c r="AY9" s="65" t="str">
        <f t="shared" si="13"/>
        <v>Belo Horizonte</v>
      </c>
      <c r="AZ9" s="66" t="e">
        <f t="shared" si="27"/>
        <v>#REF!</v>
      </c>
      <c r="BA9" s="67" t="e">
        <f t="shared" si="28"/>
        <v>#REF!</v>
      </c>
      <c r="BB9" s="66">
        <f t="shared" si="29"/>
        <v>0</v>
      </c>
      <c r="BC9" s="67">
        <f t="shared" si="30"/>
        <v>0</v>
      </c>
      <c r="BD9" s="66" t="e">
        <f t="shared" si="14"/>
        <v>#REF!</v>
      </c>
      <c r="BE9" s="68" t="e">
        <f t="shared" si="15"/>
        <v>#REF!</v>
      </c>
      <c r="BF9" s="69" t="e">
        <f t="shared" si="16"/>
        <v>#REF!</v>
      </c>
      <c r="BG9" s="66" t="e">
        <f t="shared" si="31"/>
        <v>#REF!</v>
      </c>
      <c r="BH9" s="68" t="e">
        <f t="shared" si="32"/>
        <v>#REF!</v>
      </c>
      <c r="BI9" s="66" t="e">
        <f t="shared" si="33"/>
        <v>#REF!</v>
      </c>
      <c r="BJ9" s="68" t="e">
        <f t="shared" si="17"/>
        <v>#REF!</v>
      </c>
      <c r="BK9" s="70"/>
    </row>
    <row r="10" spans="1:63" x14ac:dyDescent="0.25">
      <c r="A10" s="72" t="s">
        <v>98</v>
      </c>
      <c r="B10" s="57" t="e">
        <f>SUMIFS(Município!#REF!,Município!$A:$A,$A10)</f>
        <v>#REF!</v>
      </c>
      <c r="C10" s="57" t="e">
        <f>SUMIFS(Município!#REF!,Município!$A:$A,$A10)</f>
        <v>#REF!</v>
      </c>
      <c r="D10" s="57" t="e">
        <f>SUMIFS(Município!#REF!,Município!$A:$A,$A10)</f>
        <v>#REF!</v>
      </c>
      <c r="E10" s="57" t="e">
        <f>SUMIFS(Município!#REF!,Município!$A:$A,$A10)</f>
        <v>#REF!</v>
      </c>
      <c r="F10" s="13"/>
      <c r="G10" s="57" t="e">
        <f>SUMIFS(Município!#REF!,Município!$A:$A,$A10)</f>
        <v>#REF!</v>
      </c>
      <c r="H10" s="57" t="e">
        <f>SUMIFS(Município!#REF!,Município!$A:$A,$A10)</f>
        <v>#REF!</v>
      </c>
      <c r="I10" s="57"/>
      <c r="J10" s="13"/>
      <c r="K10" s="58" t="e">
        <f>SUMIFS(Município!#REF!,Município!$A:$A,$A10)</f>
        <v>#REF!</v>
      </c>
      <c r="L10" s="58" t="e">
        <f>SUMIFS(Município!#REF!,Município!$A:$A,$A10)</f>
        <v>#REF!</v>
      </c>
      <c r="M10" s="58">
        <f>SUMIFS(Município!D:D,Município!$A:$A,$A10)</f>
        <v>18216</v>
      </c>
      <c r="N10" s="17"/>
      <c r="O10" s="59">
        <f t="shared" si="18"/>
        <v>0</v>
      </c>
      <c r="P10" s="60"/>
      <c r="Q10" s="61">
        <f t="shared" si="0"/>
        <v>0</v>
      </c>
      <c r="R10" s="2"/>
      <c r="S10" s="59">
        <f t="shared" si="19"/>
        <v>0</v>
      </c>
      <c r="T10" s="60">
        <f t="shared" si="1"/>
        <v>0</v>
      </c>
      <c r="U10" s="61">
        <f t="shared" si="2"/>
        <v>0</v>
      </c>
      <c r="V10" s="2"/>
      <c r="W10" s="59">
        <f t="shared" si="20"/>
        <v>0</v>
      </c>
      <c r="X10" s="60">
        <f t="shared" si="21"/>
        <v>0</v>
      </c>
      <c r="Y10" s="61">
        <f t="shared" si="3"/>
        <v>0</v>
      </c>
      <c r="Z10" s="2"/>
      <c r="AA10" s="59">
        <f t="shared" si="22"/>
        <v>303.60000000000002</v>
      </c>
      <c r="AB10" s="60">
        <f t="shared" si="4"/>
        <v>0.39999999999997726</v>
      </c>
      <c r="AC10" s="61">
        <f t="shared" si="5"/>
        <v>304</v>
      </c>
      <c r="AD10" s="2"/>
      <c r="AE10" s="59">
        <f t="shared" si="23"/>
        <v>0</v>
      </c>
      <c r="AF10" s="60">
        <f t="shared" si="6"/>
        <v>0</v>
      </c>
      <c r="AG10" s="61">
        <f t="shared" si="7"/>
        <v>0</v>
      </c>
      <c r="AH10" s="2"/>
      <c r="AI10" s="59">
        <f t="shared" si="24"/>
        <v>0</v>
      </c>
      <c r="AJ10" s="60">
        <f t="shared" si="8"/>
        <v>0</v>
      </c>
      <c r="AK10" s="61">
        <f t="shared" si="9"/>
        <v>0</v>
      </c>
      <c r="AL10" s="2"/>
      <c r="AM10" s="62" t="e">
        <f>SUMIFS(Município!#REF!,Município!$A:$A,$A10)</f>
        <v>#REF!</v>
      </c>
      <c r="AN10" s="63" t="e">
        <f>ROUND(AM10/200,1)</f>
        <v>#REF!</v>
      </c>
      <c r="AO10" s="62" t="e">
        <f>SUMIFS(Município!#REF!,Município!$A:$A,$A10)</f>
        <v>#REF!</v>
      </c>
      <c r="AP10" s="64" t="e">
        <f>SUMIFS(Município!#REF!,Município!$A:$A,$A10)</f>
        <v>#REF!</v>
      </c>
      <c r="AQ10" s="63" t="e">
        <f t="shared" si="11"/>
        <v>#REF!</v>
      </c>
      <c r="AR10" s="62" t="e">
        <f>SUMIFS(Município!#REF!,Município!$A:$A,$A10)</f>
        <v>#REF!</v>
      </c>
      <c r="AS10" s="63" t="e">
        <f t="shared" si="12"/>
        <v>#REF!</v>
      </c>
      <c r="AT10" s="62" t="e">
        <f>SUMIFS(Município!#REF!,Município!$A:$A,$A10)</f>
        <v>#REF!</v>
      </c>
      <c r="AU10" s="63" t="e">
        <f>ROUND(((AT10)/60),1)</f>
        <v>#REF!</v>
      </c>
      <c r="AV10" s="62" t="e">
        <f>SUMIFS(Município!#REF!,Município!$A:$A,$A10)</f>
        <v>#REF!</v>
      </c>
      <c r="AW10" s="63" t="e">
        <f t="shared" si="26"/>
        <v>#REF!</v>
      </c>
      <c r="AX10" s="2"/>
      <c r="AY10" s="73" t="str">
        <f t="shared" si="13"/>
        <v>Capital</v>
      </c>
      <c r="AZ10" s="66" t="e">
        <f t="shared" si="27"/>
        <v>#REF!</v>
      </c>
      <c r="BA10" s="67" t="e">
        <f t="shared" si="28"/>
        <v>#REF!</v>
      </c>
      <c r="BB10" s="66">
        <f t="shared" si="29"/>
        <v>0</v>
      </c>
      <c r="BC10" s="67">
        <f t="shared" si="30"/>
        <v>0</v>
      </c>
      <c r="BD10" s="66" t="e">
        <f t="shared" si="14"/>
        <v>#REF!</v>
      </c>
      <c r="BE10" s="74" t="e">
        <f t="shared" si="15"/>
        <v>#REF!</v>
      </c>
      <c r="BF10" s="69" t="e">
        <f t="shared" si="16"/>
        <v>#REF!</v>
      </c>
      <c r="BG10" s="66" t="e">
        <f t="shared" si="31"/>
        <v>#REF!</v>
      </c>
      <c r="BH10" s="68" t="e">
        <f t="shared" si="32"/>
        <v>#REF!</v>
      </c>
      <c r="BI10" s="66" t="e">
        <f t="shared" si="33"/>
        <v>#REF!</v>
      </c>
      <c r="BJ10" s="68" t="e">
        <f t="shared" si="17"/>
        <v>#REF!</v>
      </c>
      <c r="BK10" s="70"/>
    </row>
    <row r="11" spans="1:63" x14ac:dyDescent="0.25">
      <c r="A11" s="12" t="s">
        <v>20</v>
      </c>
      <c r="B11" s="57" t="e">
        <f>SUMIFS(Município!#REF!,Município!$A:$A,$A11)</f>
        <v>#REF!</v>
      </c>
      <c r="C11" s="57" t="e">
        <f>SUMIFS(Município!#REF!,Município!$A:$A,$A11)</f>
        <v>#REF!</v>
      </c>
      <c r="D11" s="57" t="e">
        <f>SUMIFS(Município!#REF!,Município!$A:$A,$A11)</f>
        <v>#REF!</v>
      </c>
      <c r="E11" s="57" t="e">
        <f>SUMIFS(Município!#REF!,Município!$A:$A,$A11)</f>
        <v>#REF!</v>
      </c>
      <c r="F11" s="13"/>
      <c r="G11" s="57" t="e">
        <f>SUMIFS(Município!#REF!,Município!$A:$A,$A11)</f>
        <v>#REF!</v>
      </c>
      <c r="H11" s="57" t="e">
        <f>SUMIFS(Município!#REF!,Município!$A:$A,$A11)</f>
        <v>#REF!</v>
      </c>
      <c r="I11" s="57"/>
      <c r="J11" s="13"/>
      <c r="K11" s="58" t="e">
        <f>SUMIFS(Município!#REF!,Município!$A:$A,$A11)</f>
        <v>#REF!</v>
      </c>
      <c r="L11" s="58" t="e">
        <f>SUMIFS(Município!#REF!,Município!$A:$A,$A11)</f>
        <v>#REF!</v>
      </c>
      <c r="M11" s="58">
        <f>SUMIFS(Município!D:D,Município!$A:$A,$A11)</f>
        <v>8418</v>
      </c>
      <c r="N11" s="17"/>
      <c r="O11" s="59">
        <f t="shared" si="18"/>
        <v>0</v>
      </c>
      <c r="P11" s="60"/>
      <c r="Q11" s="61">
        <f t="shared" si="0"/>
        <v>0</v>
      </c>
      <c r="R11" s="2"/>
      <c r="S11" s="59">
        <f t="shared" si="19"/>
        <v>0</v>
      </c>
      <c r="T11" s="60">
        <f t="shared" si="1"/>
        <v>0</v>
      </c>
      <c r="U11" s="61">
        <f t="shared" si="2"/>
        <v>0</v>
      </c>
      <c r="V11" s="2"/>
      <c r="W11" s="59">
        <f t="shared" si="20"/>
        <v>0</v>
      </c>
      <c r="X11" s="60">
        <f t="shared" si="21"/>
        <v>0</v>
      </c>
      <c r="Y11" s="61">
        <f t="shared" si="3"/>
        <v>0</v>
      </c>
      <c r="Z11" s="2"/>
      <c r="AA11" s="59">
        <f t="shared" si="22"/>
        <v>140.30000000000001</v>
      </c>
      <c r="AB11" s="60">
        <f t="shared" si="4"/>
        <v>0.69999999999998863</v>
      </c>
      <c r="AC11" s="61">
        <f t="shared" si="5"/>
        <v>141</v>
      </c>
      <c r="AD11" s="2"/>
      <c r="AE11" s="59">
        <f t="shared" si="23"/>
        <v>0</v>
      </c>
      <c r="AF11" s="60">
        <f t="shared" si="6"/>
        <v>0</v>
      </c>
      <c r="AG11" s="61">
        <f t="shared" si="7"/>
        <v>0</v>
      </c>
      <c r="AH11" s="2"/>
      <c r="AI11" s="59">
        <f t="shared" si="24"/>
        <v>0</v>
      </c>
      <c r="AJ11" s="60">
        <f t="shared" si="8"/>
        <v>0</v>
      </c>
      <c r="AK11" s="61">
        <f t="shared" si="9"/>
        <v>0</v>
      </c>
      <c r="AL11" s="2"/>
      <c r="AM11" s="62" t="e">
        <f>SUMIFS(Município!#REF!,Município!$A:$A,$A11)</f>
        <v>#REF!</v>
      </c>
      <c r="AN11" s="63" t="e">
        <f t="shared" si="10"/>
        <v>#REF!</v>
      </c>
      <c r="AO11" s="62" t="e">
        <f>SUMIFS(Município!#REF!,Município!$A:$A,$A11)</f>
        <v>#REF!</v>
      </c>
      <c r="AP11" s="64" t="e">
        <f>SUMIFS(Município!#REF!,Município!$A:$A,$A11)</f>
        <v>#REF!</v>
      </c>
      <c r="AQ11" s="63" t="e">
        <f t="shared" si="11"/>
        <v>#REF!</v>
      </c>
      <c r="AR11" s="62" t="e">
        <f>SUMIFS(Município!#REF!,Município!$A:$A,$A11)</f>
        <v>#REF!</v>
      </c>
      <c r="AS11" s="63" t="e">
        <f t="shared" si="12"/>
        <v>#REF!</v>
      </c>
      <c r="AT11" s="62" t="e">
        <f>SUMIFS(Município!#REF!,Município!$A:$A,$A11)</f>
        <v>#REF!</v>
      </c>
      <c r="AU11" s="63" t="e">
        <f t="shared" si="25"/>
        <v>#REF!</v>
      </c>
      <c r="AV11" s="62" t="e">
        <f>SUMIFS(Município!#REF!,Município!$A:$A,$A11)</f>
        <v>#REF!</v>
      </c>
      <c r="AW11" s="63" t="e">
        <f t="shared" si="26"/>
        <v>#REF!</v>
      </c>
      <c r="AX11" s="2"/>
      <c r="AY11" s="65" t="str">
        <f t="shared" si="13"/>
        <v>Coronel Fabriciano</v>
      </c>
      <c r="AZ11" s="66" t="e">
        <f t="shared" si="27"/>
        <v>#REF!</v>
      </c>
      <c r="BA11" s="67" t="e">
        <f t="shared" si="28"/>
        <v>#REF!</v>
      </c>
      <c r="BB11" s="66">
        <f t="shared" si="29"/>
        <v>0</v>
      </c>
      <c r="BC11" s="67">
        <f t="shared" si="30"/>
        <v>0</v>
      </c>
      <c r="BD11" s="66" t="e">
        <f t="shared" si="14"/>
        <v>#REF!</v>
      </c>
      <c r="BE11" s="68" t="e">
        <f t="shared" si="15"/>
        <v>#REF!</v>
      </c>
      <c r="BF11" s="69" t="e">
        <f t="shared" si="16"/>
        <v>#REF!</v>
      </c>
      <c r="BG11" s="66" t="e">
        <f t="shared" si="31"/>
        <v>#REF!</v>
      </c>
      <c r="BH11" s="68" t="e">
        <f t="shared" si="32"/>
        <v>#REF!</v>
      </c>
      <c r="BI11" s="66" t="e">
        <f t="shared" si="33"/>
        <v>#REF!</v>
      </c>
      <c r="BJ11" s="68" t="e">
        <f t="shared" si="17"/>
        <v>#REF!</v>
      </c>
      <c r="BK11" s="70"/>
    </row>
    <row r="12" spans="1:63" x14ac:dyDescent="0.25">
      <c r="A12" s="12" t="s">
        <v>52</v>
      </c>
      <c r="B12" s="57" t="e">
        <f>SUMIFS(Município!#REF!,Município!$A:$A,$A12)</f>
        <v>#REF!</v>
      </c>
      <c r="C12" s="57" t="e">
        <f>SUMIFS(Município!#REF!,Município!$A:$A,$A12)</f>
        <v>#REF!</v>
      </c>
      <c r="D12" s="57" t="e">
        <f>SUMIFS(Município!#REF!,Município!$A:$A,$A12)</f>
        <v>#REF!</v>
      </c>
      <c r="E12" s="57" t="e">
        <f>SUMIFS(Município!#REF!,Município!$A:$A,$A12)</f>
        <v>#REF!</v>
      </c>
      <c r="F12" s="13"/>
      <c r="G12" s="57" t="e">
        <f>SUMIFS(Município!#REF!,Município!$A:$A,$A12)</f>
        <v>#REF!</v>
      </c>
      <c r="H12" s="57" t="e">
        <f>SUMIFS(Município!#REF!,Município!$A:$A,$A12)</f>
        <v>#REF!</v>
      </c>
      <c r="I12" s="57"/>
      <c r="J12" s="13"/>
      <c r="K12" s="58" t="e">
        <f>SUMIFS(Município!#REF!,Município!$A:$A,$A12)</f>
        <v>#REF!</v>
      </c>
      <c r="L12" s="58" t="e">
        <f>SUMIFS(Município!#REF!,Município!$A:$A,$A12)</f>
        <v>#REF!</v>
      </c>
      <c r="M12" s="58">
        <f>SUMIFS(Município!D:D,Município!$A:$A,$A12)</f>
        <v>5946</v>
      </c>
      <c r="N12" s="17"/>
      <c r="O12" s="59">
        <f t="shared" si="18"/>
        <v>0</v>
      </c>
      <c r="P12" s="60"/>
      <c r="Q12" s="61">
        <f t="shared" si="0"/>
        <v>0</v>
      </c>
      <c r="R12" s="2"/>
      <c r="S12" s="59">
        <f t="shared" si="19"/>
        <v>0</v>
      </c>
      <c r="T12" s="60">
        <f t="shared" si="1"/>
        <v>0</v>
      </c>
      <c r="U12" s="61">
        <f t="shared" si="2"/>
        <v>0</v>
      </c>
      <c r="V12" s="2"/>
      <c r="W12" s="59">
        <f t="shared" si="20"/>
        <v>0</v>
      </c>
      <c r="X12" s="60">
        <f t="shared" si="21"/>
        <v>0</v>
      </c>
      <c r="Y12" s="61">
        <f t="shared" si="3"/>
        <v>0</v>
      </c>
      <c r="Z12" s="2"/>
      <c r="AA12" s="59">
        <f t="shared" si="22"/>
        <v>99.1</v>
      </c>
      <c r="AB12" s="60">
        <f t="shared" si="4"/>
        <v>0.90000000000000568</v>
      </c>
      <c r="AC12" s="61">
        <f t="shared" si="5"/>
        <v>100</v>
      </c>
      <c r="AD12" s="2"/>
      <c r="AE12" s="59">
        <f t="shared" si="23"/>
        <v>0</v>
      </c>
      <c r="AF12" s="60">
        <f t="shared" si="6"/>
        <v>0</v>
      </c>
      <c r="AG12" s="61">
        <f t="shared" si="7"/>
        <v>0</v>
      </c>
      <c r="AH12" s="2"/>
      <c r="AI12" s="59">
        <f t="shared" si="24"/>
        <v>0</v>
      </c>
      <c r="AJ12" s="60">
        <f t="shared" si="8"/>
        <v>0</v>
      </c>
      <c r="AK12" s="61">
        <f t="shared" si="9"/>
        <v>0</v>
      </c>
      <c r="AL12" s="2"/>
      <c r="AM12" s="62" t="e">
        <f>SUMIFS(Município!#REF!,Município!$A:$A,$A12)</f>
        <v>#REF!</v>
      </c>
      <c r="AN12" s="63" t="e">
        <f t="shared" si="10"/>
        <v>#REF!</v>
      </c>
      <c r="AO12" s="62" t="e">
        <f>SUMIFS(Município!#REF!,Município!$A:$A,$A12)</f>
        <v>#REF!</v>
      </c>
      <c r="AP12" s="64" t="e">
        <f>SUMIFS(Município!#REF!,Município!$A:$A,$A12)</f>
        <v>#REF!</v>
      </c>
      <c r="AQ12" s="63" t="e">
        <f t="shared" si="11"/>
        <v>#REF!</v>
      </c>
      <c r="AR12" s="62" t="e">
        <f>SUMIFS(Município!#REF!,Município!$A:$A,$A12)</f>
        <v>#REF!</v>
      </c>
      <c r="AS12" s="63" t="e">
        <f t="shared" si="12"/>
        <v>#REF!</v>
      </c>
      <c r="AT12" s="62" t="e">
        <f>SUMIFS(Município!#REF!,Município!$A:$A,$A12)</f>
        <v>#REF!</v>
      </c>
      <c r="AU12" s="63" t="e">
        <f t="shared" si="25"/>
        <v>#REF!</v>
      </c>
      <c r="AV12" s="62" t="e">
        <f>SUMIFS(Município!#REF!,Município!$A:$A,$A12)</f>
        <v>#REF!</v>
      </c>
      <c r="AW12" s="63" t="e">
        <f t="shared" si="26"/>
        <v>#REF!</v>
      </c>
      <c r="AX12" s="2"/>
      <c r="AY12" s="65" t="str">
        <f t="shared" si="13"/>
        <v>Diamantina</v>
      </c>
      <c r="AZ12" s="66" t="e">
        <f t="shared" si="27"/>
        <v>#REF!</v>
      </c>
      <c r="BA12" s="67" t="e">
        <f t="shared" si="28"/>
        <v>#REF!</v>
      </c>
      <c r="BB12" s="66">
        <f t="shared" si="29"/>
        <v>0</v>
      </c>
      <c r="BC12" s="67">
        <f t="shared" si="30"/>
        <v>0</v>
      </c>
      <c r="BD12" s="66" t="e">
        <f t="shared" si="14"/>
        <v>#REF!</v>
      </c>
      <c r="BE12" s="68" t="e">
        <f t="shared" si="15"/>
        <v>#REF!</v>
      </c>
      <c r="BF12" s="69" t="e">
        <f t="shared" si="16"/>
        <v>#REF!</v>
      </c>
      <c r="BG12" s="66" t="e">
        <f t="shared" si="31"/>
        <v>#REF!</v>
      </c>
      <c r="BH12" s="68" t="e">
        <f t="shared" si="32"/>
        <v>#REF!</v>
      </c>
      <c r="BI12" s="66" t="e">
        <f t="shared" si="33"/>
        <v>#REF!</v>
      </c>
      <c r="BJ12" s="68" t="e">
        <f t="shared" si="17"/>
        <v>#REF!</v>
      </c>
      <c r="BK12" s="70"/>
    </row>
    <row r="13" spans="1:63" x14ac:dyDescent="0.25">
      <c r="A13" s="12" t="s">
        <v>26</v>
      </c>
      <c r="B13" s="57" t="e">
        <f>SUMIFS(Município!#REF!,Município!$A:$A,$A13)</f>
        <v>#REF!</v>
      </c>
      <c r="C13" s="57" t="e">
        <f>SUMIFS(Município!#REF!,Município!$A:$A,$A13)</f>
        <v>#REF!</v>
      </c>
      <c r="D13" s="57" t="e">
        <f>SUMIFS(Município!#REF!,Município!$A:$A,$A13)</f>
        <v>#REF!</v>
      </c>
      <c r="E13" s="57" t="e">
        <f>SUMIFS(Município!#REF!,Município!$A:$A,$A13)</f>
        <v>#REF!</v>
      </c>
      <c r="F13" s="13"/>
      <c r="G13" s="57" t="e">
        <f>SUMIFS(Município!#REF!,Município!$A:$A,$A13)</f>
        <v>#REF!</v>
      </c>
      <c r="H13" s="57" t="e">
        <f>SUMIFS(Município!#REF!,Município!$A:$A,$A13)</f>
        <v>#REF!</v>
      </c>
      <c r="I13" s="57"/>
      <c r="J13" s="13"/>
      <c r="K13" s="58" t="e">
        <f>SUMIFS(Município!#REF!,Município!$A:$A,$A13)</f>
        <v>#REF!</v>
      </c>
      <c r="L13" s="58" t="e">
        <f>SUMIFS(Município!#REF!,Município!$A:$A,$A13)</f>
        <v>#REF!</v>
      </c>
      <c r="M13" s="58">
        <f>SUMIFS(Município!D:D,Município!$A:$A,$A13)</f>
        <v>19206</v>
      </c>
      <c r="N13" s="17"/>
      <c r="O13" s="59">
        <f t="shared" si="18"/>
        <v>0</v>
      </c>
      <c r="P13" s="60"/>
      <c r="Q13" s="61">
        <f t="shared" si="0"/>
        <v>0</v>
      </c>
      <c r="R13" s="2"/>
      <c r="S13" s="59">
        <f t="shared" si="19"/>
        <v>0</v>
      </c>
      <c r="T13" s="60">
        <f t="shared" si="1"/>
        <v>0</v>
      </c>
      <c r="U13" s="61">
        <f t="shared" si="2"/>
        <v>0</v>
      </c>
      <c r="V13" s="2"/>
      <c r="W13" s="59">
        <f t="shared" si="20"/>
        <v>0</v>
      </c>
      <c r="X13" s="60">
        <f t="shared" si="21"/>
        <v>0</v>
      </c>
      <c r="Y13" s="61">
        <f t="shared" si="3"/>
        <v>0</v>
      </c>
      <c r="Z13" s="2"/>
      <c r="AA13" s="59">
        <f t="shared" si="22"/>
        <v>320.10000000000002</v>
      </c>
      <c r="AB13" s="60">
        <f t="shared" si="4"/>
        <v>0.89999999999997726</v>
      </c>
      <c r="AC13" s="61">
        <f t="shared" si="5"/>
        <v>321</v>
      </c>
      <c r="AD13" s="2"/>
      <c r="AE13" s="59">
        <f t="shared" si="23"/>
        <v>0</v>
      </c>
      <c r="AF13" s="60">
        <f t="shared" si="6"/>
        <v>0</v>
      </c>
      <c r="AG13" s="61">
        <f t="shared" si="7"/>
        <v>0</v>
      </c>
      <c r="AH13" s="2"/>
      <c r="AI13" s="59">
        <f t="shared" si="24"/>
        <v>0</v>
      </c>
      <c r="AJ13" s="60">
        <f t="shared" si="8"/>
        <v>0</v>
      </c>
      <c r="AK13" s="61">
        <f t="shared" si="9"/>
        <v>0</v>
      </c>
      <c r="AL13" s="2"/>
      <c r="AM13" s="62" t="e">
        <f>SUMIFS(Município!#REF!,Município!$A:$A,$A13)</f>
        <v>#REF!</v>
      </c>
      <c r="AN13" s="63" t="e">
        <f t="shared" si="10"/>
        <v>#REF!</v>
      </c>
      <c r="AO13" s="62" t="e">
        <f>SUMIFS(Município!#REF!,Município!$A:$A,$A13)</f>
        <v>#REF!</v>
      </c>
      <c r="AP13" s="64" t="e">
        <f>SUMIFS(Município!#REF!,Município!$A:$A,$A13)</f>
        <v>#REF!</v>
      </c>
      <c r="AQ13" s="63" t="e">
        <f t="shared" si="11"/>
        <v>#REF!</v>
      </c>
      <c r="AR13" s="62" t="e">
        <f>SUMIFS(Município!#REF!,Município!$A:$A,$A13)</f>
        <v>#REF!</v>
      </c>
      <c r="AS13" s="63" t="e">
        <f t="shared" si="12"/>
        <v>#REF!</v>
      </c>
      <c r="AT13" s="62" t="e">
        <f>SUMIFS(Município!#REF!,Município!$A:$A,$A13)</f>
        <v>#REF!</v>
      </c>
      <c r="AU13" s="63" t="e">
        <f t="shared" si="25"/>
        <v>#REF!</v>
      </c>
      <c r="AV13" s="62" t="e">
        <f>SUMIFS(Município!#REF!,Município!$A:$A,$A13)</f>
        <v>#REF!</v>
      </c>
      <c r="AW13" s="63" t="e">
        <f t="shared" si="26"/>
        <v>#REF!</v>
      </c>
      <c r="AX13" s="2"/>
      <c r="AY13" s="65" t="str">
        <f t="shared" si="13"/>
        <v>Divinópolis</v>
      </c>
      <c r="AZ13" s="66" t="e">
        <f t="shared" si="27"/>
        <v>#REF!</v>
      </c>
      <c r="BA13" s="67" t="e">
        <f t="shared" si="28"/>
        <v>#REF!</v>
      </c>
      <c r="BB13" s="66">
        <f t="shared" si="29"/>
        <v>0</v>
      </c>
      <c r="BC13" s="67">
        <f t="shared" si="30"/>
        <v>0</v>
      </c>
      <c r="BD13" s="66" t="e">
        <f t="shared" si="14"/>
        <v>#REF!</v>
      </c>
      <c r="BE13" s="68" t="e">
        <f t="shared" si="15"/>
        <v>#REF!</v>
      </c>
      <c r="BF13" s="69" t="e">
        <f t="shared" si="16"/>
        <v>#REF!</v>
      </c>
      <c r="BG13" s="66" t="e">
        <f t="shared" si="31"/>
        <v>#REF!</v>
      </c>
      <c r="BH13" s="68" t="e">
        <f t="shared" si="32"/>
        <v>#REF!</v>
      </c>
      <c r="BI13" s="66" t="e">
        <f t="shared" si="33"/>
        <v>#REF!</v>
      </c>
      <c r="BJ13" s="68" t="e">
        <f t="shared" si="17"/>
        <v>#REF!</v>
      </c>
      <c r="BK13" s="70"/>
    </row>
    <row r="14" spans="1:63" x14ac:dyDescent="0.25">
      <c r="A14" s="12" t="s">
        <v>22</v>
      </c>
      <c r="B14" s="57" t="e">
        <f>SUMIFS(Município!#REF!,Município!$A:$A,$A14)</f>
        <v>#REF!</v>
      </c>
      <c r="C14" s="57" t="e">
        <f>SUMIFS(Município!#REF!,Município!$A:$A,$A14)</f>
        <v>#REF!</v>
      </c>
      <c r="D14" s="57" t="e">
        <f>SUMIFS(Município!#REF!,Município!$A:$A,$A14)</f>
        <v>#REF!</v>
      </c>
      <c r="E14" s="57" t="e">
        <f>SUMIFS(Município!#REF!,Município!$A:$A,$A14)</f>
        <v>#REF!</v>
      </c>
      <c r="F14" s="13"/>
      <c r="G14" s="57" t="e">
        <f>SUMIFS(Município!#REF!,Município!$A:$A,$A14)</f>
        <v>#REF!</v>
      </c>
      <c r="H14" s="57" t="e">
        <f>SUMIFS(Município!#REF!,Município!$A:$A,$A14)</f>
        <v>#REF!</v>
      </c>
      <c r="I14" s="57"/>
      <c r="J14" s="13"/>
      <c r="K14" s="58" t="e">
        <f>SUMIFS(Município!#REF!,Município!$A:$A,$A14)</f>
        <v>#REF!</v>
      </c>
      <c r="L14" s="58" t="e">
        <f>SUMIFS(Município!#REF!,Município!$A:$A,$A14)</f>
        <v>#REF!</v>
      </c>
      <c r="M14" s="58">
        <f>SUMIFS(Município!D:D,Município!$A:$A,$A14)</f>
        <v>7050</v>
      </c>
      <c r="N14" s="17"/>
      <c r="O14" s="59">
        <f t="shared" si="18"/>
        <v>0</v>
      </c>
      <c r="P14" s="60"/>
      <c r="Q14" s="61">
        <f t="shared" si="0"/>
        <v>0</v>
      </c>
      <c r="R14" s="2"/>
      <c r="S14" s="59">
        <f t="shared" si="19"/>
        <v>0</v>
      </c>
      <c r="T14" s="60">
        <f t="shared" si="1"/>
        <v>0</v>
      </c>
      <c r="U14" s="61">
        <f t="shared" si="2"/>
        <v>0</v>
      </c>
      <c r="V14" s="2"/>
      <c r="W14" s="59">
        <f t="shared" si="20"/>
        <v>0</v>
      </c>
      <c r="X14" s="60">
        <f t="shared" si="21"/>
        <v>0</v>
      </c>
      <c r="Y14" s="61">
        <f t="shared" si="3"/>
        <v>0</v>
      </c>
      <c r="Z14" s="2"/>
      <c r="AA14" s="59">
        <f t="shared" si="22"/>
        <v>117.5</v>
      </c>
      <c r="AB14" s="60">
        <f t="shared" si="4"/>
        <v>0.5</v>
      </c>
      <c r="AC14" s="61">
        <f t="shared" si="5"/>
        <v>118</v>
      </c>
      <c r="AD14" s="2"/>
      <c r="AE14" s="59">
        <f t="shared" si="23"/>
        <v>0</v>
      </c>
      <c r="AF14" s="60">
        <f t="shared" si="6"/>
        <v>0</v>
      </c>
      <c r="AG14" s="61">
        <f t="shared" si="7"/>
        <v>0</v>
      </c>
      <c r="AH14" s="2"/>
      <c r="AI14" s="59">
        <f t="shared" si="24"/>
        <v>0</v>
      </c>
      <c r="AJ14" s="60">
        <f t="shared" si="8"/>
        <v>0</v>
      </c>
      <c r="AK14" s="61">
        <f t="shared" si="9"/>
        <v>0</v>
      </c>
      <c r="AL14" s="2"/>
      <c r="AM14" s="62" t="e">
        <f>SUMIFS(Município!#REF!,Município!$A:$A,$A14)</f>
        <v>#REF!</v>
      </c>
      <c r="AN14" s="63" t="e">
        <f t="shared" si="10"/>
        <v>#REF!</v>
      </c>
      <c r="AO14" s="62" t="e">
        <f>SUMIFS(Município!#REF!,Município!$A:$A,$A14)</f>
        <v>#REF!</v>
      </c>
      <c r="AP14" s="64" t="e">
        <f>SUMIFS(Município!#REF!,Município!$A:$A,$A14)</f>
        <v>#REF!</v>
      </c>
      <c r="AQ14" s="63" t="e">
        <f t="shared" si="11"/>
        <v>#REF!</v>
      </c>
      <c r="AR14" s="62" t="e">
        <f>SUMIFS(Município!#REF!,Município!$A:$A,$A14)</f>
        <v>#REF!</v>
      </c>
      <c r="AS14" s="63" t="e">
        <f t="shared" si="12"/>
        <v>#REF!</v>
      </c>
      <c r="AT14" s="62" t="e">
        <f>SUMIFS(Município!#REF!,Município!$A:$A,$A14)</f>
        <v>#REF!</v>
      </c>
      <c r="AU14" s="63" t="e">
        <f t="shared" si="25"/>
        <v>#REF!</v>
      </c>
      <c r="AV14" s="62" t="e">
        <f>SUMIFS(Município!#REF!,Município!$A:$A,$A14)</f>
        <v>#REF!</v>
      </c>
      <c r="AW14" s="63" t="e">
        <f t="shared" si="26"/>
        <v>#REF!</v>
      </c>
      <c r="AX14" s="2"/>
      <c r="AY14" s="65" t="str">
        <f t="shared" si="13"/>
        <v>Governador Valadares</v>
      </c>
      <c r="AZ14" s="66" t="e">
        <f t="shared" si="27"/>
        <v>#REF!</v>
      </c>
      <c r="BA14" s="67" t="e">
        <f t="shared" si="28"/>
        <v>#REF!</v>
      </c>
      <c r="BB14" s="66">
        <f t="shared" si="29"/>
        <v>0</v>
      </c>
      <c r="BC14" s="67">
        <f t="shared" si="30"/>
        <v>0</v>
      </c>
      <c r="BD14" s="66" t="e">
        <f t="shared" si="14"/>
        <v>#REF!</v>
      </c>
      <c r="BE14" s="68" t="e">
        <f t="shared" si="15"/>
        <v>#REF!</v>
      </c>
      <c r="BF14" s="69" t="e">
        <f t="shared" si="16"/>
        <v>#REF!</v>
      </c>
      <c r="BG14" s="66" t="e">
        <f t="shared" si="31"/>
        <v>#REF!</v>
      </c>
      <c r="BH14" s="68" t="e">
        <f t="shared" si="32"/>
        <v>#REF!</v>
      </c>
      <c r="BI14" s="66" t="e">
        <f t="shared" si="33"/>
        <v>#REF!</v>
      </c>
      <c r="BJ14" s="68" t="e">
        <f t="shared" si="17"/>
        <v>#REF!</v>
      </c>
      <c r="BK14" s="70"/>
    </row>
    <row r="15" spans="1:63" x14ac:dyDescent="0.25">
      <c r="A15" s="12" t="s">
        <v>90</v>
      </c>
      <c r="B15" s="57" t="e">
        <f>SUMIFS(Município!#REF!,Município!$A:$A,$A15)</f>
        <v>#REF!</v>
      </c>
      <c r="C15" s="57" t="e">
        <f>SUMIFS(Município!#REF!,Município!$A:$A,$A15)</f>
        <v>#REF!</v>
      </c>
      <c r="D15" s="57" t="e">
        <f>SUMIFS(Município!#REF!,Município!$A:$A,$A15)</f>
        <v>#REF!</v>
      </c>
      <c r="E15" s="57" t="e">
        <f>SUMIFS(Município!#REF!,Município!$A:$A,$A15)</f>
        <v>#REF!</v>
      </c>
      <c r="F15" s="13"/>
      <c r="G15" s="57" t="e">
        <f>SUMIFS(Município!#REF!,Município!$A:$A,$A15)</f>
        <v>#REF!</v>
      </c>
      <c r="H15" s="57" t="e">
        <f>SUMIFS(Município!#REF!,Município!$A:$A,$A15)</f>
        <v>#REF!</v>
      </c>
      <c r="I15" s="57"/>
      <c r="J15" s="13"/>
      <c r="K15" s="58" t="e">
        <f>SUMIFS(Município!#REF!,Município!$A:$A,$A15)</f>
        <v>#REF!</v>
      </c>
      <c r="L15" s="58" t="e">
        <f>SUMIFS(Município!#REF!,Município!$A:$A,$A15)</f>
        <v>#REF!</v>
      </c>
      <c r="M15" s="58">
        <f>SUMIFS(Município!D:D,Município!$A:$A,$A15)</f>
        <v>7446</v>
      </c>
      <c r="N15" s="17"/>
      <c r="O15" s="59">
        <f t="shared" si="18"/>
        <v>0</v>
      </c>
      <c r="P15" s="60"/>
      <c r="Q15" s="61">
        <f t="shared" si="0"/>
        <v>0</v>
      </c>
      <c r="R15" s="2"/>
      <c r="S15" s="59">
        <f t="shared" si="19"/>
        <v>0</v>
      </c>
      <c r="T15" s="60">
        <f t="shared" si="1"/>
        <v>0</v>
      </c>
      <c r="U15" s="61">
        <f t="shared" si="2"/>
        <v>0</v>
      </c>
      <c r="V15" s="2"/>
      <c r="W15" s="59">
        <f t="shared" si="20"/>
        <v>0</v>
      </c>
      <c r="X15" s="60">
        <f t="shared" si="21"/>
        <v>0</v>
      </c>
      <c r="Y15" s="61">
        <f t="shared" si="3"/>
        <v>0</v>
      </c>
      <c r="Z15" s="2"/>
      <c r="AA15" s="59">
        <f t="shared" si="22"/>
        <v>124.1</v>
      </c>
      <c r="AB15" s="60">
        <f t="shared" si="4"/>
        <v>0.90000000000000568</v>
      </c>
      <c r="AC15" s="61">
        <f t="shared" si="5"/>
        <v>125</v>
      </c>
      <c r="AD15" s="2"/>
      <c r="AE15" s="59">
        <f t="shared" si="23"/>
        <v>0</v>
      </c>
      <c r="AF15" s="60">
        <f t="shared" si="6"/>
        <v>0</v>
      </c>
      <c r="AG15" s="61">
        <f t="shared" si="7"/>
        <v>0</v>
      </c>
      <c r="AH15" s="2"/>
      <c r="AI15" s="59">
        <f t="shared" si="24"/>
        <v>0</v>
      </c>
      <c r="AJ15" s="60">
        <f t="shared" si="8"/>
        <v>0</v>
      </c>
      <c r="AK15" s="61">
        <f t="shared" si="9"/>
        <v>0</v>
      </c>
      <c r="AL15" s="2"/>
      <c r="AM15" s="62" t="e">
        <f>SUMIFS(Município!#REF!,Município!$A:$A,$A15)</f>
        <v>#REF!</v>
      </c>
      <c r="AN15" s="63" t="e">
        <f t="shared" si="10"/>
        <v>#REF!</v>
      </c>
      <c r="AO15" s="62" t="e">
        <f>SUMIFS(Município!#REF!,Município!$A:$A,$A15)</f>
        <v>#REF!</v>
      </c>
      <c r="AP15" s="64" t="e">
        <f>SUMIFS(Município!#REF!,Município!$A:$A,$A15)</f>
        <v>#REF!</v>
      </c>
      <c r="AQ15" s="63" t="e">
        <f t="shared" si="11"/>
        <v>#REF!</v>
      </c>
      <c r="AR15" s="62" t="e">
        <f>SUMIFS(Município!#REF!,Município!$A:$A,$A15)</f>
        <v>#REF!</v>
      </c>
      <c r="AS15" s="63" t="e">
        <f t="shared" si="12"/>
        <v>#REF!</v>
      </c>
      <c r="AT15" s="62" t="e">
        <f>SUMIFS(Município!#REF!,Município!$A:$A,$A15)</f>
        <v>#REF!</v>
      </c>
      <c r="AU15" s="63" t="e">
        <f t="shared" si="25"/>
        <v>#REF!</v>
      </c>
      <c r="AV15" s="62" t="e">
        <f>SUMIFS(Município!#REF!,Município!$A:$A,$A15)</f>
        <v>#REF!</v>
      </c>
      <c r="AW15" s="63" t="e">
        <f t="shared" si="26"/>
        <v>#REF!</v>
      </c>
      <c r="AX15" s="2"/>
      <c r="AY15" s="65" t="str">
        <f t="shared" si="13"/>
        <v>Itabira</v>
      </c>
      <c r="AZ15" s="66" t="e">
        <f t="shared" si="27"/>
        <v>#REF!</v>
      </c>
      <c r="BA15" s="67" t="e">
        <f t="shared" si="28"/>
        <v>#REF!</v>
      </c>
      <c r="BB15" s="66">
        <f t="shared" si="29"/>
        <v>0</v>
      </c>
      <c r="BC15" s="67">
        <f t="shared" si="30"/>
        <v>0</v>
      </c>
      <c r="BD15" s="66" t="e">
        <f t="shared" si="14"/>
        <v>#REF!</v>
      </c>
      <c r="BE15" s="68" t="e">
        <f t="shared" si="15"/>
        <v>#REF!</v>
      </c>
      <c r="BF15" s="69" t="e">
        <f t="shared" si="16"/>
        <v>#REF!</v>
      </c>
      <c r="BG15" s="66" t="e">
        <f t="shared" si="31"/>
        <v>#REF!</v>
      </c>
      <c r="BH15" s="68" t="e">
        <f t="shared" si="32"/>
        <v>#REF!</v>
      </c>
      <c r="BI15" s="66" t="e">
        <f t="shared" si="33"/>
        <v>#REF!</v>
      </c>
      <c r="BJ15" s="68" t="e">
        <f t="shared" si="17"/>
        <v>#REF!</v>
      </c>
      <c r="BK15" s="70"/>
    </row>
    <row r="16" spans="1:63" x14ac:dyDescent="0.25">
      <c r="A16" s="12" t="s">
        <v>143</v>
      </c>
      <c r="B16" s="57" t="e">
        <f>SUMIFS(Município!#REF!,Município!$A:$A,$A16)</f>
        <v>#REF!</v>
      </c>
      <c r="C16" s="57" t="e">
        <f>SUMIFS(Município!#REF!,Município!$A:$A,$A16)</f>
        <v>#REF!</v>
      </c>
      <c r="D16" s="57" t="e">
        <f>SUMIFS(Município!#REF!,Município!$A:$A,$A16)</f>
        <v>#REF!</v>
      </c>
      <c r="E16" s="57" t="e">
        <f>SUMIFS(Município!#REF!,Município!$A:$A,$A16)</f>
        <v>#REF!</v>
      </c>
      <c r="F16" s="13"/>
      <c r="G16" s="57" t="e">
        <f>SUMIFS(Município!#REF!,Município!$A:$A,$A16)</f>
        <v>#REF!</v>
      </c>
      <c r="H16" s="57" t="e">
        <f>SUMIFS(Município!#REF!,Município!$A:$A,$A16)</f>
        <v>#REF!</v>
      </c>
      <c r="I16" s="57"/>
      <c r="J16" s="13"/>
      <c r="K16" s="58" t="e">
        <f>SUMIFS(Município!#REF!,Município!$A:$A,$A16)</f>
        <v>#REF!</v>
      </c>
      <c r="L16" s="58" t="e">
        <f>SUMIFS(Município!#REF!,Município!$A:$A,$A16)</f>
        <v>#REF!</v>
      </c>
      <c r="M16" s="58">
        <f>SUMIFS(Município!D:D,Município!$A:$A,$A16)</f>
        <v>2490</v>
      </c>
      <c r="N16" s="17"/>
      <c r="O16" s="59">
        <f t="shared" si="18"/>
        <v>0</v>
      </c>
      <c r="P16" s="60"/>
      <c r="Q16" s="61">
        <f t="shared" si="0"/>
        <v>0</v>
      </c>
      <c r="R16" s="2"/>
      <c r="S16" s="59">
        <f t="shared" si="19"/>
        <v>0</v>
      </c>
      <c r="T16" s="60">
        <f t="shared" si="1"/>
        <v>0</v>
      </c>
      <c r="U16" s="61">
        <f t="shared" si="2"/>
        <v>0</v>
      </c>
      <c r="V16" s="2"/>
      <c r="W16" s="59">
        <f t="shared" si="20"/>
        <v>0</v>
      </c>
      <c r="X16" s="60">
        <f t="shared" si="21"/>
        <v>0</v>
      </c>
      <c r="Y16" s="61">
        <f t="shared" si="3"/>
        <v>0</v>
      </c>
      <c r="Z16" s="2"/>
      <c r="AA16" s="59">
        <f t="shared" si="22"/>
        <v>41.5</v>
      </c>
      <c r="AB16" s="60">
        <f t="shared" si="4"/>
        <v>0.5</v>
      </c>
      <c r="AC16" s="61">
        <f t="shared" si="5"/>
        <v>42</v>
      </c>
      <c r="AD16" s="2"/>
      <c r="AE16" s="59">
        <f t="shared" si="23"/>
        <v>0</v>
      </c>
      <c r="AF16" s="60">
        <f t="shared" si="6"/>
        <v>0</v>
      </c>
      <c r="AG16" s="61">
        <f t="shared" si="7"/>
        <v>0</v>
      </c>
      <c r="AH16" s="2"/>
      <c r="AI16" s="59">
        <f t="shared" si="24"/>
        <v>0</v>
      </c>
      <c r="AJ16" s="60">
        <f t="shared" si="8"/>
        <v>0</v>
      </c>
      <c r="AK16" s="61">
        <f t="shared" si="9"/>
        <v>0</v>
      </c>
      <c r="AL16" s="2"/>
      <c r="AM16" s="62" t="e">
        <f>SUMIFS(Município!#REF!,Município!$A:$A,$A16)</f>
        <v>#REF!</v>
      </c>
      <c r="AN16" s="63" t="e">
        <f t="shared" si="10"/>
        <v>#REF!</v>
      </c>
      <c r="AO16" s="62" t="e">
        <f>SUMIFS(Município!#REF!,Município!$A:$A,$A16)</f>
        <v>#REF!</v>
      </c>
      <c r="AP16" s="64" t="e">
        <f>SUMIFS(Município!#REF!,Município!$A:$A,$A16)</f>
        <v>#REF!</v>
      </c>
      <c r="AQ16" s="63" t="e">
        <f t="shared" si="11"/>
        <v>#REF!</v>
      </c>
      <c r="AR16" s="62" t="e">
        <f>SUMIFS(Município!#REF!,Município!$A:$A,$A16)</f>
        <v>#REF!</v>
      </c>
      <c r="AS16" s="63" t="e">
        <f t="shared" si="12"/>
        <v>#REF!</v>
      </c>
      <c r="AT16" s="62" t="e">
        <f>SUMIFS(Município!#REF!,Município!$A:$A,$A16)</f>
        <v>#REF!</v>
      </c>
      <c r="AU16" s="63" t="e">
        <f t="shared" si="25"/>
        <v>#REF!</v>
      </c>
      <c r="AV16" s="62" t="e">
        <f>SUMIFS(Município!#REF!,Município!$A:$A,$A16)</f>
        <v>#REF!</v>
      </c>
      <c r="AW16" s="63" t="e">
        <f t="shared" si="26"/>
        <v>#REF!</v>
      </c>
      <c r="AX16" s="2"/>
      <c r="AY16" s="65" t="str">
        <f t="shared" si="13"/>
        <v>Ituiutaba</v>
      </c>
      <c r="AZ16" s="66" t="e">
        <f t="shared" si="27"/>
        <v>#REF!</v>
      </c>
      <c r="BA16" s="67" t="e">
        <f t="shared" si="28"/>
        <v>#REF!</v>
      </c>
      <c r="BB16" s="66">
        <f t="shared" si="29"/>
        <v>0</v>
      </c>
      <c r="BC16" s="67">
        <f t="shared" si="30"/>
        <v>0</v>
      </c>
      <c r="BD16" s="66" t="e">
        <f t="shared" si="14"/>
        <v>#REF!</v>
      </c>
      <c r="BE16" s="68" t="e">
        <f t="shared" si="15"/>
        <v>#REF!</v>
      </c>
      <c r="BF16" s="69" t="e">
        <f t="shared" si="16"/>
        <v>#REF!</v>
      </c>
      <c r="BG16" s="66" t="e">
        <f t="shared" si="31"/>
        <v>#REF!</v>
      </c>
      <c r="BH16" s="68" t="e">
        <f t="shared" si="32"/>
        <v>#REF!</v>
      </c>
      <c r="BI16" s="66" t="e">
        <f t="shared" si="33"/>
        <v>#REF!</v>
      </c>
      <c r="BJ16" s="68" t="e">
        <f t="shared" si="17"/>
        <v>#REF!</v>
      </c>
      <c r="BK16" s="70"/>
    </row>
    <row r="17" spans="1:63" x14ac:dyDescent="0.25">
      <c r="A17" s="12" t="s">
        <v>122</v>
      </c>
      <c r="B17" s="57" t="e">
        <f>SUMIFS(Município!#REF!,Município!$A:$A,$A17)</f>
        <v>#REF!</v>
      </c>
      <c r="C17" s="57" t="e">
        <f>SUMIFS(Município!#REF!,Município!$A:$A,$A17)</f>
        <v>#REF!</v>
      </c>
      <c r="D17" s="57" t="e">
        <f>SUMIFS(Município!#REF!,Município!$A:$A,$A17)</f>
        <v>#REF!</v>
      </c>
      <c r="E17" s="57" t="e">
        <f>SUMIFS(Município!#REF!,Município!$A:$A,$A17)</f>
        <v>#REF!</v>
      </c>
      <c r="F17" s="13"/>
      <c r="G17" s="57" t="e">
        <f>SUMIFS(Município!#REF!,Município!$A:$A,$A17)</f>
        <v>#REF!</v>
      </c>
      <c r="H17" s="57" t="e">
        <f>SUMIFS(Município!#REF!,Município!$A:$A,$A17)</f>
        <v>#REF!</v>
      </c>
      <c r="I17" s="57"/>
      <c r="J17" s="13"/>
      <c r="K17" s="58" t="e">
        <f>SUMIFS(Município!#REF!,Município!$A:$A,$A17)</f>
        <v>#REF!</v>
      </c>
      <c r="L17" s="58" t="e">
        <f>SUMIFS(Município!#REF!,Município!$A:$A,$A17)</f>
        <v>#REF!</v>
      </c>
      <c r="M17" s="58">
        <f>SUMIFS(Município!D:D,Município!$A:$A,$A17)</f>
        <v>4230</v>
      </c>
      <c r="N17" s="17"/>
      <c r="O17" s="59">
        <f t="shared" si="18"/>
        <v>0</v>
      </c>
      <c r="P17" s="60"/>
      <c r="Q17" s="61">
        <f t="shared" si="0"/>
        <v>0</v>
      </c>
      <c r="R17" s="2"/>
      <c r="S17" s="59">
        <f t="shared" si="19"/>
        <v>0</v>
      </c>
      <c r="T17" s="60">
        <f t="shared" si="1"/>
        <v>0</v>
      </c>
      <c r="U17" s="61">
        <f t="shared" si="2"/>
        <v>0</v>
      </c>
      <c r="V17" s="2"/>
      <c r="W17" s="59">
        <f t="shared" si="20"/>
        <v>0</v>
      </c>
      <c r="X17" s="60">
        <f t="shared" si="21"/>
        <v>0</v>
      </c>
      <c r="Y17" s="61">
        <f t="shared" si="3"/>
        <v>0</v>
      </c>
      <c r="Z17" s="2"/>
      <c r="AA17" s="59">
        <f t="shared" si="22"/>
        <v>70.5</v>
      </c>
      <c r="AB17" s="60">
        <f t="shared" si="4"/>
        <v>0.5</v>
      </c>
      <c r="AC17" s="61">
        <f t="shared" si="5"/>
        <v>71</v>
      </c>
      <c r="AD17" s="2"/>
      <c r="AE17" s="59">
        <f t="shared" si="23"/>
        <v>0</v>
      </c>
      <c r="AF17" s="60">
        <f t="shared" si="6"/>
        <v>0</v>
      </c>
      <c r="AG17" s="61">
        <f t="shared" si="7"/>
        <v>0</v>
      </c>
      <c r="AH17" s="2"/>
      <c r="AI17" s="59">
        <f t="shared" si="24"/>
        <v>0</v>
      </c>
      <c r="AJ17" s="60">
        <f t="shared" si="8"/>
        <v>0</v>
      </c>
      <c r="AK17" s="61">
        <f t="shared" si="9"/>
        <v>0</v>
      </c>
      <c r="AL17" s="2"/>
      <c r="AM17" s="62" t="e">
        <f>SUMIFS(Município!#REF!,Município!$A:$A,$A17)</f>
        <v>#REF!</v>
      </c>
      <c r="AN17" s="63" t="e">
        <f t="shared" si="10"/>
        <v>#REF!</v>
      </c>
      <c r="AO17" s="62" t="e">
        <f>SUMIFS(Município!#REF!,Município!$A:$A,$A17)</f>
        <v>#REF!</v>
      </c>
      <c r="AP17" s="64" t="e">
        <f>SUMIFS(Município!#REF!,Município!$A:$A,$A17)</f>
        <v>#REF!</v>
      </c>
      <c r="AQ17" s="63" t="e">
        <f t="shared" si="11"/>
        <v>#REF!</v>
      </c>
      <c r="AR17" s="62" t="e">
        <f>SUMIFS(Município!#REF!,Município!$A:$A,$A17)</f>
        <v>#REF!</v>
      </c>
      <c r="AS17" s="63" t="e">
        <f t="shared" si="12"/>
        <v>#REF!</v>
      </c>
      <c r="AT17" s="62" t="e">
        <f>SUMIFS(Município!#REF!,Município!$A:$A,$A17)</f>
        <v>#REF!</v>
      </c>
      <c r="AU17" s="63" t="e">
        <f t="shared" si="25"/>
        <v>#REF!</v>
      </c>
      <c r="AV17" s="62" t="e">
        <f>SUMIFS(Município!#REF!,Município!$A:$A,$A17)</f>
        <v>#REF!</v>
      </c>
      <c r="AW17" s="63" t="e">
        <f t="shared" si="26"/>
        <v>#REF!</v>
      </c>
      <c r="AX17" s="2"/>
      <c r="AY17" s="65" t="str">
        <f t="shared" si="13"/>
        <v>Januária</v>
      </c>
      <c r="AZ17" s="66" t="e">
        <f t="shared" si="27"/>
        <v>#REF!</v>
      </c>
      <c r="BA17" s="67" t="e">
        <f t="shared" si="28"/>
        <v>#REF!</v>
      </c>
      <c r="BB17" s="66">
        <f t="shared" si="29"/>
        <v>0</v>
      </c>
      <c r="BC17" s="67">
        <f t="shared" si="30"/>
        <v>0</v>
      </c>
      <c r="BD17" s="66" t="e">
        <f t="shared" si="14"/>
        <v>#REF!</v>
      </c>
      <c r="BE17" s="68" t="e">
        <f t="shared" si="15"/>
        <v>#REF!</v>
      </c>
      <c r="BF17" s="69" t="e">
        <f t="shared" si="16"/>
        <v>#REF!</v>
      </c>
      <c r="BG17" s="66" t="e">
        <f t="shared" si="31"/>
        <v>#REF!</v>
      </c>
      <c r="BH17" s="68" t="e">
        <f t="shared" si="32"/>
        <v>#REF!</v>
      </c>
      <c r="BI17" s="66" t="e">
        <f t="shared" si="33"/>
        <v>#REF!</v>
      </c>
      <c r="BJ17" s="68" t="e">
        <f t="shared" si="17"/>
        <v>#REF!</v>
      </c>
      <c r="BK17" s="70"/>
    </row>
    <row r="18" spans="1:63" x14ac:dyDescent="0.25">
      <c r="A18" s="12" t="s">
        <v>57</v>
      </c>
      <c r="B18" s="57" t="e">
        <f>SUMIFS(Município!#REF!,Município!$A:$A,$A18)</f>
        <v>#REF!</v>
      </c>
      <c r="C18" s="57" t="e">
        <f>SUMIFS(Município!#REF!,Município!$A:$A,$A18)</f>
        <v>#REF!</v>
      </c>
      <c r="D18" s="57" t="e">
        <f>SUMIFS(Município!#REF!,Município!$A:$A,$A18)</f>
        <v>#REF!</v>
      </c>
      <c r="E18" s="57" t="e">
        <f>SUMIFS(Município!#REF!,Município!$A:$A,$A18)</f>
        <v>#REF!</v>
      </c>
      <c r="F18" s="13"/>
      <c r="G18" s="57" t="e">
        <f>SUMIFS(Município!#REF!,Município!$A:$A,$A18)</f>
        <v>#REF!</v>
      </c>
      <c r="H18" s="57" t="e">
        <f>SUMIFS(Município!#REF!,Município!$A:$A,$A18)</f>
        <v>#REF!</v>
      </c>
      <c r="I18" s="57"/>
      <c r="J18" s="13"/>
      <c r="K18" s="58" t="e">
        <f>SUMIFS(Município!#REF!,Município!$A:$A,$A18)</f>
        <v>#REF!</v>
      </c>
      <c r="L18" s="58" t="e">
        <f>SUMIFS(Município!#REF!,Município!$A:$A,$A18)</f>
        <v>#REF!</v>
      </c>
      <c r="M18" s="58">
        <f>SUMIFS(Município!D:D,Município!$A:$A,$A18)</f>
        <v>7554</v>
      </c>
      <c r="N18" s="17"/>
      <c r="O18" s="59">
        <f t="shared" si="18"/>
        <v>0</v>
      </c>
      <c r="P18" s="60"/>
      <c r="Q18" s="61">
        <f t="shared" si="0"/>
        <v>0</v>
      </c>
      <c r="R18" s="2"/>
      <c r="S18" s="59">
        <f t="shared" si="19"/>
        <v>0</v>
      </c>
      <c r="T18" s="60">
        <f t="shared" si="1"/>
        <v>0</v>
      </c>
      <c r="U18" s="61">
        <f t="shared" si="2"/>
        <v>0</v>
      </c>
      <c r="V18" s="2"/>
      <c r="W18" s="59">
        <f t="shared" si="20"/>
        <v>0</v>
      </c>
      <c r="X18" s="60">
        <f t="shared" si="21"/>
        <v>0</v>
      </c>
      <c r="Y18" s="61">
        <f t="shared" si="3"/>
        <v>0</v>
      </c>
      <c r="Z18" s="2"/>
      <c r="AA18" s="59">
        <f t="shared" si="22"/>
        <v>125.9</v>
      </c>
      <c r="AB18" s="60">
        <f t="shared" si="4"/>
        <v>9.9999999999994316E-2</v>
      </c>
      <c r="AC18" s="61">
        <f t="shared" si="5"/>
        <v>126</v>
      </c>
      <c r="AD18" s="2"/>
      <c r="AE18" s="59">
        <f t="shared" si="23"/>
        <v>0</v>
      </c>
      <c r="AF18" s="60">
        <f t="shared" si="6"/>
        <v>0</v>
      </c>
      <c r="AG18" s="61">
        <f t="shared" si="7"/>
        <v>0</v>
      </c>
      <c r="AH18" s="2"/>
      <c r="AI18" s="59">
        <f t="shared" si="24"/>
        <v>0</v>
      </c>
      <c r="AJ18" s="60">
        <f t="shared" si="8"/>
        <v>0</v>
      </c>
      <c r="AK18" s="61">
        <f t="shared" si="9"/>
        <v>0</v>
      </c>
      <c r="AL18" s="2"/>
      <c r="AM18" s="62" t="e">
        <f>SUMIFS(Município!#REF!,Município!$A:$A,$A18)</f>
        <v>#REF!</v>
      </c>
      <c r="AN18" s="63" t="e">
        <f t="shared" si="10"/>
        <v>#REF!</v>
      </c>
      <c r="AO18" s="62" t="e">
        <f>SUMIFS(Município!#REF!,Município!$A:$A,$A18)</f>
        <v>#REF!</v>
      </c>
      <c r="AP18" s="64" t="e">
        <f>SUMIFS(Município!#REF!,Município!$A:$A,$A18)</f>
        <v>#REF!</v>
      </c>
      <c r="AQ18" s="63" t="e">
        <f t="shared" si="11"/>
        <v>#REF!</v>
      </c>
      <c r="AR18" s="62" t="e">
        <f>SUMIFS(Município!#REF!,Município!$A:$A,$A18)</f>
        <v>#REF!</v>
      </c>
      <c r="AS18" s="63" t="e">
        <f t="shared" si="12"/>
        <v>#REF!</v>
      </c>
      <c r="AT18" s="62" t="e">
        <f>SUMIFS(Município!#REF!,Município!$A:$A,$A18)</f>
        <v>#REF!</v>
      </c>
      <c r="AU18" s="63" t="e">
        <f t="shared" si="25"/>
        <v>#REF!</v>
      </c>
      <c r="AV18" s="62" t="e">
        <f>SUMIFS(Município!#REF!,Município!$A:$A,$A18)</f>
        <v>#REF!</v>
      </c>
      <c r="AW18" s="63" t="e">
        <f t="shared" si="26"/>
        <v>#REF!</v>
      </c>
      <c r="AX18" s="2"/>
      <c r="AY18" s="65" t="str">
        <f t="shared" si="13"/>
        <v>Juiz de Fora</v>
      </c>
      <c r="AZ18" s="66" t="e">
        <f t="shared" si="27"/>
        <v>#REF!</v>
      </c>
      <c r="BA18" s="67" t="e">
        <f t="shared" si="28"/>
        <v>#REF!</v>
      </c>
      <c r="BB18" s="66">
        <f t="shared" si="29"/>
        <v>0</v>
      </c>
      <c r="BC18" s="67">
        <f t="shared" si="30"/>
        <v>0</v>
      </c>
      <c r="BD18" s="66" t="e">
        <f t="shared" si="14"/>
        <v>#REF!</v>
      </c>
      <c r="BE18" s="68" t="e">
        <f t="shared" si="15"/>
        <v>#REF!</v>
      </c>
      <c r="BF18" s="69" t="e">
        <f t="shared" si="16"/>
        <v>#REF!</v>
      </c>
      <c r="BG18" s="66" t="e">
        <f t="shared" si="31"/>
        <v>#REF!</v>
      </c>
      <c r="BH18" s="68" t="e">
        <f t="shared" si="32"/>
        <v>#REF!</v>
      </c>
      <c r="BI18" s="66" t="e">
        <f t="shared" si="33"/>
        <v>#REF!</v>
      </c>
      <c r="BJ18" s="68" t="e">
        <f t="shared" si="17"/>
        <v>#REF!</v>
      </c>
      <c r="BK18" s="70"/>
    </row>
    <row r="19" spans="1:63" x14ac:dyDescent="0.25">
      <c r="A19" s="12" t="s">
        <v>38</v>
      </c>
      <c r="B19" s="57" t="e">
        <f>SUMIFS(Município!#REF!,Município!$A:$A,$A19)</f>
        <v>#REF!</v>
      </c>
      <c r="C19" s="57" t="e">
        <f>SUMIFS(Município!#REF!,Município!$A:$A,$A19)</f>
        <v>#REF!</v>
      </c>
      <c r="D19" s="57" t="e">
        <f>SUMIFS(Município!#REF!,Município!$A:$A,$A19)</f>
        <v>#REF!</v>
      </c>
      <c r="E19" s="57" t="e">
        <f>SUMIFS(Município!#REF!,Município!$A:$A,$A19)</f>
        <v>#REF!</v>
      </c>
      <c r="F19" s="13"/>
      <c r="G19" s="57" t="e">
        <f>SUMIFS(Município!#REF!,Município!$A:$A,$A19)</f>
        <v>#REF!</v>
      </c>
      <c r="H19" s="57" t="e">
        <f>SUMIFS(Município!#REF!,Município!$A:$A,$A19)</f>
        <v>#REF!</v>
      </c>
      <c r="I19" s="57"/>
      <c r="J19" s="13"/>
      <c r="K19" s="58" t="e">
        <f>SUMIFS(Município!#REF!,Município!$A:$A,$A19)</f>
        <v>#REF!</v>
      </c>
      <c r="L19" s="58" t="e">
        <f>SUMIFS(Município!#REF!,Município!$A:$A,$A19)</f>
        <v>#REF!</v>
      </c>
      <c r="M19" s="58">
        <f>SUMIFS(Município!D:D,Município!$A:$A,$A19)</f>
        <v>2220</v>
      </c>
      <c r="N19" s="17"/>
      <c r="O19" s="59">
        <f t="shared" si="18"/>
        <v>0</v>
      </c>
      <c r="P19" s="60"/>
      <c r="Q19" s="61">
        <f t="shared" si="0"/>
        <v>0</v>
      </c>
      <c r="R19" s="2"/>
      <c r="S19" s="59">
        <f t="shared" si="19"/>
        <v>0</v>
      </c>
      <c r="T19" s="60">
        <f t="shared" si="1"/>
        <v>0</v>
      </c>
      <c r="U19" s="61">
        <f t="shared" si="2"/>
        <v>0</v>
      </c>
      <c r="V19" s="2"/>
      <c r="W19" s="59">
        <f t="shared" si="20"/>
        <v>0</v>
      </c>
      <c r="X19" s="60">
        <f t="shared" si="21"/>
        <v>0</v>
      </c>
      <c r="Y19" s="61">
        <f t="shared" si="3"/>
        <v>0</v>
      </c>
      <c r="Z19" s="2"/>
      <c r="AA19" s="59">
        <f t="shared" si="22"/>
        <v>37</v>
      </c>
      <c r="AB19" s="60">
        <f t="shared" si="4"/>
        <v>0</v>
      </c>
      <c r="AC19" s="61">
        <f t="shared" si="5"/>
        <v>37</v>
      </c>
      <c r="AD19" s="2"/>
      <c r="AE19" s="59">
        <f t="shared" si="23"/>
        <v>0</v>
      </c>
      <c r="AF19" s="60">
        <f t="shared" si="6"/>
        <v>0</v>
      </c>
      <c r="AG19" s="61">
        <f t="shared" si="7"/>
        <v>0</v>
      </c>
      <c r="AH19" s="2"/>
      <c r="AI19" s="59">
        <f t="shared" si="24"/>
        <v>0</v>
      </c>
      <c r="AJ19" s="60">
        <f t="shared" si="8"/>
        <v>0</v>
      </c>
      <c r="AK19" s="61">
        <f t="shared" si="9"/>
        <v>0</v>
      </c>
      <c r="AL19" s="2"/>
      <c r="AM19" s="62" t="e">
        <f>SUMIFS(Município!#REF!,Município!$A:$A,$A19)</f>
        <v>#REF!</v>
      </c>
      <c r="AN19" s="63" t="e">
        <f t="shared" si="10"/>
        <v>#REF!</v>
      </c>
      <c r="AO19" s="62" t="e">
        <f>SUMIFS(Município!#REF!,Município!$A:$A,$A19)</f>
        <v>#REF!</v>
      </c>
      <c r="AP19" s="64" t="e">
        <f>SUMIFS(Município!#REF!,Município!$A:$A,$A19)</f>
        <v>#REF!</v>
      </c>
      <c r="AQ19" s="63" t="e">
        <f t="shared" si="11"/>
        <v>#REF!</v>
      </c>
      <c r="AR19" s="62" t="e">
        <f>SUMIFS(Município!#REF!,Município!$A:$A,$A19)</f>
        <v>#REF!</v>
      </c>
      <c r="AS19" s="63" t="e">
        <f t="shared" si="12"/>
        <v>#REF!</v>
      </c>
      <c r="AT19" s="62" t="e">
        <f>SUMIFS(Município!#REF!,Município!$A:$A,$A19)</f>
        <v>#REF!</v>
      </c>
      <c r="AU19" s="63" t="e">
        <f t="shared" si="25"/>
        <v>#REF!</v>
      </c>
      <c r="AV19" s="62" t="e">
        <f>SUMIFS(Município!#REF!,Município!$A:$A,$A19)</f>
        <v>#REF!</v>
      </c>
      <c r="AW19" s="63" t="e">
        <f t="shared" si="26"/>
        <v>#REF!</v>
      </c>
      <c r="AX19" s="2"/>
      <c r="AY19" s="65" t="str">
        <f t="shared" si="13"/>
        <v>Leopoldina</v>
      </c>
      <c r="AZ19" s="66" t="e">
        <f t="shared" si="27"/>
        <v>#REF!</v>
      </c>
      <c r="BA19" s="67" t="e">
        <f t="shared" si="28"/>
        <v>#REF!</v>
      </c>
      <c r="BB19" s="66">
        <f t="shared" si="29"/>
        <v>0</v>
      </c>
      <c r="BC19" s="67">
        <f t="shared" si="30"/>
        <v>0</v>
      </c>
      <c r="BD19" s="66" t="e">
        <f t="shared" si="14"/>
        <v>#REF!</v>
      </c>
      <c r="BE19" s="68" t="e">
        <f t="shared" si="15"/>
        <v>#REF!</v>
      </c>
      <c r="BF19" s="69" t="e">
        <f t="shared" si="16"/>
        <v>#REF!</v>
      </c>
      <c r="BG19" s="66" t="e">
        <f t="shared" si="31"/>
        <v>#REF!</v>
      </c>
      <c r="BH19" s="68" t="e">
        <f t="shared" si="32"/>
        <v>#REF!</v>
      </c>
      <c r="BI19" s="66" t="e">
        <f t="shared" si="33"/>
        <v>#REF!</v>
      </c>
      <c r="BJ19" s="68" t="e">
        <f t="shared" si="17"/>
        <v>#REF!</v>
      </c>
      <c r="BK19" s="70"/>
    </row>
    <row r="20" spans="1:63" x14ac:dyDescent="0.25">
      <c r="A20" s="12" t="s">
        <v>16</v>
      </c>
      <c r="B20" s="57" t="e">
        <f>SUMIFS(Município!#REF!,Município!$A:$A,$A20)</f>
        <v>#REF!</v>
      </c>
      <c r="C20" s="57" t="e">
        <f>SUMIFS(Município!#REF!,Município!$A:$A,$A20)</f>
        <v>#REF!</v>
      </c>
      <c r="D20" s="57" t="e">
        <f>SUMIFS(Município!#REF!,Município!$A:$A,$A20)</f>
        <v>#REF!</v>
      </c>
      <c r="E20" s="57" t="e">
        <f>SUMIFS(Município!#REF!,Município!$A:$A,$A20)</f>
        <v>#REF!</v>
      </c>
      <c r="F20" s="13"/>
      <c r="G20" s="57" t="e">
        <f>SUMIFS(Município!#REF!,Município!$A:$A,$A20)</f>
        <v>#REF!</v>
      </c>
      <c r="H20" s="57" t="e">
        <f>SUMIFS(Município!#REF!,Município!$A:$A,$A20)</f>
        <v>#REF!</v>
      </c>
      <c r="I20" s="57"/>
      <c r="J20" s="13"/>
      <c r="K20" s="58" t="e">
        <f>SUMIFS(Município!#REF!,Município!$A:$A,$A20)</f>
        <v>#REF!</v>
      </c>
      <c r="L20" s="58" t="e">
        <f>SUMIFS(Município!#REF!,Município!$A:$A,$A20)</f>
        <v>#REF!</v>
      </c>
      <c r="M20" s="58">
        <f>SUMIFS(Município!D:D,Município!$A:$A,$A20)</f>
        <v>6804</v>
      </c>
      <c r="N20" s="17"/>
      <c r="O20" s="59">
        <f t="shared" si="18"/>
        <v>0</v>
      </c>
      <c r="P20" s="60"/>
      <c r="Q20" s="61">
        <f t="shared" si="0"/>
        <v>0</v>
      </c>
      <c r="R20" s="2"/>
      <c r="S20" s="59">
        <f t="shared" si="19"/>
        <v>0</v>
      </c>
      <c r="T20" s="60">
        <f t="shared" si="1"/>
        <v>0</v>
      </c>
      <c r="U20" s="61">
        <f t="shared" si="2"/>
        <v>0</v>
      </c>
      <c r="V20" s="2"/>
      <c r="W20" s="59">
        <f t="shared" si="20"/>
        <v>0</v>
      </c>
      <c r="X20" s="60">
        <f t="shared" si="21"/>
        <v>0</v>
      </c>
      <c r="Y20" s="61">
        <f t="shared" si="3"/>
        <v>0</v>
      </c>
      <c r="Z20" s="2"/>
      <c r="AA20" s="59">
        <f t="shared" si="22"/>
        <v>113.4</v>
      </c>
      <c r="AB20" s="60">
        <f t="shared" si="4"/>
        <v>0.59999999999999432</v>
      </c>
      <c r="AC20" s="61">
        <f t="shared" si="5"/>
        <v>114</v>
      </c>
      <c r="AD20" s="2"/>
      <c r="AE20" s="59">
        <f t="shared" si="23"/>
        <v>0</v>
      </c>
      <c r="AF20" s="60">
        <f t="shared" si="6"/>
        <v>0</v>
      </c>
      <c r="AG20" s="61">
        <f t="shared" si="7"/>
        <v>0</v>
      </c>
      <c r="AH20" s="2"/>
      <c r="AI20" s="59">
        <f t="shared" si="24"/>
        <v>0</v>
      </c>
      <c r="AJ20" s="60">
        <f t="shared" si="8"/>
        <v>0</v>
      </c>
      <c r="AK20" s="61">
        <f t="shared" si="9"/>
        <v>0</v>
      </c>
      <c r="AL20" s="2"/>
      <c r="AM20" s="62" t="e">
        <f>SUMIFS(Município!#REF!,Município!$A:$A,$A20)</f>
        <v>#REF!</v>
      </c>
      <c r="AN20" s="63" t="e">
        <f t="shared" si="10"/>
        <v>#REF!</v>
      </c>
      <c r="AO20" s="62" t="e">
        <f>SUMIFS(Município!#REF!,Município!$A:$A,$A20)</f>
        <v>#REF!</v>
      </c>
      <c r="AP20" s="64" t="e">
        <f>SUMIFS(Município!#REF!,Município!$A:$A,$A20)</f>
        <v>#REF!</v>
      </c>
      <c r="AQ20" s="63" t="e">
        <f t="shared" si="11"/>
        <v>#REF!</v>
      </c>
      <c r="AR20" s="62" t="e">
        <f>SUMIFS(Município!#REF!,Município!$A:$A,$A20)</f>
        <v>#REF!</v>
      </c>
      <c r="AS20" s="63" t="e">
        <f t="shared" si="12"/>
        <v>#REF!</v>
      </c>
      <c r="AT20" s="62" t="e">
        <f>SUMIFS(Município!#REF!,Município!$A:$A,$A20)</f>
        <v>#REF!</v>
      </c>
      <c r="AU20" s="63" t="e">
        <f t="shared" si="25"/>
        <v>#REF!</v>
      </c>
      <c r="AV20" s="62" t="e">
        <f>SUMIFS(Município!#REF!,Município!$A:$A,$A20)</f>
        <v>#REF!</v>
      </c>
      <c r="AW20" s="63" t="e">
        <f t="shared" si="26"/>
        <v>#REF!</v>
      </c>
      <c r="AX20" s="2"/>
      <c r="AY20" s="65" t="str">
        <f t="shared" si="13"/>
        <v>Manhuaçu</v>
      </c>
      <c r="AZ20" s="66" t="e">
        <f t="shared" si="27"/>
        <v>#REF!</v>
      </c>
      <c r="BA20" s="67" t="e">
        <f t="shared" si="28"/>
        <v>#REF!</v>
      </c>
      <c r="BB20" s="66">
        <f t="shared" si="29"/>
        <v>0</v>
      </c>
      <c r="BC20" s="67">
        <f t="shared" si="30"/>
        <v>0</v>
      </c>
      <c r="BD20" s="66" t="e">
        <f t="shared" si="14"/>
        <v>#REF!</v>
      </c>
      <c r="BE20" s="68" t="e">
        <f t="shared" si="15"/>
        <v>#REF!</v>
      </c>
      <c r="BF20" s="69" t="e">
        <f t="shared" si="16"/>
        <v>#REF!</v>
      </c>
      <c r="BG20" s="66" t="e">
        <f t="shared" si="31"/>
        <v>#REF!</v>
      </c>
      <c r="BH20" s="68" t="e">
        <f t="shared" si="32"/>
        <v>#REF!</v>
      </c>
      <c r="BI20" s="66" t="e">
        <f t="shared" si="33"/>
        <v>#REF!</v>
      </c>
      <c r="BJ20" s="68" t="e">
        <f t="shared" si="17"/>
        <v>#REF!</v>
      </c>
      <c r="BK20" s="70"/>
    </row>
    <row r="21" spans="1:63" ht="15.75" customHeight="1" x14ac:dyDescent="0.25">
      <c r="A21" s="12" t="s">
        <v>104</v>
      </c>
      <c r="B21" s="57" t="e">
        <f>SUMIFS(Município!#REF!,Município!$A:$A,$A21)</f>
        <v>#REF!</v>
      </c>
      <c r="C21" s="57" t="e">
        <f>SUMIFS(Município!#REF!,Município!$A:$A,$A21)</f>
        <v>#REF!</v>
      </c>
      <c r="D21" s="57" t="e">
        <f>SUMIFS(Município!#REF!,Município!$A:$A,$A21)</f>
        <v>#REF!</v>
      </c>
      <c r="E21" s="57" t="e">
        <f>SUMIFS(Município!#REF!,Município!$A:$A,$A21)</f>
        <v>#REF!</v>
      </c>
      <c r="F21" s="13"/>
      <c r="G21" s="57" t="e">
        <f>SUMIFS(Município!#REF!,Município!$A:$A,$A21)</f>
        <v>#REF!</v>
      </c>
      <c r="H21" s="57" t="e">
        <f>SUMIFS(Município!#REF!,Município!$A:$A,$A21)</f>
        <v>#REF!</v>
      </c>
      <c r="I21" s="57"/>
      <c r="J21" s="13"/>
      <c r="K21" s="58" t="e">
        <f>SUMIFS(Município!#REF!,Município!$A:$A,$A21)</f>
        <v>#REF!</v>
      </c>
      <c r="L21" s="58" t="e">
        <f>SUMIFS(Município!#REF!,Município!$A:$A,$A21)</f>
        <v>#REF!</v>
      </c>
      <c r="M21" s="58">
        <f>SUMIFS(Município!D:D,Município!$A:$A,$A21)</f>
        <v>18240</v>
      </c>
      <c r="N21" s="17"/>
      <c r="O21" s="59">
        <f t="shared" si="18"/>
        <v>0</v>
      </c>
      <c r="P21" s="60"/>
      <c r="Q21" s="61">
        <f t="shared" si="0"/>
        <v>0</v>
      </c>
      <c r="R21" s="2"/>
      <c r="S21" s="59">
        <f t="shared" si="19"/>
        <v>0</v>
      </c>
      <c r="T21" s="60">
        <f t="shared" si="1"/>
        <v>0</v>
      </c>
      <c r="U21" s="61">
        <f t="shared" si="2"/>
        <v>0</v>
      </c>
      <c r="V21" s="2"/>
      <c r="W21" s="59">
        <f t="shared" si="20"/>
        <v>0</v>
      </c>
      <c r="X21" s="60">
        <f t="shared" si="21"/>
        <v>0</v>
      </c>
      <c r="Y21" s="61">
        <f t="shared" si="3"/>
        <v>0</v>
      </c>
      <c r="Z21" s="2"/>
      <c r="AA21" s="59">
        <f t="shared" si="22"/>
        <v>304</v>
      </c>
      <c r="AB21" s="60">
        <f t="shared" si="4"/>
        <v>0</v>
      </c>
      <c r="AC21" s="61">
        <f t="shared" si="5"/>
        <v>304</v>
      </c>
      <c r="AD21" s="2"/>
      <c r="AE21" s="59">
        <f t="shared" si="23"/>
        <v>0</v>
      </c>
      <c r="AF21" s="60">
        <f t="shared" si="6"/>
        <v>0</v>
      </c>
      <c r="AG21" s="61">
        <f t="shared" si="7"/>
        <v>0</v>
      </c>
      <c r="AH21" s="2"/>
      <c r="AI21" s="59">
        <f t="shared" si="24"/>
        <v>0</v>
      </c>
      <c r="AJ21" s="60">
        <f t="shared" si="8"/>
        <v>0</v>
      </c>
      <c r="AK21" s="61">
        <f t="shared" si="9"/>
        <v>0</v>
      </c>
      <c r="AL21" s="2"/>
      <c r="AM21" s="62" t="e">
        <f>SUMIFS(Município!#REF!,Município!$A:$A,$A21)</f>
        <v>#REF!</v>
      </c>
      <c r="AN21" s="63" t="e">
        <f t="shared" si="10"/>
        <v>#REF!</v>
      </c>
      <c r="AO21" s="62" t="e">
        <f>SUMIFS(Município!#REF!,Município!$A:$A,$A21)</f>
        <v>#REF!</v>
      </c>
      <c r="AP21" s="64" t="e">
        <f>SUMIFS(Município!#REF!,Município!$A:$A,$A21)</f>
        <v>#REF!</v>
      </c>
      <c r="AQ21" s="63" t="e">
        <f t="shared" si="11"/>
        <v>#REF!</v>
      </c>
      <c r="AR21" s="62" t="e">
        <f>SUMIFS(Município!#REF!,Município!$A:$A,$A21)</f>
        <v>#REF!</v>
      </c>
      <c r="AS21" s="63" t="e">
        <f t="shared" si="12"/>
        <v>#REF!</v>
      </c>
      <c r="AT21" s="62" t="e">
        <f>SUMIFS(Município!#REF!,Município!$A:$A,$A21)</f>
        <v>#REF!</v>
      </c>
      <c r="AU21" s="63" t="e">
        <f t="shared" si="25"/>
        <v>#REF!</v>
      </c>
      <c r="AV21" s="62" t="e">
        <f>SUMIFS(Município!#REF!,Município!$A:$A,$A21)</f>
        <v>#REF!</v>
      </c>
      <c r="AW21" s="63" t="e">
        <f t="shared" si="26"/>
        <v>#REF!</v>
      </c>
      <c r="AX21" s="2"/>
      <c r="AY21" s="65" t="str">
        <f t="shared" si="13"/>
        <v>Montes Claros</v>
      </c>
      <c r="AZ21" s="66" t="e">
        <f t="shared" si="27"/>
        <v>#REF!</v>
      </c>
      <c r="BA21" s="67" t="e">
        <f t="shared" si="28"/>
        <v>#REF!</v>
      </c>
      <c r="BB21" s="66">
        <f t="shared" si="29"/>
        <v>0</v>
      </c>
      <c r="BC21" s="67">
        <f t="shared" si="30"/>
        <v>0</v>
      </c>
      <c r="BD21" s="66" t="e">
        <f t="shared" si="14"/>
        <v>#REF!</v>
      </c>
      <c r="BE21" s="68" t="e">
        <f t="shared" si="15"/>
        <v>#REF!</v>
      </c>
      <c r="BF21" s="69" t="e">
        <f t="shared" si="16"/>
        <v>#REF!</v>
      </c>
      <c r="BG21" s="66" t="e">
        <f t="shared" si="31"/>
        <v>#REF!</v>
      </c>
      <c r="BH21" s="68" t="e">
        <f t="shared" si="32"/>
        <v>#REF!</v>
      </c>
      <c r="BI21" s="66" t="e">
        <f t="shared" si="33"/>
        <v>#REF!</v>
      </c>
      <c r="BJ21" s="68" t="e">
        <f t="shared" si="17"/>
        <v>#REF!</v>
      </c>
      <c r="BK21" s="70"/>
    </row>
    <row r="22" spans="1:63" ht="15.75" customHeight="1" x14ac:dyDescent="0.25">
      <c r="A22" s="12" t="s">
        <v>45</v>
      </c>
      <c r="B22" s="57" t="e">
        <f>SUMIFS(Município!#REF!,Município!$A:$A,$A22)</f>
        <v>#REF!</v>
      </c>
      <c r="C22" s="57" t="e">
        <f>SUMIFS(Município!#REF!,Município!$A:$A,$A22)</f>
        <v>#REF!</v>
      </c>
      <c r="D22" s="57" t="e">
        <f>SUMIFS(Município!#REF!,Município!$A:$A,$A22)</f>
        <v>#REF!</v>
      </c>
      <c r="E22" s="57" t="e">
        <f>SUMIFS(Município!#REF!,Município!$A:$A,$A22)</f>
        <v>#REF!</v>
      </c>
      <c r="F22" s="13"/>
      <c r="G22" s="57" t="e">
        <f>SUMIFS(Município!#REF!,Município!$A:$A,$A22)</f>
        <v>#REF!</v>
      </c>
      <c r="H22" s="57" t="e">
        <f>SUMIFS(Município!#REF!,Município!$A:$A,$A22)</f>
        <v>#REF!</v>
      </c>
      <c r="I22" s="57"/>
      <c r="J22" s="13"/>
      <c r="K22" s="58" t="e">
        <f>SUMIFS(Município!#REF!,Município!$A:$A,$A22)</f>
        <v>#REF!</v>
      </c>
      <c r="L22" s="58" t="e">
        <f>SUMIFS(Município!#REF!,Município!$A:$A,$A22)</f>
        <v>#REF!</v>
      </c>
      <c r="M22" s="58">
        <f>SUMIFS(Município!D:D,Município!$A:$A,$A22)</f>
        <v>6180</v>
      </c>
      <c r="N22" s="17"/>
      <c r="O22" s="59">
        <f t="shared" si="18"/>
        <v>0</v>
      </c>
      <c r="P22" s="60"/>
      <c r="Q22" s="61">
        <f t="shared" si="0"/>
        <v>0</v>
      </c>
      <c r="R22" s="2"/>
      <c r="S22" s="59">
        <f t="shared" si="19"/>
        <v>0</v>
      </c>
      <c r="T22" s="60">
        <f t="shared" si="1"/>
        <v>0</v>
      </c>
      <c r="U22" s="61">
        <f t="shared" si="2"/>
        <v>0</v>
      </c>
      <c r="V22" s="2"/>
      <c r="W22" s="59">
        <f t="shared" si="20"/>
        <v>0</v>
      </c>
      <c r="X22" s="60">
        <f t="shared" si="21"/>
        <v>0</v>
      </c>
      <c r="Y22" s="61">
        <f t="shared" si="3"/>
        <v>0</v>
      </c>
      <c r="Z22" s="2"/>
      <c r="AA22" s="59">
        <f t="shared" si="22"/>
        <v>103</v>
      </c>
      <c r="AB22" s="60">
        <f t="shared" si="4"/>
        <v>0</v>
      </c>
      <c r="AC22" s="61">
        <f t="shared" si="5"/>
        <v>103</v>
      </c>
      <c r="AD22" s="2"/>
      <c r="AE22" s="59">
        <f t="shared" si="23"/>
        <v>0</v>
      </c>
      <c r="AF22" s="60">
        <f t="shared" si="6"/>
        <v>0</v>
      </c>
      <c r="AG22" s="61">
        <f t="shared" si="7"/>
        <v>0</v>
      </c>
      <c r="AH22" s="2"/>
      <c r="AI22" s="59">
        <f t="shared" si="24"/>
        <v>0</v>
      </c>
      <c r="AJ22" s="60">
        <f t="shared" si="8"/>
        <v>0</v>
      </c>
      <c r="AK22" s="61">
        <f t="shared" si="9"/>
        <v>0</v>
      </c>
      <c r="AL22" s="2"/>
      <c r="AM22" s="62" t="e">
        <f>SUMIFS(Município!#REF!,Município!$A:$A,$A22)</f>
        <v>#REF!</v>
      </c>
      <c r="AN22" s="63" t="e">
        <f t="shared" si="10"/>
        <v>#REF!</v>
      </c>
      <c r="AO22" s="62" t="e">
        <f>SUMIFS(Município!#REF!,Município!$A:$A,$A22)</f>
        <v>#REF!</v>
      </c>
      <c r="AP22" s="64" t="e">
        <f>SUMIFS(Município!#REF!,Município!$A:$A,$A22)</f>
        <v>#REF!</v>
      </c>
      <c r="AQ22" s="63" t="e">
        <f t="shared" si="11"/>
        <v>#REF!</v>
      </c>
      <c r="AR22" s="62" t="e">
        <f>SUMIFS(Município!#REF!,Município!$A:$A,$A22)</f>
        <v>#REF!</v>
      </c>
      <c r="AS22" s="63" t="e">
        <f t="shared" si="12"/>
        <v>#REF!</v>
      </c>
      <c r="AT22" s="62" t="e">
        <f>SUMIFS(Município!#REF!,Município!$A:$A,$A22)</f>
        <v>#REF!</v>
      </c>
      <c r="AU22" s="63" t="e">
        <f t="shared" si="25"/>
        <v>#REF!</v>
      </c>
      <c r="AV22" s="62" t="e">
        <f>SUMIFS(Município!#REF!,Município!$A:$A,$A22)</f>
        <v>#REF!</v>
      </c>
      <c r="AW22" s="63" t="e">
        <f t="shared" si="26"/>
        <v>#REF!</v>
      </c>
      <c r="AX22" s="2"/>
      <c r="AY22" s="65" t="str">
        <f t="shared" si="13"/>
        <v>Passos</v>
      </c>
      <c r="AZ22" s="66" t="e">
        <f t="shared" si="27"/>
        <v>#REF!</v>
      </c>
      <c r="BA22" s="67" t="e">
        <f t="shared" si="28"/>
        <v>#REF!</v>
      </c>
      <c r="BB22" s="66">
        <f t="shared" si="29"/>
        <v>0</v>
      </c>
      <c r="BC22" s="67">
        <f t="shared" si="30"/>
        <v>0</v>
      </c>
      <c r="BD22" s="66" t="e">
        <f t="shared" si="14"/>
        <v>#REF!</v>
      </c>
      <c r="BE22" s="68" t="e">
        <f t="shared" si="15"/>
        <v>#REF!</v>
      </c>
      <c r="BF22" s="69" t="e">
        <f t="shared" si="16"/>
        <v>#REF!</v>
      </c>
      <c r="BG22" s="66" t="e">
        <f t="shared" si="31"/>
        <v>#REF!</v>
      </c>
      <c r="BH22" s="68" t="e">
        <f t="shared" si="32"/>
        <v>#REF!</v>
      </c>
      <c r="BI22" s="66" t="e">
        <f t="shared" si="33"/>
        <v>#REF!</v>
      </c>
      <c r="BJ22" s="68" t="e">
        <f t="shared" si="17"/>
        <v>#REF!</v>
      </c>
      <c r="BK22" s="70"/>
    </row>
    <row r="23" spans="1:63" ht="15.75" customHeight="1" x14ac:dyDescent="0.25">
      <c r="A23" s="12" t="s">
        <v>71</v>
      </c>
      <c r="B23" s="57" t="e">
        <f>SUMIFS(Município!#REF!,Município!$A:$A,$A23)</f>
        <v>#REF!</v>
      </c>
      <c r="C23" s="57" t="e">
        <f>SUMIFS(Município!#REF!,Município!$A:$A,$A23)</f>
        <v>#REF!</v>
      </c>
      <c r="D23" s="57" t="e">
        <f>SUMIFS(Município!#REF!,Município!$A:$A,$A23)</f>
        <v>#REF!</v>
      </c>
      <c r="E23" s="57" t="e">
        <f>SUMIFS(Município!#REF!,Município!$A:$A,$A23)</f>
        <v>#REF!</v>
      </c>
      <c r="F23" s="13"/>
      <c r="G23" s="57" t="e">
        <f>SUMIFS(Município!#REF!,Município!$A:$A,$A23)</f>
        <v>#REF!</v>
      </c>
      <c r="H23" s="57" t="e">
        <f>SUMIFS(Município!#REF!,Município!$A:$A,$A23)</f>
        <v>#REF!</v>
      </c>
      <c r="I23" s="57"/>
      <c r="J23" s="13"/>
      <c r="K23" s="58" t="e">
        <f>SUMIFS(Município!#REF!,Município!$A:$A,$A23)</f>
        <v>#REF!</v>
      </c>
      <c r="L23" s="58" t="e">
        <f>SUMIFS(Município!#REF!,Município!$A:$A,$A23)</f>
        <v>#REF!</v>
      </c>
      <c r="M23" s="58">
        <f>SUMIFS(Município!D:D,Município!$A:$A,$A23)</f>
        <v>6918</v>
      </c>
      <c r="N23" s="17"/>
      <c r="O23" s="59">
        <f t="shared" si="18"/>
        <v>0</v>
      </c>
      <c r="P23" s="60"/>
      <c r="Q23" s="61">
        <f t="shared" si="0"/>
        <v>0</v>
      </c>
      <c r="R23" s="2"/>
      <c r="S23" s="59">
        <f t="shared" si="19"/>
        <v>0</v>
      </c>
      <c r="T23" s="60">
        <f t="shared" si="1"/>
        <v>0</v>
      </c>
      <c r="U23" s="61">
        <f t="shared" si="2"/>
        <v>0</v>
      </c>
      <c r="V23" s="2"/>
      <c r="W23" s="59">
        <f t="shared" si="20"/>
        <v>0</v>
      </c>
      <c r="X23" s="60">
        <f t="shared" si="21"/>
        <v>0</v>
      </c>
      <c r="Y23" s="61">
        <f t="shared" si="3"/>
        <v>0</v>
      </c>
      <c r="Z23" s="2"/>
      <c r="AA23" s="59">
        <f t="shared" si="22"/>
        <v>115.3</v>
      </c>
      <c r="AB23" s="60">
        <f t="shared" si="4"/>
        <v>0.70000000000000284</v>
      </c>
      <c r="AC23" s="61">
        <f t="shared" si="5"/>
        <v>116</v>
      </c>
      <c r="AD23" s="2"/>
      <c r="AE23" s="59">
        <f t="shared" si="23"/>
        <v>0</v>
      </c>
      <c r="AF23" s="60">
        <f t="shared" si="6"/>
        <v>0</v>
      </c>
      <c r="AG23" s="61">
        <f t="shared" si="7"/>
        <v>0</v>
      </c>
      <c r="AH23" s="2"/>
      <c r="AI23" s="59">
        <f t="shared" si="24"/>
        <v>0</v>
      </c>
      <c r="AJ23" s="60">
        <f t="shared" si="8"/>
        <v>0</v>
      </c>
      <c r="AK23" s="61">
        <f t="shared" si="9"/>
        <v>0</v>
      </c>
      <c r="AL23" s="2"/>
      <c r="AM23" s="62" t="e">
        <f>SUMIFS(Município!#REF!,Município!$A:$A,$A23)</f>
        <v>#REF!</v>
      </c>
      <c r="AN23" s="63" t="e">
        <f t="shared" si="10"/>
        <v>#REF!</v>
      </c>
      <c r="AO23" s="62" t="e">
        <f>SUMIFS(Município!#REF!,Município!$A:$A,$A23)</f>
        <v>#REF!</v>
      </c>
      <c r="AP23" s="64" t="e">
        <f>SUMIFS(Município!#REF!,Município!$A:$A,$A23)</f>
        <v>#REF!</v>
      </c>
      <c r="AQ23" s="63" t="e">
        <f t="shared" si="11"/>
        <v>#REF!</v>
      </c>
      <c r="AR23" s="62" t="e">
        <f>SUMIFS(Município!#REF!,Município!$A:$A,$A23)</f>
        <v>#REF!</v>
      </c>
      <c r="AS23" s="63" t="e">
        <f t="shared" si="12"/>
        <v>#REF!</v>
      </c>
      <c r="AT23" s="62" t="e">
        <f>SUMIFS(Município!#REF!,Município!$A:$A,$A23)</f>
        <v>#REF!</v>
      </c>
      <c r="AU23" s="63" t="e">
        <f t="shared" si="25"/>
        <v>#REF!</v>
      </c>
      <c r="AV23" s="62" t="e">
        <f>SUMIFS(Município!#REF!,Município!$A:$A,$A23)</f>
        <v>#REF!</v>
      </c>
      <c r="AW23" s="63" t="e">
        <f t="shared" si="26"/>
        <v>#REF!</v>
      </c>
      <c r="AX23" s="2"/>
      <c r="AY23" s="65" t="str">
        <f t="shared" si="13"/>
        <v>Patos de Minas</v>
      </c>
      <c r="AZ23" s="66" t="e">
        <f t="shared" si="27"/>
        <v>#REF!</v>
      </c>
      <c r="BA23" s="67" t="e">
        <f t="shared" si="28"/>
        <v>#REF!</v>
      </c>
      <c r="BB23" s="66">
        <f t="shared" si="29"/>
        <v>0</v>
      </c>
      <c r="BC23" s="67">
        <f t="shared" si="30"/>
        <v>0</v>
      </c>
      <c r="BD23" s="66" t="e">
        <f t="shared" si="14"/>
        <v>#REF!</v>
      </c>
      <c r="BE23" s="68" t="e">
        <f t="shared" si="15"/>
        <v>#REF!</v>
      </c>
      <c r="BF23" s="69" t="e">
        <f t="shared" si="16"/>
        <v>#REF!</v>
      </c>
      <c r="BG23" s="66" t="e">
        <f t="shared" si="31"/>
        <v>#REF!</v>
      </c>
      <c r="BH23" s="68" t="e">
        <f t="shared" si="32"/>
        <v>#REF!</v>
      </c>
      <c r="BI23" s="66" t="e">
        <f t="shared" si="33"/>
        <v>#REF!</v>
      </c>
      <c r="BJ23" s="68" t="e">
        <f t="shared" si="17"/>
        <v>#REF!</v>
      </c>
      <c r="BK23" s="70"/>
    </row>
    <row r="24" spans="1:63" ht="15.75" customHeight="1" x14ac:dyDescent="0.25">
      <c r="A24" s="12" t="s">
        <v>30</v>
      </c>
      <c r="B24" s="57" t="e">
        <f>SUMIFS(Município!#REF!,Município!$A:$A,$A24)</f>
        <v>#REF!</v>
      </c>
      <c r="C24" s="57" t="e">
        <f>SUMIFS(Município!#REF!,Município!$A:$A,$A24)</f>
        <v>#REF!</v>
      </c>
      <c r="D24" s="57" t="e">
        <f>SUMIFS(Município!#REF!,Município!$A:$A,$A24)</f>
        <v>#REF!</v>
      </c>
      <c r="E24" s="57" t="e">
        <f>SUMIFS(Município!#REF!,Município!$A:$A,$A24)</f>
        <v>#REF!</v>
      </c>
      <c r="F24" s="13"/>
      <c r="G24" s="57" t="e">
        <f>SUMIFS(Município!#REF!,Município!$A:$A,$A24)</f>
        <v>#REF!</v>
      </c>
      <c r="H24" s="57" t="e">
        <f>SUMIFS(Município!#REF!,Município!$A:$A,$A24)</f>
        <v>#REF!</v>
      </c>
      <c r="I24" s="57"/>
      <c r="J24" s="13"/>
      <c r="K24" s="58" t="e">
        <f>SUMIFS(Município!#REF!,Município!$A:$A,$A24)</f>
        <v>#REF!</v>
      </c>
      <c r="L24" s="58" t="e">
        <f>SUMIFS(Município!#REF!,Município!$A:$A,$A24)</f>
        <v>#REF!</v>
      </c>
      <c r="M24" s="58">
        <f>SUMIFS(Município!D:D,Município!$A:$A,$A24)</f>
        <v>2970</v>
      </c>
      <c r="N24" s="17"/>
      <c r="O24" s="59">
        <f t="shared" si="18"/>
        <v>0</v>
      </c>
      <c r="P24" s="60"/>
      <c r="Q24" s="61">
        <f t="shared" si="0"/>
        <v>0</v>
      </c>
      <c r="R24" s="2"/>
      <c r="S24" s="59">
        <f t="shared" si="19"/>
        <v>0</v>
      </c>
      <c r="T24" s="60">
        <f t="shared" si="1"/>
        <v>0</v>
      </c>
      <c r="U24" s="61">
        <f t="shared" si="2"/>
        <v>0</v>
      </c>
      <c r="V24" s="2"/>
      <c r="W24" s="59">
        <f t="shared" si="20"/>
        <v>0</v>
      </c>
      <c r="X24" s="60">
        <f t="shared" si="21"/>
        <v>0</v>
      </c>
      <c r="Y24" s="61">
        <f t="shared" si="3"/>
        <v>0</v>
      </c>
      <c r="Z24" s="2"/>
      <c r="AA24" s="59">
        <f t="shared" si="22"/>
        <v>49.5</v>
      </c>
      <c r="AB24" s="60">
        <f t="shared" si="4"/>
        <v>0.5</v>
      </c>
      <c r="AC24" s="61">
        <f t="shared" si="5"/>
        <v>50</v>
      </c>
      <c r="AD24" s="2"/>
      <c r="AE24" s="59">
        <f t="shared" si="23"/>
        <v>0</v>
      </c>
      <c r="AF24" s="60">
        <f t="shared" si="6"/>
        <v>0</v>
      </c>
      <c r="AG24" s="61">
        <f t="shared" si="7"/>
        <v>0</v>
      </c>
      <c r="AH24" s="2"/>
      <c r="AI24" s="59">
        <f t="shared" si="24"/>
        <v>0</v>
      </c>
      <c r="AJ24" s="60">
        <f t="shared" si="8"/>
        <v>0</v>
      </c>
      <c r="AK24" s="61">
        <f t="shared" si="9"/>
        <v>0</v>
      </c>
      <c r="AL24" s="2"/>
      <c r="AM24" s="62" t="e">
        <f>SUMIFS(Município!#REF!,Município!$A:$A,$A24)</f>
        <v>#REF!</v>
      </c>
      <c r="AN24" s="63" t="e">
        <f t="shared" si="10"/>
        <v>#REF!</v>
      </c>
      <c r="AO24" s="62" t="e">
        <f>SUMIFS(Município!#REF!,Município!$A:$A,$A24)</f>
        <v>#REF!</v>
      </c>
      <c r="AP24" s="64" t="e">
        <f>SUMIFS(Município!#REF!,Município!$A:$A,$A24)</f>
        <v>#REF!</v>
      </c>
      <c r="AQ24" s="63" t="e">
        <f t="shared" si="11"/>
        <v>#REF!</v>
      </c>
      <c r="AR24" s="62" t="e">
        <f>SUMIFS(Município!#REF!,Município!$A:$A,$A24)</f>
        <v>#REF!</v>
      </c>
      <c r="AS24" s="63" t="e">
        <f t="shared" si="12"/>
        <v>#REF!</v>
      </c>
      <c r="AT24" s="62" t="e">
        <f>SUMIFS(Município!#REF!,Município!$A:$A,$A24)</f>
        <v>#REF!</v>
      </c>
      <c r="AU24" s="63" t="e">
        <f t="shared" si="25"/>
        <v>#REF!</v>
      </c>
      <c r="AV24" s="62" t="e">
        <f>SUMIFS(Município!#REF!,Município!$A:$A,$A24)</f>
        <v>#REF!</v>
      </c>
      <c r="AW24" s="63" t="e">
        <f t="shared" si="26"/>
        <v>#REF!</v>
      </c>
      <c r="AX24" s="2"/>
      <c r="AY24" s="65" t="str">
        <f t="shared" si="13"/>
        <v>Pedra Azul</v>
      </c>
      <c r="AZ24" s="66" t="e">
        <f t="shared" si="27"/>
        <v>#REF!</v>
      </c>
      <c r="BA24" s="67" t="e">
        <f t="shared" si="28"/>
        <v>#REF!</v>
      </c>
      <c r="BB24" s="66">
        <f t="shared" si="29"/>
        <v>0</v>
      </c>
      <c r="BC24" s="67">
        <f t="shared" si="30"/>
        <v>0</v>
      </c>
      <c r="BD24" s="66" t="e">
        <f t="shared" si="14"/>
        <v>#REF!</v>
      </c>
      <c r="BE24" s="68" t="e">
        <f t="shared" si="15"/>
        <v>#REF!</v>
      </c>
      <c r="BF24" s="69" t="e">
        <f t="shared" si="16"/>
        <v>#REF!</v>
      </c>
      <c r="BG24" s="66" t="e">
        <f t="shared" si="31"/>
        <v>#REF!</v>
      </c>
      <c r="BH24" s="68" t="e">
        <f t="shared" si="32"/>
        <v>#REF!</v>
      </c>
      <c r="BI24" s="66" t="e">
        <f t="shared" si="33"/>
        <v>#REF!</v>
      </c>
      <c r="BJ24" s="68" t="e">
        <f t="shared" si="17"/>
        <v>#REF!</v>
      </c>
      <c r="BK24" s="70"/>
    </row>
    <row r="25" spans="1:63" ht="15.75" customHeight="1" x14ac:dyDescent="0.25">
      <c r="A25" s="12" t="s">
        <v>137</v>
      </c>
      <c r="B25" s="57" t="e">
        <f>SUMIFS(Município!#REF!,Município!$A:$A,$A25)</f>
        <v>#REF!</v>
      </c>
      <c r="C25" s="57" t="e">
        <f>SUMIFS(Município!#REF!,Município!$A:$A,$A25)</f>
        <v>#REF!</v>
      </c>
      <c r="D25" s="57" t="e">
        <f>SUMIFS(Município!#REF!,Município!$A:$A,$A25)</f>
        <v>#REF!</v>
      </c>
      <c r="E25" s="57" t="e">
        <f>SUMIFS(Município!#REF!,Município!$A:$A,$A25)</f>
        <v>#REF!</v>
      </c>
      <c r="F25" s="13"/>
      <c r="G25" s="57" t="e">
        <f>SUMIFS(Município!#REF!,Município!$A:$A,$A25)</f>
        <v>#REF!</v>
      </c>
      <c r="H25" s="57" t="e">
        <f>SUMIFS(Município!#REF!,Município!$A:$A,$A25)</f>
        <v>#REF!</v>
      </c>
      <c r="I25" s="57"/>
      <c r="J25" s="13"/>
      <c r="K25" s="58" t="e">
        <f>SUMIFS(Município!#REF!,Município!$A:$A,$A25)</f>
        <v>#REF!</v>
      </c>
      <c r="L25" s="58" t="e">
        <f>SUMIFS(Município!#REF!,Município!$A:$A,$A25)</f>
        <v>#REF!</v>
      </c>
      <c r="M25" s="58">
        <f>SUMIFS(Município!D:D,Município!$A:$A,$A25)</f>
        <v>1398</v>
      </c>
      <c r="N25" s="17"/>
      <c r="O25" s="59">
        <f t="shared" si="18"/>
        <v>0</v>
      </c>
      <c r="P25" s="60"/>
      <c r="Q25" s="61">
        <f t="shared" si="0"/>
        <v>0</v>
      </c>
      <c r="R25" s="2"/>
      <c r="S25" s="59">
        <f t="shared" si="19"/>
        <v>0</v>
      </c>
      <c r="T25" s="60">
        <f t="shared" si="1"/>
        <v>0</v>
      </c>
      <c r="U25" s="61">
        <f t="shared" si="2"/>
        <v>0</v>
      </c>
      <c r="V25" s="2"/>
      <c r="W25" s="59">
        <f t="shared" si="20"/>
        <v>0</v>
      </c>
      <c r="X25" s="60">
        <f t="shared" si="21"/>
        <v>0</v>
      </c>
      <c r="Y25" s="61">
        <f t="shared" si="3"/>
        <v>0</v>
      </c>
      <c r="Z25" s="2"/>
      <c r="AA25" s="59">
        <f t="shared" si="22"/>
        <v>23.3</v>
      </c>
      <c r="AB25" s="60">
        <f t="shared" si="4"/>
        <v>0.69999999999999929</v>
      </c>
      <c r="AC25" s="61">
        <f t="shared" si="5"/>
        <v>24</v>
      </c>
      <c r="AD25" s="2"/>
      <c r="AE25" s="59">
        <f t="shared" si="23"/>
        <v>0</v>
      </c>
      <c r="AF25" s="60">
        <f t="shared" si="6"/>
        <v>0</v>
      </c>
      <c r="AG25" s="61">
        <f t="shared" si="7"/>
        <v>0</v>
      </c>
      <c r="AH25" s="2"/>
      <c r="AI25" s="59">
        <f t="shared" si="24"/>
        <v>0</v>
      </c>
      <c r="AJ25" s="60">
        <f t="shared" si="8"/>
        <v>0</v>
      </c>
      <c r="AK25" s="61">
        <f t="shared" si="9"/>
        <v>0</v>
      </c>
      <c r="AL25" s="2"/>
      <c r="AM25" s="62" t="e">
        <f>SUMIFS(Município!#REF!,Município!$A:$A,$A25)</f>
        <v>#REF!</v>
      </c>
      <c r="AN25" s="63" t="e">
        <f t="shared" si="10"/>
        <v>#REF!</v>
      </c>
      <c r="AO25" s="62" t="e">
        <f>SUMIFS(Município!#REF!,Município!$A:$A,$A25)</f>
        <v>#REF!</v>
      </c>
      <c r="AP25" s="64" t="e">
        <f>SUMIFS(Município!#REF!,Município!$A:$A,$A25)</f>
        <v>#REF!</v>
      </c>
      <c r="AQ25" s="63" t="e">
        <f t="shared" si="11"/>
        <v>#REF!</v>
      </c>
      <c r="AR25" s="62" t="e">
        <f>SUMIFS(Município!#REF!,Município!$A:$A,$A25)</f>
        <v>#REF!</v>
      </c>
      <c r="AS25" s="63" t="e">
        <f t="shared" si="12"/>
        <v>#REF!</v>
      </c>
      <c r="AT25" s="62" t="e">
        <f>SUMIFS(Município!#REF!,Município!$A:$A,$A25)</f>
        <v>#REF!</v>
      </c>
      <c r="AU25" s="63" t="e">
        <f t="shared" si="25"/>
        <v>#REF!</v>
      </c>
      <c r="AV25" s="62" t="e">
        <f>SUMIFS(Município!#REF!,Município!$A:$A,$A25)</f>
        <v>#REF!</v>
      </c>
      <c r="AW25" s="63" t="e">
        <f t="shared" si="26"/>
        <v>#REF!</v>
      </c>
      <c r="AX25" s="2"/>
      <c r="AY25" s="65" t="str">
        <f t="shared" si="13"/>
        <v>Pirapora</v>
      </c>
      <c r="AZ25" s="66" t="e">
        <f t="shared" si="27"/>
        <v>#REF!</v>
      </c>
      <c r="BA25" s="67" t="e">
        <f t="shared" si="28"/>
        <v>#REF!</v>
      </c>
      <c r="BB25" s="66">
        <f t="shared" si="29"/>
        <v>0</v>
      </c>
      <c r="BC25" s="67">
        <f t="shared" si="30"/>
        <v>0</v>
      </c>
      <c r="BD25" s="66" t="e">
        <f t="shared" si="14"/>
        <v>#REF!</v>
      </c>
      <c r="BE25" s="68" t="e">
        <f t="shared" si="15"/>
        <v>#REF!</v>
      </c>
      <c r="BF25" s="69" t="e">
        <f t="shared" si="16"/>
        <v>#REF!</v>
      </c>
      <c r="BG25" s="66" t="e">
        <f t="shared" si="31"/>
        <v>#REF!</v>
      </c>
      <c r="BH25" s="68" t="e">
        <f t="shared" si="32"/>
        <v>#REF!</v>
      </c>
      <c r="BI25" s="66" t="e">
        <f t="shared" si="33"/>
        <v>#REF!</v>
      </c>
      <c r="BJ25" s="68" t="e">
        <f t="shared" si="17"/>
        <v>#REF!</v>
      </c>
      <c r="BK25" s="70"/>
    </row>
    <row r="26" spans="1:63" ht="15.75" customHeight="1" x14ac:dyDescent="0.25">
      <c r="A26" s="12" t="s">
        <v>18</v>
      </c>
      <c r="B26" s="57" t="e">
        <f>SUMIFS(Município!#REF!,Município!$A:$A,$A26)</f>
        <v>#REF!</v>
      </c>
      <c r="C26" s="57" t="e">
        <f>SUMIFS(Município!#REF!,Município!$A:$A,$A26)</f>
        <v>#REF!</v>
      </c>
      <c r="D26" s="57" t="e">
        <f>SUMIFS(Município!#REF!,Município!$A:$A,$A26)</f>
        <v>#REF!</v>
      </c>
      <c r="E26" s="57" t="e">
        <f>SUMIFS(Município!#REF!,Município!$A:$A,$A26)</f>
        <v>#REF!</v>
      </c>
      <c r="F26" s="13"/>
      <c r="G26" s="57" t="e">
        <f>SUMIFS(Município!#REF!,Município!$A:$A,$A26)</f>
        <v>#REF!</v>
      </c>
      <c r="H26" s="57" t="e">
        <f>SUMIFS(Município!#REF!,Município!$A:$A,$A26)</f>
        <v>#REF!</v>
      </c>
      <c r="I26" s="57"/>
      <c r="J26" s="13"/>
      <c r="K26" s="58" t="e">
        <f>SUMIFS(Município!#REF!,Município!$A:$A,$A26)</f>
        <v>#REF!</v>
      </c>
      <c r="L26" s="58" t="e">
        <f>SUMIFS(Município!#REF!,Município!$A:$A,$A26)</f>
        <v>#REF!</v>
      </c>
      <c r="M26" s="58">
        <f>SUMIFS(Município!D:D,Município!$A:$A,$A26)</f>
        <v>4908</v>
      </c>
      <c r="N26" s="17"/>
      <c r="O26" s="59">
        <f t="shared" si="18"/>
        <v>0</v>
      </c>
      <c r="P26" s="60"/>
      <c r="Q26" s="61">
        <f t="shared" si="0"/>
        <v>0</v>
      </c>
      <c r="R26" s="2"/>
      <c r="S26" s="59">
        <f t="shared" si="19"/>
        <v>0</v>
      </c>
      <c r="T26" s="60">
        <f t="shared" si="1"/>
        <v>0</v>
      </c>
      <c r="U26" s="61">
        <f t="shared" si="2"/>
        <v>0</v>
      </c>
      <c r="V26" s="2"/>
      <c r="W26" s="59">
        <f t="shared" si="20"/>
        <v>0</v>
      </c>
      <c r="X26" s="60">
        <f t="shared" si="21"/>
        <v>0</v>
      </c>
      <c r="Y26" s="61">
        <f t="shared" si="3"/>
        <v>0</v>
      </c>
      <c r="Z26" s="2"/>
      <c r="AA26" s="59">
        <f t="shared" si="22"/>
        <v>81.8</v>
      </c>
      <c r="AB26" s="60">
        <f t="shared" si="4"/>
        <v>0.20000000000000284</v>
      </c>
      <c r="AC26" s="61">
        <f t="shared" si="5"/>
        <v>82</v>
      </c>
      <c r="AD26" s="2"/>
      <c r="AE26" s="59">
        <f t="shared" si="23"/>
        <v>0</v>
      </c>
      <c r="AF26" s="60">
        <f t="shared" si="6"/>
        <v>0</v>
      </c>
      <c r="AG26" s="61">
        <f t="shared" si="7"/>
        <v>0</v>
      </c>
      <c r="AH26" s="2"/>
      <c r="AI26" s="59">
        <f t="shared" si="24"/>
        <v>0</v>
      </c>
      <c r="AJ26" s="60">
        <f t="shared" si="8"/>
        <v>0</v>
      </c>
      <c r="AK26" s="61">
        <f t="shared" si="9"/>
        <v>0</v>
      </c>
      <c r="AL26" s="2"/>
      <c r="AM26" s="62" t="e">
        <f>SUMIFS(Município!#REF!,Município!$A:$A,$A26)</f>
        <v>#REF!</v>
      </c>
      <c r="AN26" s="63" t="e">
        <f t="shared" si="10"/>
        <v>#REF!</v>
      </c>
      <c r="AO26" s="62" t="e">
        <f>SUMIFS(Município!#REF!,Município!$A:$A,$A26)</f>
        <v>#REF!</v>
      </c>
      <c r="AP26" s="64" t="e">
        <f>SUMIFS(Município!#REF!,Município!$A:$A,$A26)</f>
        <v>#REF!</v>
      </c>
      <c r="AQ26" s="63" t="e">
        <f t="shared" si="11"/>
        <v>#REF!</v>
      </c>
      <c r="AR26" s="62" t="e">
        <f>SUMIFS(Município!#REF!,Município!$A:$A,$A26)</f>
        <v>#REF!</v>
      </c>
      <c r="AS26" s="63" t="e">
        <f t="shared" si="12"/>
        <v>#REF!</v>
      </c>
      <c r="AT26" s="62" t="e">
        <f>SUMIFS(Município!#REF!,Município!$A:$A,$A26)</f>
        <v>#REF!</v>
      </c>
      <c r="AU26" s="63" t="e">
        <f t="shared" si="25"/>
        <v>#REF!</v>
      </c>
      <c r="AV26" s="62" t="e">
        <f>SUMIFS(Município!#REF!,Município!$A:$A,$A26)</f>
        <v>#REF!</v>
      </c>
      <c r="AW26" s="63" t="e">
        <f t="shared" si="26"/>
        <v>#REF!</v>
      </c>
      <c r="AX26" s="2"/>
      <c r="AY26" s="65" t="str">
        <f t="shared" si="13"/>
        <v>Ponte Nova</v>
      </c>
      <c r="AZ26" s="66" t="e">
        <f t="shared" si="27"/>
        <v>#REF!</v>
      </c>
      <c r="BA26" s="67" t="e">
        <f t="shared" si="28"/>
        <v>#REF!</v>
      </c>
      <c r="BB26" s="66">
        <f t="shared" si="29"/>
        <v>0</v>
      </c>
      <c r="BC26" s="67">
        <f t="shared" si="30"/>
        <v>0</v>
      </c>
      <c r="BD26" s="66" t="e">
        <f t="shared" si="14"/>
        <v>#REF!</v>
      </c>
      <c r="BE26" s="68" t="e">
        <f t="shared" si="15"/>
        <v>#REF!</v>
      </c>
      <c r="BF26" s="69" t="e">
        <f t="shared" si="16"/>
        <v>#REF!</v>
      </c>
      <c r="BG26" s="66" t="e">
        <f t="shared" si="31"/>
        <v>#REF!</v>
      </c>
      <c r="BH26" s="68" t="e">
        <f t="shared" si="32"/>
        <v>#REF!</v>
      </c>
      <c r="BI26" s="66" t="e">
        <f t="shared" si="33"/>
        <v>#REF!</v>
      </c>
      <c r="BJ26" s="68" t="e">
        <f t="shared" si="17"/>
        <v>#REF!</v>
      </c>
      <c r="BK26" s="70"/>
    </row>
    <row r="27" spans="1:63" ht="15.75" customHeight="1" x14ac:dyDescent="0.25">
      <c r="A27" s="12" t="s">
        <v>36</v>
      </c>
      <c r="B27" s="57" t="e">
        <f>SUMIFS(Município!#REF!,Município!$A:$A,$A27)</f>
        <v>#REF!</v>
      </c>
      <c r="C27" s="57" t="e">
        <f>SUMIFS(Município!#REF!,Município!$A:$A,$A27)</f>
        <v>#REF!</v>
      </c>
      <c r="D27" s="57" t="e">
        <f>SUMIFS(Município!#REF!,Município!$A:$A,$A27)</f>
        <v>#REF!</v>
      </c>
      <c r="E27" s="57" t="e">
        <f>SUMIFS(Município!#REF!,Município!$A:$A,$A27)</f>
        <v>#REF!</v>
      </c>
      <c r="F27" s="13"/>
      <c r="G27" s="57" t="e">
        <f>SUMIFS(Município!#REF!,Município!$A:$A,$A27)</f>
        <v>#REF!</v>
      </c>
      <c r="H27" s="57" t="e">
        <f>SUMIFS(Município!#REF!,Município!$A:$A,$A27)</f>
        <v>#REF!</v>
      </c>
      <c r="I27" s="57"/>
      <c r="J27" s="13"/>
      <c r="K27" s="58" t="e">
        <f>SUMIFS(Município!#REF!,Município!$A:$A,$A27)</f>
        <v>#REF!</v>
      </c>
      <c r="L27" s="58" t="e">
        <f>SUMIFS(Município!#REF!,Município!$A:$A,$A27)</f>
        <v>#REF!</v>
      </c>
      <c r="M27" s="58">
        <f>SUMIFS(Município!D:D,Município!$A:$A,$A27)</f>
        <v>16296</v>
      </c>
      <c r="N27" s="17"/>
      <c r="O27" s="59">
        <f t="shared" si="18"/>
        <v>0</v>
      </c>
      <c r="P27" s="60"/>
      <c r="Q27" s="61">
        <f t="shared" si="0"/>
        <v>0</v>
      </c>
      <c r="R27" s="2"/>
      <c r="S27" s="59">
        <f t="shared" si="19"/>
        <v>0</v>
      </c>
      <c r="T27" s="60">
        <f t="shared" si="1"/>
        <v>0</v>
      </c>
      <c r="U27" s="61">
        <f t="shared" si="2"/>
        <v>0</v>
      </c>
      <c r="V27" s="2"/>
      <c r="W27" s="59">
        <f t="shared" si="20"/>
        <v>0</v>
      </c>
      <c r="X27" s="60">
        <f t="shared" si="21"/>
        <v>0</v>
      </c>
      <c r="Y27" s="61">
        <f t="shared" si="3"/>
        <v>0</v>
      </c>
      <c r="Z27" s="2"/>
      <c r="AA27" s="59">
        <f t="shared" si="22"/>
        <v>271.60000000000002</v>
      </c>
      <c r="AB27" s="60">
        <f t="shared" si="4"/>
        <v>0.39999999999997726</v>
      </c>
      <c r="AC27" s="61">
        <f t="shared" si="5"/>
        <v>272</v>
      </c>
      <c r="AD27" s="2"/>
      <c r="AE27" s="59">
        <f t="shared" si="23"/>
        <v>0</v>
      </c>
      <c r="AF27" s="60">
        <f t="shared" si="6"/>
        <v>0</v>
      </c>
      <c r="AG27" s="61">
        <f t="shared" si="7"/>
        <v>0</v>
      </c>
      <c r="AH27" s="2"/>
      <c r="AI27" s="59">
        <f t="shared" si="24"/>
        <v>0</v>
      </c>
      <c r="AJ27" s="60">
        <f t="shared" si="8"/>
        <v>0</v>
      </c>
      <c r="AK27" s="61">
        <f t="shared" si="9"/>
        <v>0</v>
      </c>
      <c r="AL27" s="2"/>
      <c r="AM27" s="62" t="e">
        <f>SUMIFS(Município!#REF!,Município!$A:$A,$A27)</f>
        <v>#REF!</v>
      </c>
      <c r="AN27" s="63" t="e">
        <f t="shared" si="10"/>
        <v>#REF!</v>
      </c>
      <c r="AO27" s="62" t="e">
        <f>SUMIFS(Município!#REF!,Município!$A:$A,$A27)</f>
        <v>#REF!</v>
      </c>
      <c r="AP27" s="64" t="e">
        <f>SUMIFS(Município!#REF!,Município!$A:$A,$A27)</f>
        <v>#REF!</v>
      </c>
      <c r="AQ27" s="63" t="e">
        <f>CEILING((AP27/250),1)</f>
        <v>#REF!</v>
      </c>
      <c r="AR27" s="62" t="e">
        <f>SUMIFS(Município!#REF!,Município!$A:$A,$A27)</f>
        <v>#REF!</v>
      </c>
      <c r="AS27" s="63" t="e">
        <f t="shared" si="12"/>
        <v>#REF!</v>
      </c>
      <c r="AT27" s="62" t="e">
        <f>SUMIFS(Município!#REF!,Município!$A:$A,$A27)</f>
        <v>#REF!</v>
      </c>
      <c r="AU27" s="63" t="e">
        <f t="shared" si="25"/>
        <v>#REF!</v>
      </c>
      <c r="AV27" s="62" t="e">
        <f>SUMIFS(Município!#REF!,Município!$A:$A,$A27)</f>
        <v>#REF!</v>
      </c>
      <c r="AW27" s="63" t="e">
        <f t="shared" si="26"/>
        <v>#REF!</v>
      </c>
      <c r="AX27" s="2"/>
      <c r="AY27" s="65" t="str">
        <f t="shared" si="13"/>
        <v>Pouso Alegre</v>
      </c>
      <c r="AZ27" s="66" t="e">
        <f t="shared" si="27"/>
        <v>#REF!</v>
      </c>
      <c r="BA27" s="67" t="e">
        <f t="shared" si="28"/>
        <v>#REF!</v>
      </c>
      <c r="BB27" s="66">
        <f t="shared" si="29"/>
        <v>0</v>
      </c>
      <c r="BC27" s="67">
        <f t="shared" si="30"/>
        <v>0</v>
      </c>
      <c r="BD27" s="66" t="e">
        <f t="shared" si="14"/>
        <v>#REF!</v>
      </c>
      <c r="BE27" s="68" t="e">
        <f t="shared" si="15"/>
        <v>#REF!</v>
      </c>
      <c r="BF27" s="69" t="e">
        <f t="shared" si="16"/>
        <v>#REF!</v>
      </c>
      <c r="BG27" s="66" t="e">
        <f t="shared" si="31"/>
        <v>#REF!</v>
      </c>
      <c r="BH27" s="68" t="e">
        <f t="shared" si="32"/>
        <v>#REF!</v>
      </c>
      <c r="BI27" s="66" t="e">
        <f t="shared" si="33"/>
        <v>#REF!</v>
      </c>
      <c r="BJ27" s="68" t="e">
        <f t="shared" si="17"/>
        <v>#REF!</v>
      </c>
      <c r="BK27" s="70"/>
    </row>
    <row r="28" spans="1:63" ht="15.75" customHeight="1" x14ac:dyDescent="0.25">
      <c r="A28" s="12" t="s">
        <v>94</v>
      </c>
      <c r="B28" s="57" t="e">
        <f>SUMIFS(Município!#REF!,Município!$A:$A,$A28)</f>
        <v>#REF!</v>
      </c>
      <c r="C28" s="57" t="e">
        <f>SUMIFS(Município!#REF!,Município!$A:$A,$A28)</f>
        <v>#REF!</v>
      </c>
      <c r="D28" s="57" t="e">
        <f>SUMIFS(Município!#REF!,Município!$A:$A,$A28)</f>
        <v>#REF!</v>
      </c>
      <c r="E28" s="57" t="e">
        <f>SUMIFS(Município!#REF!,Município!$A:$A,$A28)</f>
        <v>#REF!</v>
      </c>
      <c r="F28" s="13"/>
      <c r="G28" s="57" t="e">
        <f>SUMIFS(Município!#REF!,Município!$A:$A,$A28)</f>
        <v>#REF!</v>
      </c>
      <c r="H28" s="57" t="e">
        <f>SUMIFS(Município!#REF!,Município!$A:$A,$A28)</f>
        <v>#REF!</v>
      </c>
      <c r="I28" s="57"/>
      <c r="J28" s="13"/>
      <c r="K28" s="58" t="e">
        <f>SUMIFS(Município!#REF!,Município!$A:$A,$A28)</f>
        <v>#REF!</v>
      </c>
      <c r="L28" s="58" t="e">
        <f>SUMIFS(Município!#REF!,Município!$A:$A,$A28)</f>
        <v>#REF!</v>
      </c>
      <c r="M28" s="58">
        <f>SUMIFS(Município!D:D,Município!$A:$A,$A28)</f>
        <v>3378</v>
      </c>
      <c r="N28" s="17"/>
      <c r="O28" s="59">
        <f t="shared" si="18"/>
        <v>0</v>
      </c>
      <c r="P28" s="60"/>
      <c r="Q28" s="61">
        <f t="shared" si="0"/>
        <v>0</v>
      </c>
      <c r="R28" s="2"/>
      <c r="S28" s="59">
        <f t="shared" si="19"/>
        <v>0</v>
      </c>
      <c r="T28" s="60">
        <f t="shared" si="1"/>
        <v>0</v>
      </c>
      <c r="U28" s="61">
        <f t="shared" si="2"/>
        <v>0</v>
      </c>
      <c r="V28" s="2"/>
      <c r="W28" s="59">
        <f t="shared" si="20"/>
        <v>0</v>
      </c>
      <c r="X28" s="60">
        <f t="shared" si="21"/>
        <v>0</v>
      </c>
      <c r="Y28" s="61">
        <f t="shared" si="3"/>
        <v>0</v>
      </c>
      <c r="Z28" s="2"/>
      <c r="AA28" s="59">
        <f t="shared" si="22"/>
        <v>56.3</v>
      </c>
      <c r="AB28" s="60">
        <f t="shared" si="4"/>
        <v>0.70000000000000284</v>
      </c>
      <c r="AC28" s="61">
        <f t="shared" si="5"/>
        <v>57</v>
      </c>
      <c r="AD28" s="2"/>
      <c r="AE28" s="59">
        <f t="shared" si="23"/>
        <v>0</v>
      </c>
      <c r="AF28" s="60">
        <f t="shared" si="6"/>
        <v>0</v>
      </c>
      <c r="AG28" s="61">
        <f t="shared" si="7"/>
        <v>0</v>
      </c>
      <c r="AH28" s="2"/>
      <c r="AI28" s="59">
        <f t="shared" si="24"/>
        <v>0</v>
      </c>
      <c r="AJ28" s="60">
        <f t="shared" si="8"/>
        <v>0</v>
      </c>
      <c r="AK28" s="61">
        <f t="shared" si="9"/>
        <v>0</v>
      </c>
      <c r="AL28" s="2"/>
      <c r="AM28" s="62" t="e">
        <f>SUMIFS(Município!#REF!,Município!$A:$A,$A28)</f>
        <v>#REF!</v>
      </c>
      <c r="AN28" s="63" t="e">
        <f t="shared" si="10"/>
        <v>#REF!</v>
      </c>
      <c r="AO28" s="62" t="e">
        <f>SUMIFS(Município!#REF!,Município!$A:$A,$A28)</f>
        <v>#REF!</v>
      </c>
      <c r="AP28" s="64" t="e">
        <f>SUMIFS(Município!#REF!,Município!$A:$A,$A28)</f>
        <v>#REF!</v>
      </c>
      <c r="AQ28" s="63" t="e">
        <f t="shared" si="11"/>
        <v>#REF!</v>
      </c>
      <c r="AR28" s="62" t="e">
        <f>SUMIFS(Município!#REF!,Município!$A:$A,$A28)</f>
        <v>#REF!</v>
      </c>
      <c r="AS28" s="63" t="e">
        <f t="shared" si="12"/>
        <v>#REF!</v>
      </c>
      <c r="AT28" s="62" t="e">
        <f>SUMIFS(Município!#REF!,Município!$A:$A,$A28)</f>
        <v>#REF!</v>
      </c>
      <c r="AU28" s="63" t="e">
        <f t="shared" si="25"/>
        <v>#REF!</v>
      </c>
      <c r="AV28" s="62" t="e">
        <f>SUMIFS(Município!#REF!,Município!$A:$A,$A28)</f>
        <v>#REF!</v>
      </c>
      <c r="AW28" s="63" t="e">
        <f t="shared" si="26"/>
        <v>#REF!</v>
      </c>
      <c r="AX28" s="2"/>
      <c r="AY28" s="65" t="str">
        <f t="shared" si="13"/>
        <v>São João Del Rei</v>
      </c>
      <c r="AZ28" s="66" t="e">
        <f t="shared" si="27"/>
        <v>#REF!</v>
      </c>
      <c r="BA28" s="67" t="e">
        <f t="shared" si="28"/>
        <v>#REF!</v>
      </c>
      <c r="BB28" s="66">
        <f t="shared" si="29"/>
        <v>0</v>
      </c>
      <c r="BC28" s="67">
        <f t="shared" si="30"/>
        <v>0</v>
      </c>
      <c r="BD28" s="66" t="e">
        <f t="shared" si="14"/>
        <v>#REF!</v>
      </c>
      <c r="BE28" s="68" t="e">
        <f t="shared" si="15"/>
        <v>#REF!</v>
      </c>
      <c r="BF28" s="69" t="e">
        <f t="shared" si="16"/>
        <v>#REF!</v>
      </c>
      <c r="BG28" s="66" t="e">
        <f t="shared" si="31"/>
        <v>#REF!</v>
      </c>
      <c r="BH28" s="68" t="e">
        <f t="shared" si="32"/>
        <v>#REF!</v>
      </c>
      <c r="BI28" s="66" t="e">
        <f t="shared" si="33"/>
        <v>#REF!</v>
      </c>
      <c r="BJ28" s="68" t="e">
        <f t="shared" si="17"/>
        <v>#REF!</v>
      </c>
      <c r="BK28" s="70"/>
    </row>
    <row r="29" spans="1:63" ht="15.75" customHeight="1" x14ac:dyDescent="0.25">
      <c r="A29" s="12" t="s">
        <v>14</v>
      </c>
      <c r="B29" s="57" t="e">
        <f>SUMIFS(Município!#REF!,Município!$A:$A,$A29)</f>
        <v>#REF!</v>
      </c>
      <c r="C29" s="57" t="e">
        <f>SUMIFS(Município!#REF!,Município!$A:$A,$A29)</f>
        <v>#REF!</v>
      </c>
      <c r="D29" s="57" t="e">
        <f>SUMIFS(Município!#REF!,Município!$A:$A,$A29)</f>
        <v>#REF!</v>
      </c>
      <c r="E29" s="57" t="e">
        <f>SUMIFS(Município!#REF!,Município!$A:$A,$A29)</f>
        <v>#REF!</v>
      </c>
      <c r="F29" s="13"/>
      <c r="G29" s="57" t="e">
        <f>SUMIFS(Município!#REF!,Município!$A:$A,$A29)</f>
        <v>#REF!</v>
      </c>
      <c r="H29" s="57" t="e">
        <f>SUMIFS(Município!#REF!,Município!$A:$A,$A29)</f>
        <v>#REF!</v>
      </c>
      <c r="I29" s="57"/>
      <c r="J29" s="13"/>
      <c r="K29" s="58" t="e">
        <f>SUMIFS(Município!#REF!,Município!$A:$A,$A29)</f>
        <v>#REF!</v>
      </c>
      <c r="L29" s="58" t="e">
        <f>SUMIFS(Município!#REF!,Município!$A:$A,$A29)</f>
        <v>#REF!</v>
      </c>
      <c r="M29" s="58">
        <f>SUMIFS(Município!D:D,Município!$A:$A,$A29)</f>
        <v>10518</v>
      </c>
      <c r="N29" s="17"/>
      <c r="O29" s="59">
        <f t="shared" si="18"/>
        <v>0</v>
      </c>
      <c r="P29" s="60"/>
      <c r="Q29" s="61">
        <f t="shared" si="0"/>
        <v>0</v>
      </c>
      <c r="R29" s="2"/>
      <c r="S29" s="59">
        <f t="shared" si="19"/>
        <v>0</v>
      </c>
      <c r="T29" s="60">
        <f t="shared" si="1"/>
        <v>0</v>
      </c>
      <c r="U29" s="61">
        <f t="shared" si="2"/>
        <v>0</v>
      </c>
      <c r="V29" s="2"/>
      <c r="W29" s="59">
        <f t="shared" si="20"/>
        <v>0</v>
      </c>
      <c r="X29" s="60">
        <f t="shared" si="21"/>
        <v>0</v>
      </c>
      <c r="Y29" s="61">
        <f t="shared" si="3"/>
        <v>0</v>
      </c>
      <c r="Z29" s="2"/>
      <c r="AA29" s="59">
        <f t="shared" si="22"/>
        <v>175.3</v>
      </c>
      <c r="AB29" s="60">
        <f t="shared" si="4"/>
        <v>0.69999999999998863</v>
      </c>
      <c r="AC29" s="61">
        <f t="shared" si="5"/>
        <v>176</v>
      </c>
      <c r="AD29" s="2"/>
      <c r="AE29" s="59">
        <f t="shared" si="23"/>
        <v>0</v>
      </c>
      <c r="AF29" s="60">
        <f t="shared" si="6"/>
        <v>0</v>
      </c>
      <c r="AG29" s="61">
        <f t="shared" si="7"/>
        <v>0</v>
      </c>
      <c r="AH29" s="2"/>
      <c r="AI29" s="59">
        <f t="shared" si="24"/>
        <v>0</v>
      </c>
      <c r="AJ29" s="60">
        <f t="shared" si="8"/>
        <v>0</v>
      </c>
      <c r="AK29" s="61">
        <f t="shared" si="9"/>
        <v>0</v>
      </c>
      <c r="AL29" s="2"/>
      <c r="AM29" s="62" t="e">
        <f>SUMIFS(Município!#REF!,Município!$A:$A,$A29)</f>
        <v>#REF!</v>
      </c>
      <c r="AN29" s="63" t="e">
        <f t="shared" si="10"/>
        <v>#REF!</v>
      </c>
      <c r="AO29" s="62" t="e">
        <f>SUMIFS(Município!#REF!,Município!$A:$A,$A29)</f>
        <v>#REF!</v>
      </c>
      <c r="AP29" s="64" t="e">
        <f>SUMIFS(Município!#REF!,Município!$A:$A,$A29)</f>
        <v>#REF!</v>
      </c>
      <c r="AQ29" s="63" t="e">
        <f t="shared" si="11"/>
        <v>#REF!</v>
      </c>
      <c r="AR29" s="62" t="e">
        <f>SUMIFS(Município!#REF!,Município!$A:$A,$A29)</f>
        <v>#REF!</v>
      </c>
      <c r="AS29" s="63" t="e">
        <f t="shared" si="12"/>
        <v>#REF!</v>
      </c>
      <c r="AT29" s="62" t="e">
        <f>SUMIFS(Município!#REF!,Município!$A:$A,$A29)</f>
        <v>#REF!</v>
      </c>
      <c r="AU29" s="63" t="e">
        <f t="shared" si="25"/>
        <v>#REF!</v>
      </c>
      <c r="AV29" s="62" t="e">
        <f>SUMIFS(Município!#REF!,Município!$A:$A,$A29)</f>
        <v>#REF!</v>
      </c>
      <c r="AW29" s="63" t="e">
        <f t="shared" si="26"/>
        <v>#REF!</v>
      </c>
      <c r="AX29" s="2"/>
      <c r="AY29" s="65" t="str">
        <f t="shared" si="13"/>
        <v>Sete Lagoas</v>
      </c>
      <c r="AZ29" s="66" t="e">
        <f t="shared" si="27"/>
        <v>#REF!</v>
      </c>
      <c r="BA29" s="67" t="e">
        <f t="shared" si="28"/>
        <v>#REF!</v>
      </c>
      <c r="BB29" s="66">
        <f t="shared" si="29"/>
        <v>0</v>
      </c>
      <c r="BC29" s="67">
        <f t="shared" si="30"/>
        <v>0</v>
      </c>
      <c r="BD29" s="66" t="e">
        <f t="shared" si="14"/>
        <v>#REF!</v>
      </c>
      <c r="BE29" s="68" t="e">
        <f t="shared" si="15"/>
        <v>#REF!</v>
      </c>
      <c r="BF29" s="69" t="e">
        <f t="shared" si="16"/>
        <v>#REF!</v>
      </c>
      <c r="BG29" s="66" t="e">
        <f t="shared" si="31"/>
        <v>#REF!</v>
      </c>
      <c r="BH29" s="68" t="e">
        <f t="shared" si="32"/>
        <v>#REF!</v>
      </c>
      <c r="BI29" s="66" t="e">
        <f t="shared" si="33"/>
        <v>#REF!</v>
      </c>
      <c r="BJ29" s="68" t="e">
        <f t="shared" si="17"/>
        <v>#REF!</v>
      </c>
      <c r="BK29" s="70"/>
    </row>
    <row r="30" spans="1:63" ht="15.75" customHeight="1" x14ac:dyDescent="0.25">
      <c r="A30" s="12" t="s">
        <v>28</v>
      </c>
      <c r="B30" s="57" t="e">
        <f>SUMIFS(Município!#REF!,Município!$A:$A,$A30)</f>
        <v>#REF!</v>
      </c>
      <c r="C30" s="57" t="e">
        <f>SUMIFS(Município!#REF!,Município!$A:$A,$A30)</f>
        <v>#REF!</v>
      </c>
      <c r="D30" s="57" t="e">
        <f>SUMIFS(Município!#REF!,Município!$A:$A,$A30)</f>
        <v>#REF!</v>
      </c>
      <c r="E30" s="57" t="e">
        <f>SUMIFS(Município!#REF!,Município!$A:$A,$A30)</f>
        <v>#REF!</v>
      </c>
      <c r="F30" s="13"/>
      <c r="G30" s="57" t="e">
        <f>SUMIFS(Município!#REF!,Município!$A:$A,$A30)</f>
        <v>#REF!</v>
      </c>
      <c r="H30" s="57" t="e">
        <f>SUMIFS(Município!#REF!,Município!$A:$A,$A30)</f>
        <v>#REF!</v>
      </c>
      <c r="I30" s="57"/>
      <c r="J30" s="13"/>
      <c r="K30" s="58" t="e">
        <f>SUMIFS(Município!#REF!,Município!$A:$A,$A30)</f>
        <v>#REF!</v>
      </c>
      <c r="L30" s="58" t="e">
        <f>SUMIFS(Município!#REF!,Município!$A:$A,$A30)</f>
        <v>#REF!</v>
      </c>
      <c r="M30" s="58">
        <f>SUMIFS(Município!D:D,Município!$A:$A,$A30)</f>
        <v>5874</v>
      </c>
      <c r="N30" s="17"/>
      <c r="O30" s="59">
        <f t="shared" si="18"/>
        <v>0</v>
      </c>
      <c r="P30" s="60"/>
      <c r="Q30" s="61">
        <f t="shared" si="0"/>
        <v>0</v>
      </c>
      <c r="R30" s="2"/>
      <c r="S30" s="59">
        <f t="shared" si="19"/>
        <v>0</v>
      </c>
      <c r="T30" s="60">
        <f t="shared" si="1"/>
        <v>0</v>
      </c>
      <c r="U30" s="61">
        <f t="shared" si="2"/>
        <v>0</v>
      </c>
      <c r="V30" s="2"/>
      <c r="W30" s="59">
        <f t="shared" si="20"/>
        <v>0</v>
      </c>
      <c r="X30" s="60">
        <f t="shared" si="21"/>
        <v>0</v>
      </c>
      <c r="Y30" s="61">
        <f t="shared" si="3"/>
        <v>0</v>
      </c>
      <c r="Z30" s="2"/>
      <c r="AA30" s="59">
        <f t="shared" si="22"/>
        <v>97.9</v>
      </c>
      <c r="AB30" s="60">
        <f t="shared" si="4"/>
        <v>9.9999999999994316E-2</v>
      </c>
      <c r="AC30" s="61">
        <f t="shared" si="5"/>
        <v>98</v>
      </c>
      <c r="AD30" s="2"/>
      <c r="AE30" s="59">
        <f t="shared" si="23"/>
        <v>0</v>
      </c>
      <c r="AF30" s="60">
        <f t="shared" si="6"/>
        <v>0</v>
      </c>
      <c r="AG30" s="61">
        <f t="shared" si="7"/>
        <v>0</v>
      </c>
      <c r="AH30" s="2"/>
      <c r="AI30" s="59">
        <f t="shared" si="24"/>
        <v>0</v>
      </c>
      <c r="AJ30" s="60">
        <f t="shared" si="8"/>
        <v>0</v>
      </c>
      <c r="AK30" s="61">
        <f t="shared" si="9"/>
        <v>0</v>
      </c>
      <c r="AL30" s="2"/>
      <c r="AM30" s="62" t="e">
        <f>SUMIFS(Município!#REF!,Município!$A:$A,$A30)</f>
        <v>#REF!</v>
      </c>
      <c r="AN30" s="63" t="e">
        <f t="shared" si="10"/>
        <v>#REF!</v>
      </c>
      <c r="AO30" s="62" t="e">
        <f>SUMIFS(Município!#REF!,Município!$A:$A,$A30)</f>
        <v>#REF!</v>
      </c>
      <c r="AP30" s="64" t="e">
        <f>SUMIFS(Município!#REF!,Município!$A:$A,$A30)</f>
        <v>#REF!</v>
      </c>
      <c r="AQ30" s="63" t="e">
        <f t="shared" si="11"/>
        <v>#REF!</v>
      </c>
      <c r="AR30" s="62" t="e">
        <f>SUMIFS(Município!#REF!,Município!$A:$A,$A30)</f>
        <v>#REF!</v>
      </c>
      <c r="AS30" s="63" t="e">
        <f t="shared" si="12"/>
        <v>#REF!</v>
      </c>
      <c r="AT30" s="62" t="e">
        <f>SUMIFS(Município!#REF!,Município!$A:$A,$A30)</f>
        <v>#REF!</v>
      </c>
      <c r="AU30" s="63" t="e">
        <f t="shared" si="25"/>
        <v>#REF!</v>
      </c>
      <c r="AV30" s="62" t="e">
        <f>SUMIFS(Município!#REF!,Município!$A:$A,$A30)</f>
        <v>#REF!</v>
      </c>
      <c r="AW30" s="63" t="e">
        <f t="shared" si="26"/>
        <v>#REF!</v>
      </c>
      <c r="AX30" s="2"/>
      <c r="AY30" s="65" t="str">
        <f t="shared" si="13"/>
        <v>Teófilo Otoni</v>
      </c>
      <c r="AZ30" s="66" t="e">
        <f t="shared" si="27"/>
        <v>#REF!</v>
      </c>
      <c r="BA30" s="67" t="e">
        <f t="shared" si="28"/>
        <v>#REF!</v>
      </c>
      <c r="BB30" s="66">
        <f t="shared" si="29"/>
        <v>0</v>
      </c>
      <c r="BC30" s="67">
        <f t="shared" si="30"/>
        <v>0</v>
      </c>
      <c r="BD30" s="66" t="e">
        <f t="shared" si="14"/>
        <v>#REF!</v>
      </c>
      <c r="BE30" s="68" t="e">
        <f t="shared" si="15"/>
        <v>#REF!</v>
      </c>
      <c r="BF30" s="69" t="e">
        <f t="shared" si="16"/>
        <v>#REF!</v>
      </c>
      <c r="BG30" s="66" t="e">
        <f t="shared" si="31"/>
        <v>#REF!</v>
      </c>
      <c r="BH30" s="68" t="e">
        <f t="shared" si="32"/>
        <v>#REF!</v>
      </c>
      <c r="BI30" s="66" t="e">
        <f t="shared" si="33"/>
        <v>#REF!</v>
      </c>
      <c r="BJ30" s="68" t="e">
        <f t="shared" si="17"/>
        <v>#REF!</v>
      </c>
      <c r="BK30" s="70"/>
    </row>
    <row r="31" spans="1:63" ht="15.75" customHeight="1" x14ac:dyDescent="0.25">
      <c r="A31" s="12" t="s">
        <v>62</v>
      </c>
      <c r="B31" s="57" t="e">
        <f>SUMIFS(Município!#REF!,Município!$A:$A,$A31)</f>
        <v>#REF!</v>
      </c>
      <c r="C31" s="57" t="e">
        <f>SUMIFS(Município!#REF!,Município!$A:$A,$A31)</f>
        <v>#REF!</v>
      </c>
      <c r="D31" s="57" t="e">
        <f>SUMIFS(Município!#REF!,Município!$A:$A,$A31)</f>
        <v>#REF!</v>
      </c>
      <c r="E31" s="57" t="e">
        <f>SUMIFS(Município!#REF!,Município!$A:$A,$A31)</f>
        <v>#REF!</v>
      </c>
      <c r="F31" s="13"/>
      <c r="G31" s="57" t="e">
        <f>SUMIFS(Município!#REF!,Município!$A:$A,$A31)</f>
        <v>#REF!</v>
      </c>
      <c r="H31" s="57" t="e">
        <f>SUMIFS(Município!#REF!,Município!$A:$A,$A31)</f>
        <v>#REF!</v>
      </c>
      <c r="I31" s="57"/>
      <c r="J31" s="13"/>
      <c r="K31" s="58" t="e">
        <f>SUMIFS(Município!#REF!,Município!$A:$A,$A31)</f>
        <v>#REF!</v>
      </c>
      <c r="L31" s="58" t="e">
        <f>SUMIFS(Município!#REF!,Município!$A:$A,$A31)</f>
        <v>#REF!</v>
      </c>
      <c r="M31" s="58">
        <f>SUMIFS(Município!D:D,Município!$A:$A,$A31)</f>
        <v>4698</v>
      </c>
      <c r="N31" s="17"/>
      <c r="O31" s="59">
        <f t="shared" si="18"/>
        <v>0</v>
      </c>
      <c r="P31" s="60"/>
      <c r="Q31" s="61">
        <f t="shared" si="0"/>
        <v>0</v>
      </c>
      <c r="R31" s="2"/>
      <c r="S31" s="59">
        <f t="shared" si="19"/>
        <v>0</v>
      </c>
      <c r="T31" s="60">
        <f t="shared" si="1"/>
        <v>0</v>
      </c>
      <c r="U31" s="61">
        <f t="shared" si="2"/>
        <v>0</v>
      </c>
      <c r="V31" s="2"/>
      <c r="W31" s="59">
        <f t="shared" si="20"/>
        <v>0</v>
      </c>
      <c r="X31" s="60">
        <f t="shared" si="21"/>
        <v>0</v>
      </c>
      <c r="Y31" s="61">
        <f t="shared" si="3"/>
        <v>0</v>
      </c>
      <c r="Z31" s="2"/>
      <c r="AA31" s="59">
        <f t="shared" si="22"/>
        <v>78.3</v>
      </c>
      <c r="AB31" s="60">
        <f t="shared" si="4"/>
        <v>0.70000000000000284</v>
      </c>
      <c r="AC31" s="61">
        <f t="shared" si="5"/>
        <v>79</v>
      </c>
      <c r="AD31" s="2"/>
      <c r="AE31" s="59">
        <f t="shared" si="23"/>
        <v>0</v>
      </c>
      <c r="AF31" s="60">
        <f t="shared" si="6"/>
        <v>0</v>
      </c>
      <c r="AG31" s="61">
        <f t="shared" si="7"/>
        <v>0</v>
      </c>
      <c r="AH31" s="2"/>
      <c r="AI31" s="59">
        <f t="shared" si="24"/>
        <v>0</v>
      </c>
      <c r="AJ31" s="60">
        <f t="shared" si="8"/>
        <v>0</v>
      </c>
      <c r="AK31" s="61">
        <f t="shared" si="9"/>
        <v>0</v>
      </c>
      <c r="AL31" s="2"/>
      <c r="AM31" s="62" t="e">
        <f>SUMIFS(Município!#REF!,Município!$A:$A,$A31)</f>
        <v>#REF!</v>
      </c>
      <c r="AN31" s="63" t="e">
        <f t="shared" si="10"/>
        <v>#REF!</v>
      </c>
      <c r="AO31" s="62" t="e">
        <f>SUMIFS(Município!#REF!,Município!$A:$A,$A31)</f>
        <v>#REF!</v>
      </c>
      <c r="AP31" s="64" t="e">
        <f>SUMIFS(Município!#REF!,Município!$A:$A,$A31)</f>
        <v>#REF!</v>
      </c>
      <c r="AQ31" s="63" t="e">
        <f t="shared" si="11"/>
        <v>#REF!</v>
      </c>
      <c r="AR31" s="62" t="e">
        <f>SUMIFS(Município!#REF!,Município!$A:$A,$A31)</f>
        <v>#REF!</v>
      </c>
      <c r="AS31" s="63" t="e">
        <f t="shared" si="12"/>
        <v>#REF!</v>
      </c>
      <c r="AT31" s="62" t="e">
        <f>SUMIFS(Município!#REF!,Município!$A:$A,$A31)</f>
        <v>#REF!</v>
      </c>
      <c r="AU31" s="63" t="e">
        <f t="shared" si="25"/>
        <v>#REF!</v>
      </c>
      <c r="AV31" s="62" t="e">
        <f>SUMIFS(Município!#REF!,Município!$A:$A,$A31)</f>
        <v>#REF!</v>
      </c>
      <c r="AW31" s="63" t="e">
        <f t="shared" si="26"/>
        <v>#REF!</v>
      </c>
      <c r="AX31" s="2"/>
      <c r="AY31" s="65" t="str">
        <f t="shared" si="13"/>
        <v>Ubá</v>
      </c>
      <c r="AZ31" s="66" t="e">
        <f t="shared" si="27"/>
        <v>#REF!</v>
      </c>
      <c r="BA31" s="67" t="e">
        <f t="shared" si="28"/>
        <v>#REF!</v>
      </c>
      <c r="BB31" s="66">
        <f t="shared" si="29"/>
        <v>0</v>
      </c>
      <c r="BC31" s="67">
        <f t="shared" si="30"/>
        <v>0</v>
      </c>
      <c r="BD31" s="66" t="e">
        <f t="shared" si="14"/>
        <v>#REF!</v>
      </c>
      <c r="BE31" s="68" t="e">
        <f t="shared" si="15"/>
        <v>#REF!</v>
      </c>
      <c r="BF31" s="69" t="e">
        <f t="shared" si="16"/>
        <v>#REF!</v>
      </c>
      <c r="BG31" s="66" t="e">
        <f t="shared" si="31"/>
        <v>#REF!</v>
      </c>
      <c r="BH31" s="68" t="e">
        <f t="shared" si="32"/>
        <v>#REF!</v>
      </c>
      <c r="BI31" s="66" t="e">
        <f t="shared" si="33"/>
        <v>#REF!</v>
      </c>
      <c r="BJ31" s="68" t="e">
        <f t="shared" si="17"/>
        <v>#REF!</v>
      </c>
      <c r="BK31" s="70"/>
    </row>
    <row r="32" spans="1:63" ht="15.75" customHeight="1" x14ac:dyDescent="0.25">
      <c r="A32" s="12" t="s">
        <v>24</v>
      </c>
      <c r="B32" s="57" t="e">
        <f>SUMIFS(Município!#REF!,Município!$A:$A,$A32)</f>
        <v>#REF!</v>
      </c>
      <c r="C32" s="57" t="e">
        <f>SUMIFS(Município!#REF!,Município!$A:$A,$A32)</f>
        <v>#REF!</v>
      </c>
      <c r="D32" s="57" t="e">
        <f>SUMIFS(Município!#REF!,Município!$A:$A,$A32)</f>
        <v>#REF!</v>
      </c>
      <c r="E32" s="57" t="e">
        <f>SUMIFS(Município!#REF!,Município!$A:$A,$A32)</f>
        <v>#REF!</v>
      </c>
      <c r="F32" s="13"/>
      <c r="G32" s="57" t="e">
        <f>SUMIFS(Município!#REF!,Município!$A:$A,$A32)</f>
        <v>#REF!</v>
      </c>
      <c r="H32" s="57" t="e">
        <f>SUMIFS(Município!#REF!,Município!$A:$A,$A32)</f>
        <v>#REF!</v>
      </c>
      <c r="I32" s="57"/>
      <c r="J32" s="13"/>
      <c r="K32" s="58" t="e">
        <f>SUMIFS(Município!#REF!,Município!$A:$A,$A32)</f>
        <v>#REF!</v>
      </c>
      <c r="L32" s="58" t="e">
        <f>SUMIFS(Município!#REF!,Município!$A:$A,$A32)</f>
        <v>#REF!</v>
      </c>
      <c r="M32" s="58">
        <f>SUMIFS(Município!D:D,Município!$A:$A,$A32)</f>
        <v>13410</v>
      </c>
      <c r="N32" s="17"/>
      <c r="O32" s="59">
        <f t="shared" si="18"/>
        <v>0</v>
      </c>
      <c r="P32" s="60"/>
      <c r="Q32" s="61">
        <f t="shared" si="0"/>
        <v>0</v>
      </c>
      <c r="R32" s="2"/>
      <c r="S32" s="59">
        <f t="shared" si="19"/>
        <v>0</v>
      </c>
      <c r="T32" s="60">
        <f t="shared" si="1"/>
        <v>0</v>
      </c>
      <c r="U32" s="61">
        <f t="shared" si="2"/>
        <v>0</v>
      </c>
      <c r="V32" s="2"/>
      <c r="W32" s="59">
        <f t="shared" si="20"/>
        <v>0</v>
      </c>
      <c r="X32" s="60">
        <f t="shared" si="21"/>
        <v>0</v>
      </c>
      <c r="Y32" s="61">
        <f t="shared" si="3"/>
        <v>0</v>
      </c>
      <c r="Z32" s="2"/>
      <c r="AA32" s="59">
        <f t="shared" si="22"/>
        <v>223.5</v>
      </c>
      <c r="AB32" s="60">
        <f t="shared" si="4"/>
        <v>0.5</v>
      </c>
      <c r="AC32" s="61">
        <f t="shared" si="5"/>
        <v>224</v>
      </c>
      <c r="AD32" s="2"/>
      <c r="AE32" s="59">
        <f t="shared" si="23"/>
        <v>0</v>
      </c>
      <c r="AF32" s="60">
        <f t="shared" si="6"/>
        <v>0</v>
      </c>
      <c r="AG32" s="61">
        <f t="shared" si="7"/>
        <v>0</v>
      </c>
      <c r="AH32" s="2"/>
      <c r="AI32" s="59">
        <f t="shared" si="24"/>
        <v>0</v>
      </c>
      <c r="AJ32" s="60">
        <f t="shared" si="8"/>
        <v>0</v>
      </c>
      <c r="AK32" s="61">
        <f t="shared" si="9"/>
        <v>0</v>
      </c>
      <c r="AL32" s="2"/>
      <c r="AM32" s="62" t="e">
        <f>SUMIFS(Município!#REF!,Município!$A:$A,$A32)</f>
        <v>#REF!</v>
      </c>
      <c r="AN32" s="63" t="e">
        <f t="shared" si="10"/>
        <v>#REF!</v>
      </c>
      <c r="AO32" s="62" t="e">
        <f>SUMIFS(Município!#REF!,Município!$A:$A,$A32)</f>
        <v>#REF!</v>
      </c>
      <c r="AP32" s="64" t="e">
        <f>SUMIFS(Município!#REF!,Município!$A:$A,$A32)</f>
        <v>#REF!</v>
      </c>
      <c r="AQ32" s="63" t="e">
        <f t="shared" si="11"/>
        <v>#REF!</v>
      </c>
      <c r="AR32" s="62" t="e">
        <f>SUMIFS(Município!#REF!,Município!$A:$A,$A32)</f>
        <v>#REF!</v>
      </c>
      <c r="AS32" s="63" t="e">
        <f t="shared" si="12"/>
        <v>#REF!</v>
      </c>
      <c r="AT32" s="62" t="e">
        <f>SUMIFS(Município!#REF!,Município!$A:$A,$A32)</f>
        <v>#REF!</v>
      </c>
      <c r="AU32" s="63" t="e">
        <f t="shared" si="25"/>
        <v>#REF!</v>
      </c>
      <c r="AV32" s="62" t="e">
        <f>SUMIFS(Município!#REF!,Município!$A:$A,$A32)</f>
        <v>#REF!</v>
      </c>
      <c r="AW32" s="63" t="e">
        <f t="shared" si="26"/>
        <v>#REF!</v>
      </c>
      <c r="AX32" s="2"/>
      <c r="AY32" s="65" t="str">
        <f t="shared" si="13"/>
        <v>Uberaba</v>
      </c>
      <c r="AZ32" s="66" t="e">
        <f t="shared" si="27"/>
        <v>#REF!</v>
      </c>
      <c r="BA32" s="67" t="e">
        <f t="shared" si="28"/>
        <v>#REF!</v>
      </c>
      <c r="BB32" s="66">
        <f t="shared" si="29"/>
        <v>0</v>
      </c>
      <c r="BC32" s="67">
        <f t="shared" si="30"/>
        <v>0</v>
      </c>
      <c r="BD32" s="66" t="e">
        <f t="shared" si="14"/>
        <v>#REF!</v>
      </c>
      <c r="BE32" s="68" t="e">
        <f t="shared" si="15"/>
        <v>#REF!</v>
      </c>
      <c r="BF32" s="69" t="e">
        <f t="shared" si="16"/>
        <v>#REF!</v>
      </c>
      <c r="BG32" s="66" t="e">
        <f t="shared" si="31"/>
        <v>#REF!</v>
      </c>
      <c r="BH32" s="68" t="e">
        <f t="shared" si="32"/>
        <v>#REF!</v>
      </c>
      <c r="BI32" s="66" t="e">
        <f t="shared" si="33"/>
        <v>#REF!</v>
      </c>
      <c r="BJ32" s="68" t="e">
        <f t="shared" si="17"/>
        <v>#REF!</v>
      </c>
      <c r="BK32" s="70"/>
    </row>
    <row r="33" spans="1:63" ht="15.75" customHeight="1" x14ac:dyDescent="0.25">
      <c r="A33" s="12" t="s">
        <v>12</v>
      </c>
      <c r="B33" s="57" t="e">
        <f>SUMIFS(Município!#REF!,Município!$A:$A,$A33)</f>
        <v>#REF!</v>
      </c>
      <c r="C33" s="57" t="e">
        <f>SUMIFS(Município!#REF!,Município!$A:$A,$A33)</f>
        <v>#REF!</v>
      </c>
      <c r="D33" s="57" t="e">
        <f>SUMIFS(Município!#REF!,Município!$A:$A,$A33)</f>
        <v>#REF!</v>
      </c>
      <c r="E33" s="57" t="e">
        <f>SUMIFS(Município!#REF!,Município!$A:$A,$A33)</f>
        <v>#REF!</v>
      </c>
      <c r="F33" s="13"/>
      <c r="G33" s="57" t="e">
        <f>SUMIFS(Município!#REF!,Município!$A:$A,$A33)</f>
        <v>#REF!</v>
      </c>
      <c r="H33" s="57" t="e">
        <f>SUMIFS(Município!#REF!,Município!$A:$A,$A33)</f>
        <v>#REF!</v>
      </c>
      <c r="I33" s="57"/>
      <c r="J33" s="13"/>
      <c r="K33" s="58" t="e">
        <f>SUMIFS(Município!#REF!,Município!$A:$A,$A33)</f>
        <v>#REF!</v>
      </c>
      <c r="L33" s="58" t="e">
        <f>SUMIFS(Município!#REF!,Município!$A:$A,$A33)</f>
        <v>#REF!</v>
      </c>
      <c r="M33" s="58">
        <f>SUMIFS(Município!D:D,Município!$A:$A,$A33)</f>
        <v>19230</v>
      </c>
      <c r="N33" s="17"/>
      <c r="O33" s="59">
        <f t="shared" si="18"/>
        <v>0</v>
      </c>
      <c r="P33" s="60"/>
      <c r="Q33" s="61">
        <f t="shared" si="0"/>
        <v>0</v>
      </c>
      <c r="R33" s="2"/>
      <c r="S33" s="59">
        <f t="shared" si="19"/>
        <v>0</v>
      </c>
      <c r="T33" s="60">
        <f t="shared" si="1"/>
        <v>0</v>
      </c>
      <c r="U33" s="61">
        <f t="shared" si="2"/>
        <v>0</v>
      </c>
      <c r="V33" s="2"/>
      <c r="W33" s="59">
        <f t="shared" si="20"/>
        <v>0</v>
      </c>
      <c r="X33" s="60">
        <f t="shared" si="21"/>
        <v>0</v>
      </c>
      <c r="Y33" s="61">
        <f t="shared" si="3"/>
        <v>0</v>
      </c>
      <c r="Z33" s="2"/>
      <c r="AA33" s="59">
        <f t="shared" si="22"/>
        <v>320.5</v>
      </c>
      <c r="AB33" s="60">
        <f t="shared" si="4"/>
        <v>0.5</v>
      </c>
      <c r="AC33" s="61">
        <f t="shared" si="5"/>
        <v>321</v>
      </c>
      <c r="AD33" s="2"/>
      <c r="AE33" s="59">
        <f t="shared" si="23"/>
        <v>0</v>
      </c>
      <c r="AF33" s="60">
        <f t="shared" si="6"/>
        <v>0</v>
      </c>
      <c r="AG33" s="61">
        <f t="shared" si="7"/>
        <v>0</v>
      </c>
      <c r="AH33" s="2"/>
      <c r="AI33" s="59">
        <f t="shared" si="24"/>
        <v>0</v>
      </c>
      <c r="AJ33" s="60">
        <f t="shared" si="8"/>
        <v>0</v>
      </c>
      <c r="AK33" s="61">
        <f t="shared" si="9"/>
        <v>0</v>
      </c>
      <c r="AL33" s="2"/>
      <c r="AM33" s="62" t="e">
        <f>SUMIFS(Município!#REF!,Município!$A:$A,$A33)</f>
        <v>#REF!</v>
      </c>
      <c r="AN33" s="63" t="e">
        <f t="shared" si="10"/>
        <v>#REF!</v>
      </c>
      <c r="AO33" s="62" t="e">
        <f>SUMIFS(Município!#REF!,Município!$A:$A,$A33)</f>
        <v>#REF!</v>
      </c>
      <c r="AP33" s="64" t="e">
        <f>SUMIFS(Município!#REF!,Município!$A:$A,$A33)</f>
        <v>#REF!</v>
      </c>
      <c r="AQ33" s="63" t="e">
        <f t="shared" si="11"/>
        <v>#REF!</v>
      </c>
      <c r="AR33" s="62" t="e">
        <f>SUMIFS(Município!#REF!,Município!$A:$A,$A33)</f>
        <v>#REF!</v>
      </c>
      <c r="AS33" s="63" t="e">
        <f t="shared" si="12"/>
        <v>#REF!</v>
      </c>
      <c r="AT33" s="62" t="e">
        <f>SUMIFS(Município!#REF!,Município!$A:$A,$A33)</f>
        <v>#REF!</v>
      </c>
      <c r="AU33" s="63" t="e">
        <f t="shared" si="25"/>
        <v>#REF!</v>
      </c>
      <c r="AV33" s="62" t="e">
        <f>SUMIFS(Município!#REF!,Município!$A:$A,$A33)</f>
        <v>#REF!</v>
      </c>
      <c r="AW33" s="63" t="e">
        <f t="shared" si="26"/>
        <v>#REF!</v>
      </c>
      <c r="AX33" s="2"/>
      <c r="AY33" s="65" t="str">
        <f t="shared" si="13"/>
        <v>Uberlândia</v>
      </c>
      <c r="AZ33" s="66" t="e">
        <f t="shared" si="27"/>
        <v>#REF!</v>
      </c>
      <c r="BA33" s="67" t="e">
        <f t="shared" si="28"/>
        <v>#REF!</v>
      </c>
      <c r="BB33" s="66">
        <f t="shared" si="29"/>
        <v>0</v>
      </c>
      <c r="BC33" s="67">
        <f t="shared" si="30"/>
        <v>0</v>
      </c>
      <c r="BD33" s="66" t="e">
        <f t="shared" si="14"/>
        <v>#REF!</v>
      </c>
      <c r="BE33" s="68" t="e">
        <f t="shared" si="15"/>
        <v>#REF!</v>
      </c>
      <c r="BF33" s="69" t="e">
        <f t="shared" si="16"/>
        <v>#REF!</v>
      </c>
      <c r="BG33" s="66" t="e">
        <f t="shared" si="31"/>
        <v>#REF!</v>
      </c>
      <c r="BH33" s="68" t="e">
        <f t="shared" si="32"/>
        <v>#REF!</v>
      </c>
      <c r="BI33" s="66" t="e">
        <f t="shared" si="33"/>
        <v>#REF!</v>
      </c>
      <c r="BJ33" s="68" t="e">
        <f t="shared" si="17"/>
        <v>#REF!</v>
      </c>
      <c r="BK33" s="70"/>
    </row>
    <row r="34" spans="1:63" ht="15.75" customHeight="1" x14ac:dyDescent="0.25">
      <c r="A34" s="12" t="s">
        <v>80</v>
      </c>
      <c r="B34" s="57" t="e">
        <f>SUMIFS(Município!#REF!,Município!$A:$A,$A34)</f>
        <v>#REF!</v>
      </c>
      <c r="C34" s="57" t="e">
        <f>SUMIFS(Município!#REF!,Município!$A:$A,$A34)</f>
        <v>#REF!</v>
      </c>
      <c r="D34" s="57" t="e">
        <f>SUMIFS(Município!#REF!,Município!$A:$A,$A34)</f>
        <v>#REF!</v>
      </c>
      <c r="E34" s="57" t="e">
        <f>SUMIFS(Município!#REF!,Município!$A:$A,$A34)</f>
        <v>#REF!</v>
      </c>
      <c r="F34" s="13"/>
      <c r="G34" s="57" t="e">
        <f>SUMIFS(Município!#REF!,Município!$A:$A,$A34)</f>
        <v>#REF!</v>
      </c>
      <c r="H34" s="57" t="e">
        <f>SUMIFS(Município!#REF!,Município!$A:$A,$A34)</f>
        <v>#REF!</v>
      </c>
      <c r="I34" s="57"/>
      <c r="J34" s="13"/>
      <c r="K34" s="58" t="e">
        <f>SUMIFS(Município!#REF!,Município!$A:$A,$A34)</f>
        <v>#REF!</v>
      </c>
      <c r="L34" s="58" t="e">
        <f>SUMIFS(Município!#REF!,Município!$A:$A,$A34)</f>
        <v>#REF!</v>
      </c>
      <c r="M34" s="58">
        <f>SUMIFS(Município!D:D,Município!$A:$A,$A34)</f>
        <v>3624</v>
      </c>
      <c r="N34" s="17"/>
      <c r="O34" s="59">
        <f t="shared" si="18"/>
        <v>0</v>
      </c>
      <c r="P34" s="60"/>
      <c r="Q34" s="61">
        <f t="shared" si="0"/>
        <v>0</v>
      </c>
      <c r="R34" s="2"/>
      <c r="S34" s="59">
        <f t="shared" si="19"/>
        <v>0</v>
      </c>
      <c r="T34" s="60">
        <f t="shared" si="1"/>
        <v>0</v>
      </c>
      <c r="U34" s="61">
        <f t="shared" si="2"/>
        <v>0</v>
      </c>
      <c r="V34" s="2"/>
      <c r="W34" s="59">
        <f t="shared" si="20"/>
        <v>0</v>
      </c>
      <c r="X34" s="60">
        <f t="shared" si="21"/>
        <v>0</v>
      </c>
      <c r="Y34" s="61">
        <f t="shared" si="3"/>
        <v>0</v>
      </c>
      <c r="Z34" s="2"/>
      <c r="AA34" s="59">
        <f t="shared" si="22"/>
        <v>60.4</v>
      </c>
      <c r="AB34" s="60">
        <f t="shared" si="4"/>
        <v>0.60000000000000142</v>
      </c>
      <c r="AC34" s="61">
        <f t="shared" si="5"/>
        <v>61</v>
      </c>
      <c r="AD34" s="2"/>
      <c r="AE34" s="59">
        <f t="shared" si="23"/>
        <v>0</v>
      </c>
      <c r="AF34" s="60">
        <f t="shared" si="6"/>
        <v>0</v>
      </c>
      <c r="AG34" s="61">
        <f t="shared" si="7"/>
        <v>0</v>
      </c>
      <c r="AH34" s="2"/>
      <c r="AI34" s="59">
        <f t="shared" si="24"/>
        <v>0</v>
      </c>
      <c r="AJ34" s="60">
        <f t="shared" si="8"/>
        <v>0</v>
      </c>
      <c r="AK34" s="61">
        <f t="shared" si="9"/>
        <v>0</v>
      </c>
      <c r="AL34" s="2"/>
      <c r="AM34" s="62" t="e">
        <f>SUMIFS(Município!#REF!,Município!$A:$A,$A34)</f>
        <v>#REF!</v>
      </c>
      <c r="AN34" s="63" t="e">
        <f t="shared" si="10"/>
        <v>#REF!</v>
      </c>
      <c r="AO34" s="62" t="e">
        <f>SUMIFS(Município!#REF!,Município!$A:$A,$A34)</f>
        <v>#REF!</v>
      </c>
      <c r="AP34" s="64" t="e">
        <f>SUMIFS(Município!#REF!,Município!$A:$A,$A34)</f>
        <v>#REF!</v>
      </c>
      <c r="AQ34" s="63" t="e">
        <f t="shared" si="11"/>
        <v>#REF!</v>
      </c>
      <c r="AR34" s="62" t="e">
        <f>SUMIFS(Município!#REF!,Município!$A:$A,$A34)</f>
        <v>#REF!</v>
      </c>
      <c r="AS34" s="63" t="e">
        <f t="shared" si="12"/>
        <v>#REF!</v>
      </c>
      <c r="AT34" s="62" t="e">
        <f>SUMIFS(Município!#REF!,Município!$A:$A,$A34)</f>
        <v>#REF!</v>
      </c>
      <c r="AU34" s="63" t="e">
        <f t="shared" si="25"/>
        <v>#REF!</v>
      </c>
      <c r="AV34" s="62" t="e">
        <f>SUMIFS(Município!#REF!,Município!$A:$A,$A34)</f>
        <v>#REF!</v>
      </c>
      <c r="AW34" s="63" t="e">
        <f t="shared" si="26"/>
        <v>#REF!</v>
      </c>
      <c r="AX34" s="2"/>
      <c r="AY34" s="65" t="str">
        <f t="shared" si="13"/>
        <v>Unaí</v>
      </c>
      <c r="AZ34" s="66" t="e">
        <f t="shared" si="27"/>
        <v>#REF!</v>
      </c>
      <c r="BA34" s="67" t="e">
        <f t="shared" si="28"/>
        <v>#REF!</v>
      </c>
      <c r="BB34" s="66">
        <f t="shared" si="29"/>
        <v>0</v>
      </c>
      <c r="BC34" s="67">
        <f t="shared" si="30"/>
        <v>0</v>
      </c>
      <c r="BD34" s="66" t="e">
        <f t="shared" si="14"/>
        <v>#REF!</v>
      </c>
      <c r="BE34" s="68" t="e">
        <f t="shared" si="15"/>
        <v>#REF!</v>
      </c>
      <c r="BF34" s="69" t="e">
        <f t="shared" si="16"/>
        <v>#REF!</v>
      </c>
      <c r="BG34" s="66" t="e">
        <f t="shared" si="31"/>
        <v>#REF!</v>
      </c>
      <c r="BH34" s="68" t="e">
        <f t="shared" si="32"/>
        <v>#REF!</v>
      </c>
      <c r="BI34" s="66" t="e">
        <f t="shared" si="33"/>
        <v>#REF!</v>
      </c>
      <c r="BJ34" s="68" t="e">
        <f t="shared" si="17"/>
        <v>#REF!</v>
      </c>
      <c r="BK34" s="70"/>
    </row>
    <row r="35" spans="1:63" ht="15.75" customHeight="1" x14ac:dyDescent="0.25">
      <c r="A35" s="12" t="s">
        <v>33</v>
      </c>
      <c r="B35" s="57" t="e">
        <f>SUMIFS(Município!#REF!,Município!$A:$A,$A35)</f>
        <v>#REF!</v>
      </c>
      <c r="C35" s="57" t="e">
        <f>SUMIFS(Município!#REF!,Município!$A:$A,$A35)</f>
        <v>#REF!</v>
      </c>
      <c r="D35" s="57" t="e">
        <f>SUMIFS(Município!#REF!,Município!$A:$A,$A35)</f>
        <v>#REF!</v>
      </c>
      <c r="E35" s="57" t="e">
        <f>SUMIFS(Município!#REF!,Município!$A:$A,$A35)</f>
        <v>#REF!</v>
      </c>
      <c r="F35" s="13"/>
      <c r="G35" s="57" t="e">
        <f>SUMIFS(Município!#REF!,Município!$A:$A,$A35)</f>
        <v>#REF!</v>
      </c>
      <c r="H35" s="57" t="e">
        <f>SUMIFS(Município!#REF!,Município!$A:$A,$A35)</f>
        <v>#REF!</v>
      </c>
      <c r="I35" s="57"/>
      <c r="J35" s="13"/>
      <c r="K35" s="58" t="e">
        <f>SUMIFS(Município!#REF!,Município!$A:$A,$A35)</f>
        <v>#REF!</v>
      </c>
      <c r="L35" s="58" t="e">
        <f>SUMIFS(Município!#REF!,Município!$A:$A,$A35)</f>
        <v>#REF!</v>
      </c>
      <c r="M35" s="58">
        <f>SUMIFS(Município!D:D,Município!$A:$A,$A35)</f>
        <v>15366</v>
      </c>
      <c r="N35" s="17"/>
      <c r="O35" s="59">
        <f t="shared" si="18"/>
        <v>0</v>
      </c>
      <c r="P35" s="60"/>
      <c r="Q35" s="61">
        <f t="shared" si="0"/>
        <v>0</v>
      </c>
      <c r="R35" s="2"/>
      <c r="S35" s="59">
        <f t="shared" si="19"/>
        <v>0</v>
      </c>
      <c r="T35" s="60">
        <f t="shared" si="1"/>
        <v>0</v>
      </c>
      <c r="U35" s="61">
        <f t="shared" si="2"/>
        <v>0</v>
      </c>
      <c r="V35" s="2"/>
      <c r="W35" s="59">
        <f t="shared" si="20"/>
        <v>0</v>
      </c>
      <c r="X35" s="60">
        <f t="shared" si="21"/>
        <v>0</v>
      </c>
      <c r="Y35" s="61">
        <f t="shared" si="3"/>
        <v>0</v>
      </c>
      <c r="Z35" s="2"/>
      <c r="AA35" s="59">
        <f t="shared" si="22"/>
        <v>256.10000000000002</v>
      </c>
      <c r="AB35" s="60">
        <f t="shared" si="4"/>
        <v>0.89999999999997726</v>
      </c>
      <c r="AC35" s="61">
        <f t="shared" si="5"/>
        <v>257</v>
      </c>
      <c r="AD35" s="2"/>
      <c r="AE35" s="59">
        <f t="shared" si="23"/>
        <v>0</v>
      </c>
      <c r="AF35" s="60">
        <f t="shared" si="6"/>
        <v>0</v>
      </c>
      <c r="AG35" s="61">
        <f t="shared" si="7"/>
        <v>0</v>
      </c>
      <c r="AH35" s="2"/>
      <c r="AI35" s="59">
        <f t="shared" si="24"/>
        <v>0</v>
      </c>
      <c r="AJ35" s="60">
        <f t="shared" si="8"/>
        <v>0</v>
      </c>
      <c r="AK35" s="61">
        <f t="shared" si="9"/>
        <v>0</v>
      </c>
      <c r="AL35" s="2"/>
      <c r="AM35" s="62" t="e">
        <f>SUMIFS(Município!#REF!,Município!$A:$A,$A35)</f>
        <v>#REF!</v>
      </c>
      <c r="AN35" s="63" t="e">
        <f t="shared" si="10"/>
        <v>#REF!</v>
      </c>
      <c r="AO35" s="62" t="e">
        <f>SUMIFS(Município!#REF!,Município!$A:$A,$A35)</f>
        <v>#REF!</v>
      </c>
      <c r="AP35" s="64" t="e">
        <f>SUMIFS(Município!#REF!,Município!$A:$A,$A35)</f>
        <v>#REF!</v>
      </c>
      <c r="AQ35" s="63" t="e">
        <f t="shared" si="11"/>
        <v>#REF!</v>
      </c>
      <c r="AR35" s="62" t="e">
        <f>SUMIFS(Município!#REF!,Município!$A:$A,$A35)</f>
        <v>#REF!</v>
      </c>
      <c r="AS35" s="63" t="e">
        <f t="shared" si="12"/>
        <v>#REF!</v>
      </c>
      <c r="AT35" s="62" t="e">
        <f>SUMIFS(Município!#REF!,Município!$A:$A,$A35)</f>
        <v>#REF!</v>
      </c>
      <c r="AU35" s="63" t="e">
        <f t="shared" si="25"/>
        <v>#REF!</v>
      </c>
      <c r="AV35" s="62" t="e">
        <f>SUMIFS(Município!#REF!,Município!$A:$A,$A35)</f>
        <v>#REF!</v>
      </c>
      <c r="AW35" s="63" t="e">
        <f t="shared" si="26"/>
        <v>#REF!</v>
      </c>
      <c r="AX35" s="2"/>
      <c r="AY35" s="65" t="str">
        <f t="shared" si="13"/>
        <v>Varginha</v>
      </c>
      <c r="AZ35" s="66" t="e">
        <f t="shared" si="27"/>
        <v>#REF!</v>
      </c>
      <c r="BA35" s="67" t="e">
        <f t="shared" si="28"/>
        <v>#REF!</v>
      </c>
      <c r="BB35" s="66">
        <f t="shared" si="29"/>
        <v>0</v>
      </c>
      <c r="BC35" s="67">
        <f t="shared" si="30"/>
        <v>0</v>
      </c>
      <c r="BD35" s="66" t="e">
        <f t="shared" si="14"/>
        <v>#REF!</v>
      </c>
      <c r="BE35" s="68" t="e">
        <f t="shared" si="15"/>
        <v>#REF!</v>
      </c>
      <c r="BF35" s="69" t="e">
        <f t="shared" si="16"/>
        <v>#REF!</v>
      </c>
      <c r="BG35" s="66" t="e">
        <f t="shared" si="31"/>
        <v>#REF!</v>
      </c>
      <c r="BH35" s="68" t="e">
        <f t="shared" si="32"/>
        <v>#REF!</v>
      </c>
      <c r="BI35" s="66" t="e">
        <f t="shared" si="33"/>
        <v>#REF!</v>
      </c>
      <c r="BJ35" s="68" t="e">
        <f t="shared" si="17"/>
        <v>#REF!</v>
      </c>
      <c r="BK35" s="70"/>
    </row>
    <row r="36" spans="1:63" ht="15.75" customHeight="1" thickBot="1" x14ac:dyDescent="0.3">
      <c r="A36" s="75" t="s">
        <v>867</v>
      </c>
      <c r="B36" s="76" t="e">
        <f t="shared" ref="B36:C36" si="34">SUM(B7:B35)</f>
        <v>#REF!</v>
      </c>
      <c r="C36" s="76" t="e">
        <f t="shared" si="34"/>
        <v>#REF!</v>
      </c>
      <c r="D36" s="77" t="e">
        <f>SUM(D7:D35)</f>
        <v>#REF!</v>
      </c>
      <c r="E36" s="77" t="e">
        <f>SUM(E7:E35)</f>
        <v>#REF!</v>
      </c>
      <c r="F36" s="13"/>
      <c r="G36" s="78" t="e">
        <f>SUM(G7:G35)</f>
        <v>#REF!</v>
      </c>
      <c r="H36" s="78" t="e">
        <f>SUM(H7:H35)</f>
        <v>#REF!</v>
      </c>
      <c r="I36" s="13"/>
      <c r="J36" s="13"/>
      <c r="K36" s="78" t="e">
        <f>SUM(K7:K35)</f>
        <v>#REF!</v>
      </c>
      <c r="L36" s="78" t="e">
        <f t="shared" ref="L36:M36" si="35">SUM(L7:L35)</f>
        <v>#REF!</v>
      </c>
      <c r="M36" s="78">
        <f t="shared" si="35"/>
        <v>276594</v>
      </c>
      <c r="N36" s="17"/>
      <c r="O36" s="59">
        <f>SUM(O7:O35)</f>
        <v>0</v>
      </c>
      <c r="P36" s="2"/>
      <c r="Q36" s="79">
        <f>SUM(Q7:Q35)</f>
        <v>0</v>
      </c>
      <c r="R36" s="2"/>
      <c r="S36" s="59">
        <f>SUM(S7:S35)</f>
        <v>0</v>
      </c>
      <c r="T36" s="80">
        <f t="shared" si="1"/>
        <v>0</v>
      </c>
      <c r="U36" s="79">
        <f>SUM(U7:U35)</f>
        <v>0</v>
      </c>
      <c r="V36" s="2"/>
      <c r="W36" s="59" t="e">
        <f>ROUND(((#REF!)*$X$1/250),1)</f>
        <v>#REF!</v>
      </c>
      <c r="X36" s="80"/>
      <c r="Y36" s="79">
        <f>SUM(Y7:Y35)</f>
        <v>0</v>
      </c>
      <c r="Z36" s="2"/>
      <c r="AA36" s="59">
        <f>SUM(AA7:AA35)</f>
        <v>4609.9000000000015</v>
      </c>
      <c r="AB36" s="80">
        <f t="shared" si="4"/>
        <v>9.9999999998544808E-2</v>
      </c>
      <c r="AC36" s="79">
        <f>SUM(AC7:AC35)</f>
        <v>4625</v>
      </c>
      <c r="AD36" s="2"/>
      <c r="AE36" s="59" t="e">
        <f>ROUND(((#REF!)*$AF$1/100),1)</f>
        <v>#REF!</v>
      </c>
      <c r="AF36" s="80"/>
      <c r="AG36" s="79">
        <f>SUM(AG7:AG35)</f>
        <v>0</v>
      </c>
      <c r="AH36" s="2"/>
      <c r="AI36" s="59" t="e">
        <f>ROUND(((#REF!)*$AJ$1/50),1)</f>
        <v>#REF!</v>
      </c>
      <c r="AJ36" s="80"/>
      <c r="AK36" s="79">
        <f>SUM(AK7:AK35)</f>
        <v>0</v>
      </c>
      <c r="AL36" s="2"/>
      <c r="AM36" s="81" t="e">
        <f>SUM(AM7:AM35)</f>
        <v>#REF!</v>
      </c>
      <c r="AN36" s="82" t="e">
        <f>SUM(AN7:AN35)</f>
        <v>#REF!</v>
      </c>
      <c r="AO36" s="83" t="e">
        <f t="shared" ref="AO36:AW36" si="36">SUM(AO7:AO35)</f>
        <v>#REF!</v>
      </c>
      <c r="AP36" s="84" t="e">
        <f>SUM(AP7:AP35)</f>
        <v>#REF!</v>
      </c>
      <c r="AQ36" s="82" t="e">
        <f>SUM(AQ7:AQ35)</f>
        <v>#REF!</v>
      </c>
      <c r="AR36" s="83" t="e">
        <f t="shared" si="36"/>
        <v>#REF!</v>
      </c>
      <c r="AS36" s="82" t="e">
        <f t="shared" si="36"/>
        <v>#REF!</v>
      </c>
      <c r="AT36" s="83" t="e">
        <f t="shared" si="36"/>
        <v>#REF!</v>
      </c>
      <c r="AU36" s="82" t="e">
        <f t="shared" si="36"/>
        <v>#REF!</v>
      </c>
      <c r="AV36" s="83" t="e">
        <f t="shared" si="36"/>
        <v>#REF!</v>
      </c>
      <c r="AW36" s="82" t="e">
        <f t="shared" si="36"/>
        <v>#REF!</v>
      </c>
      <c r="AX36" s="2"/>
      <c r="AY36" s="85" t="s">
        <v>867</v>
      </c>
      <c r="AZ36" s="86" t="e">
        <f t="shared" ref="AZ36:BJ36" si="37">SUM(AZ7:AZ35)</f>
        <v>#REF!</v>
      </c>
      <c r="BA36" s="87" t="e">
        <f t="shared" si="37"/>
        <v>#REF!</v>
      </c>
      <c r="BB36" s="86">
        <f t="shared" si="37"/>
        <v>0</v>
      </c>
      <c r="BC36" s="87">
        <f t="shared" si="37"/>
        <v>0</v>
      </c>
      <c r="BD36" s="86" t="e">
        <f t="shared" si="37"/>
        <v>#REF!</v>
      </c>
      <c r="BE36" s="87" t="e">
        <f t="shared" si="37"/>
        <v>#REF!</v>
      </c>
      <c r="BF36" s="88" t="e">
        <f t="shared" si="37"/>
        <v>#REF!</v>
      </c>
      <c r="BG36" s="89" t="e">
        <f t="shared" si="37"/>
        <v>#REF!</v>
      </c>
      <c r="BH36" s="87" t="e">
        <f t="shared" si="37"/>
        <v>#REF!</v>
      </c>
      <c r="BI36" s="89" t="e">
        <f t="shared" si="37"/>
        <v>#REF!</v>
      </c>
      <c r="BJ36" s="87" t="e">
        <f t="shared" si="37"/>
        <v>#REF!</v>
      </c>
      <c r="BK36" s="2"/>
    </row>
    <row r="37" spans="1:63" ht="15.75" customHeight="1" thickBot="1" x14ac:dyDescent="0.3">
      <c r="B37" s="17"/>
      <c r="C37" s="17"/>
      <c r="D37" s="17"/>
      <c r="E37" s="17"/>
      <c r="K37" s="17"/>
      <c r="L37" s="17"/>
      <c r="M37" s="17"/>
      <c r="N37" s="17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162"/>
      <c r="AZ37" s="156"/>
      <c r="BA37" s="156"/>
      <c r="BB37" s="156"/>
      <c r="BC37" s="156"/>
      <c r="BD37" s="156"/>
      <c r="BE37" s="156"/>
      <c r="BF37" s="156"/>
      <c r="BG37" s="156"/>
      <c r="BH37" s="156"/>
      <c r="BI37" s="156"/>
      <c r="BJ37" s="163"/>
    </row>
    <row r="38" spans="1:63" ht="15.75" customHeight="1" x14ac:dyDescent="0.25">
      <c r="B38" s="17"/>
      <c r="C38" s="17"/>
      <c r="D38" s="17"/>
      <c r="E38" s="17"/>
      <c r="K38" s="17"/>
      <c r="L38" s="17"/>
      <c r="M38" s="17"/>
      <c r="N38" s="17"/>
      <c r="O38" s="2"/>
      <c r="P38" s="90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</row>
    <row r="39" spans="1:63" ht="15.75" customHeight="1" x14ac:dyDescent="0.25">
      <c r="B39" s="17"/>
      <c r="C39" s="17"/>
      <c r="D39" s="17"/>
      <c r="E39" s="17"/>
      <c r="K39" s="17"/>
      <c r="L39" s="17"/>
      <c r="M39" s="17"/>
      <c r="N39" s="17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91" t="s">
        <v>911</v>
      </c>
      <c r="BB39" s="2"/>
      <c r="BC39" s="91" t="s">
        <v>912</v>
      </c>
      <c r="BD39" s="2"/>
      <c r="BE39" s="91" t="s">
        <v>912</v>
      </c>
      <c r="BF39" s="91"/>
      <c r="BG39" s="91" t="s">
        <v>913</v>
      </c>
      <c r="BH39" s="91" t="s">
        <v>914</v>
      </c>
      <c r="BI39" s="91"/>
      <c r="BJ39" s="91" t="s">
        <v>911</v>
      </c>
    </row>
    <row r="40" spans="1:63" ht="15.75" customHeight="1" x14ac:dyDescent="0.25">
      <c r="B40" s="17"/>
      <c r="C40" s="17"/>
      <c r="D40" s="17"/>
      <c r="E40" s="17"/>
      <c r="K40" s="17"/>
      <c r="L40" s="17"/>
      <c r="M40" s="17"/>
      <c r="N40" s="17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8" t="s">
        <v>870</v>
      </c>
      <c r="BB40" s="2"/>
      <c r="BC40" s="8" t="s">
        <v>915</v>
      </c>
      <c r="BD40" s="2"/>
      <c r="BE40" s="8" t="s">
        <v>4</v>
      </c>
      <c r="BF40" s="2"/>
      <c r="BG40" s="8" t="s">
        <v>4</v>
      </c>
      <c r="BH40" s="8" t="s">
        <v>3</v>
      </c>
      <c r="BI40" s="2"/>
      <c r="BJ40" s="8" t="s">
        <v>871</v>
      </c>
    </row>
    <row r="41" spans="1:63" ht="15.75" customHeight="1" x14ac:dyDescent="0.25">
      <c r="B41" s="17"/>
      <c r="C41" s="17"/>
      <c r="D41" s="17"/>
      <c r="E41" s="17"/>
      <c r="K41" s="17"/>
      <c r="L41" s="17"/>
      <c r="M41" s="17"/>
      <c r="N41" s="1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92" t="s">
        <v>902</v>
      </c>
      <c r="BB41" s="93" t="s">
        <v>911</v>
      </c>
      <c r="BC41" s="92" t="s">
        <v>902</v>
      </c>
      <c r="BD41" s="93" t="s">
        <v>916</v>
      </c>
      <c r="BE41" s="92" t="s">
        <v>902</v>
      </c>
      <c r="BF41" s="93" t="s">
        <v>917</v>
      </c>
      <c r="BG41" s="92" t="s">
        <v>913</v>
      </c>
      <c r="BH41" s="92" t="s">
        <v>902</v>
      </c>
      <c r="BI41" s="93" t="s">
        <v>914</v>
      </c>
      <c r="BJ41" s="92" t="s">
        <v>902</v>
      </c>
      <c r="BK41" s="93"/>
    </row>
    <row r="42" spans="1:63" ht="15.75" customHeight="1" x14ac:dyDescent="0.25">
      <c r="B42" s="17"/>
      <c r="C42" s="17"/>
      <c r="D42" s="17"/>
      <c r="E42" s="17"/>
      <c r="K42" s="17"/>
      <c r="L42" s="17"/>
      <c r="M42" s="17"/>
      <c r="N42" s="17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94" t="s">
        <v>918</v>
      </c>
      <c r="BA42" s="95">
        <v>0</v>
      </c>
      <c r="BB42" s="96">
        <f>BA42/5</f>
        <v>0</v>
      </c>
      <c r="BC42" s="97"/>
      <c r="BD42" s="96">
        <f>BC42/10</f>
        <v>0</v>
      </c>
      <c r="BE42" s="97">
        <v>0</v>
      </c>
      <c r="BF42" s="96">
        <f>BE42/10</f>
        <v>0</v>
      </c>
      <c r="BG42" s="97">
        <v>2080</v>
      </c>
      <c r="BH42" s="97">
        <v>0</v>
      </c>
      <c r="BI42" s="96">
        <f>BH42/6</f>
        <v>0</v>
      </c>
      <c r="BJ42" s="97">
        <v>0</v>
      </c>
      <c r="BK42" s="96"/>
    </row>
    <row r="43" spans="1:63" ht="15.75" customHeight="1" x14ac:dyDescent="0.25">
      <c r="B43" s="17"/>
      <c r="C43" s="17"/>
      <c r="D43" s="17"/>
      <c r="E43" s="17"/>
      <c r="K43" s="17"/>
      <c r="L43" s="17"/>
      <c r="M43" s="17"/>
      <c r="N43" s="17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70"/>
      <c r="AQ43" s="2"/>
      <c r="AR43" s="2"/>
      <c r="AS43" s="2"/>
      <c r="AT43" s="2"/>
      <c r="AU43" s="2"/>
      <c r="AV43" s="2"/>
      <c r="AW43" s="2"/>
      <c r="AX43" s="2"/>
      <c r="AY43" s="70"/>
      <c r="AZ43" s="2"/>
      <c r="BA43" s="98"/>
      <c r="BB43" s="99"/>
      <c r="BC43" s="70"/>
      <c r="BD43" s="99"/>
      <c r="BE43" s="70"/>
      <c r="BF43" s="99"/>
      <c r="BG43" s="70"/>
      <c r="BH43" s="70"/>
      <c r="BI43" s="99"/>
      <c r="BJ43" s="70"/>
      <c r="BK43" s="99"/>
    </row>
    <row r="44" spans="1:63" ht="15.75" customHeight="1" x14ac:dyDescent="0.25">
      <c r="B44" s="17"/>
      <c r="C44" s="17"/>
      <c r="D44" s="17"/>
      <c r="E44" s="17"/>
      <c r="K44" s="17"/>
      <c r="L44" s="17"/>
      <c r="M44" s="17"/>
      <c r="N44" s="17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70"/>
      <c r="AQ44" s="2"/>
      <c r="AR44" s="2"/>
      <c r="AS44" s="2"/>
      <c r="AT44" s="2"/>
      <c r="AU44" s="2"/>
      <c r="AV44" s="2"/>
      <c r="AW44" s="2"/>
      <c r="AX44" s="2"/>
      <c r="AY44" s="70"/>
      <c r="AZ44" s="2" t="s">
        <v>919</v>
      </c>
      <c r="BA44" s="98">
        <f>BA2</f>
        <v>0</v>
      </c>
      <c r="BB44" s="99">
        <f>BA44/5</f>
        <v>0</v>
      </c>
      <c r="BC44" s="70">
        <f>BC2</f>
        <v>0</v>
      </c>
      <c r="BD44" s="99">
        <f>BC44/10</f>
        <v>0</v>
      </c>
      <c r="BE44" s="70">
        <f>BE2</f>
        <v>0</v>
      </c>
      <c r="BF44" s="99">
        <f>BE44/10</f>
        <v>0</v>
      </c>
      <c r="BG44" s="70">
        <f>BF2</f>
        <v>0</v>
      </c>
      <c r="BH44" s="70">
        <f>BH2</f>
        <v>280740</v>
      </c>
      <c r="BI44" s="99">
        <f>BH44/6</f>
        <v>46790</v>
      </c>
      <c r="BJ44" s="70">
        <f>BJ2</f>
        <v>0</v>
      </c>
      <c r="BK44" s="99"/>
    </row>
    <row r="45" spans="1:63" ht="15.75" customHeight="1" x14ac:dyDescent="0.25">
      <c r="B45" s="17"/>
      <c r="C45" s="17"/>
      <c r="D45" s="17"/>
      <c r="E45" s="17"/>
      <c r="K45" s="17"/>
      <c r="L45" s="17"/>
      <c r="M45" s="17"/>
      <c r="N45" s="17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98"/>
      <c r="BB45" s="99"/>
      <c r="BC45" s="70"/>
      <c r="BD45" s="99"/>
      <c r="BE45" s="70"/>
      <c r="BF45" s="99"/>
      <c r="BG45" s="70"/>
      <c r="BH45" s="70"/>
      <c r="BI45" s="99"/>
      <c r="BJ45" s="70"/>
      <c r="BK45" s="99"/>
    </row>
    <row r="46" spans="1:63" ht="15.75" customHeight="1" x14ac:dyDescent="0.25">
      <c r="B46" s="17"/>
      <c r="C46" s="17"/>
      <c r="D46" s="17"/>
      <c r="E46" s="17"/>
      <c r="K46" s="17"/>
      <c r="L46" s="17"/>
      <c r="M46" s="17"/>
      <c r="N46" s="1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70"/>
      <c r="AY46" s="2"/>
      <c r="AZ46" s="2" t="s">
        <v>920</v>
      </c>
      <c r="BA46" s="98" t="e">
        <f>BA36</f>
        <v>#REF!</v>
      </c>
      <c r="BB46" s="99" t="e">
        <f>BA46/5</f>
        <v>#REF!</v>
      </c>
      <c r="BC46" s="70">
        <f>BC36</f>
        <v>0</v>
      </c>
      <c r="BD46" s="99">
        <f>BC46/10</f>
        <v>0</v>
      </c>
      <c r="BE46" s="70" t="e">
        <f>BE36</f>
        <v>#REF!</v>
      </c>
      <c r="BF46" s="99" t="e">
        <f>BE46/10</f>
        <v>#REF!</v>
      </c>
      <c r="BG46" s="70" t="e">
        <f>BF36</f>
        <v>#REF!</v>
      </c>
      <c r="BH46" s="70" t="e">
        <f>BH36</f>
        <v>#REF!</v>
      </c>
      <c r="BI46" s="99" t="e">
        <f>BH46/6</f>
        <v>#REF!</v>
      </c>
      <c r="BJ46" s="70" t="e">
        <f>BJ36</f>
        <v>#REF!</v>
      </c>
      <c r="BK46" s="99"/>
    </row>
    <row r="47" spans="1:63" ht="15.75" customHeight="1" x14ac:dyDescent="0.25">
      <c r="B47" s="17"/>
      <c r="C47" s="17"/>
      <c r="D47" s="17"/>
      <c r="E47" s="17"/>
      <c r="K47" s="17"/>
      <c r="L47" s="17"/>
      <c r="M47" s="17"/>
      <c r="N47" s="1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100"/>
      <c r="AZ47" s="2"/>
      <c r="BA47" s="98"/>
      <c r="BB47" s="99"/>
      <c r="BC47" s="70"/>
      <c r="BD47" s="99"/>
      <c r="BE47" s="70"/>
      <c r="BF47" s="99"/>
      <c r="BG47" s="70"/>
      <c r="BH47" s="70"/>
      <c r="BI47" s="99"/>
      <c r="BJ47" s="70"/>
      <c r="BK47" s="99"/>
    </row>
    <row r="48" spans="1:63" ht="15.75" customHeight="1" x14ac:dyDescent="0.25">
      <c r="B48" s="17"/>
      <c r="C48" s="17"/>
      <c r="D48" s="17"/>
      <c r="E48" s="17"/>
      <c r="K48" s="17"/>
      <c r="L48" s="17"/>
      <c r="M48" s="17"/>
      <c r="N48" s="17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 t="s">
        <v>921</v>
      </c>
      <c r="BA48" s="98">
        <v>0</v>
      </c>
      <c r="BB48" s="99">
        <f>BA48/5</f>
        <v>0</v>
      </c>
      <c r="BC48" s="70">
        <v>0</v>
      </c>
      <c r="BD48" s="99">
        <f>BC48/10</f>
        <v>0</v>
      </c>
      <c r="BE48" s="70">
        <v>0</v>
      </c>
      <c r="BF48" s="99">
        <f>BE48/10</f>
        <v>0</v>
      </c>
      <c r="BG48" s="70">
        <v>0</v>
      </c>
      <c r="BH48" s="70">
        <v>0</v>
      </c>
      <c r="BI48" s="99">
        <f>BH48/6</f>
        <v>0</v>
      </c>
      <c r="BJ48" s="70">
        <v>0</v>
      </c>
      <c r="BK48" s="99"/>
    </row>
    <row r="49" spans="2:63" ht="15.75" customHeight="1" x14ac:dyDescent="0.25">
      <c r="B49" s="17"/>
      <c r="C49" s="17"/>
      <c r="D49" s="17"/>
      <c r="E49" s="17"/>
      <c r="K49" s="17"/>
      <c r="L49" s="17"/>
      <c r="M49" s="17"/>
      <c r="N49" s="17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98"/>
      <c r="BB49" s="99"/>
      <c r="BC49" s="70"/>
      <c r="BD49" s="99"/>
      <c r="BE49" s="70"/>
      <c r="BF49" s="99"/>
      <c r="BG49" s="70"/>
      <c r="BH49" s="70"/>
      <c r="BI49" s="99"/>
      <c r="BJ49" s="70"/>
      <c r="BK49" s="99"/>
    </row>
    <row r="50" spans="2:63" ht="15.75" customHeight="1" x14ac:dyDescent="0.25">
      <c r="B50" s="17"/>
      <c r="C50" s="17"/>
      <c r="D50" s="17"/>
      <c r="E50" s="17"/>
      <c r="K50" s="17"/>
      <c r="L50" s="17"/>
      <c r="M50" s="17"/>
      <c r="N50" s="17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 t="s">
        <v>922</v>
      </c>
      <c r="BA50" s="98" t="e">
        <f>(BA42+BA44)-BA46</f>
        <v>#REF!</v>
      </c>
      <c r="BB50" s="99" t="e">
        <f>BA50/5</f>
        <v>#REF!</v>
      </c>
      <c r="BC50" s="70">
        <f>(BC42+BC44)-BC46</f>
        <v>0</v>
      </c>
      <c r="BD50" s="99">
        <f t="shared" ref="BD50:BG50" si="38">(BD42+BD44)-BD46</f>
        <v>0</v>
      </c>
      <c r="BE50" s="70" t="e">
        <f>(BE42+BE44)-BE46</f>
        <v>#REF!</v>
      </c>
      <c r="BF50" s="99" t="e">
        <f t="shared" si="38"/>
        <v>#REF!</v>
      </c>
      <c r="BG50" s="70" t="e">
        <f t="shared" si="38"/>
        <v>#REF!</v>
      </c>
      <c r="BH50" s="70" t="e">
        <f>(BH42+BH44)-BH46</f>
        <v>#REF!</v>
      </c>
      <c r="BI50" s="99" t="e">
        <f>BH50/6</f>
        <v>#REF!</v>
      </c>
      <c r="BJ50" s="70" t="e">
        <f>(BJ42+BJ44)-BJ46</f>
        <v>#REF!</v>
      </c>
      <c r="BK50" s="99"/>
    </row>
    <row r="51" spans="2:63" ht="15.75" customHeight="1" x14ac:dyDescent="0.25">
      <c r="B51" s="17"/>
      <c r="C51" s="17"/>
      <c r="D51" s="17"/>
      <c r="E51" s="17"/>
      <c r="K51" s="17"/>
      <c r="L51" s="17"/>
      <c r="M51" s="17"/>
      <c r="N51" s="1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0"/>
      <c r="AT51" s="70"/>
      <c r="AU51" s="70"/>
      <c r="AV51" s="70"/>
      <c r="AW51" s="70"/>
      <c r="AX51" s="2"/>
      <c r="AY51" s="2"/>
      <c r="AZ51" s="2"/>
      <c r="BA51" s="98"/>
      <c r="BB51" s="2"/>
      <c r="BC51" s="101"/>
      <c r="BD51" s="2"/>
      <c r="BE51" s="2"/>
      <c r="BF51" s="2"/>
      <c r="BG51" s="2"/>
      <c r="BH51" s="2"/>
      <c r="BI51" s="2"/>
    </row>
    <row r="52" spans="2:63" ht="9.75" hidden="1" customHeight="1" x14ac:dyDescent="0.25">
      <c r="B52" s="17"/>
      <c r="C52" s="17"/>
      <c r="D52" s="17"/>
      <c r="E52" s="17"/>
      <c r="K52" s="17"/>
      <c r="L52" s="17"/>
      <c r="M52" s="17"/>
      <c r="N52" s="1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102"/>
      <c r="BB52" s="2"/>
      <c r="BC52" s="101"/>
      <c r="BD52" s="2"/>
      <c r="BE52" s="2"/>
      <c r="BF52" s="2"/>
      <c r="BG52" s="2"/>
      <c r="BH52" s="2"/>
      <c r="BI52" s="2"/>
    </row>
    <row r="53" spans="2:63" ht="9.75" hidden="1" customHeight="1" x14ac:dyDescent="0.25">
      <c r="B53" s="17"/>
      <c r="C53" s="17"/>
      <c r="D53" s="17"/>
      <c r="E53" s="17"/>
      <c r="K53" s="17"/>
      <c r="L53" s="17"/>
      <c r="M53" s="17"/>
      <c r="N53" s="1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102"/>
      <c r="BB53" s="2"/>
      <c r="BC53" s="101"/>
      <c r="BD53" s="2"/>
      <c r="BE53" s="2"/>
      <c r="BF53" s="2"/>
      <c r="BG53" s="2"/>
      <c r="BH53" s="2"/>
      <c r="BI53" s="2"/>
    </row>
    <row r="54" spans="2:63" ht="15" hidden="1" customHeight="1" x14ac:dyDescent="0.25">
      <c r="B54" s="17"/>
      <c r="C54" s="17"/>
      <c r="D54" s="17"/>
      <c r="E54" s="17"/>
      <c r="K54" s="17"/>
      <c r="L54" s="17"/>
      <c r="M54" s="17"/>
      <c r="N54" s="1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102"/>
      <c r="BB54" s="2"/>
      <c r="BC54" s="101"/>
      <c r="BD54" s="2"/>
      <c r="BE54" s="2"/>
      <c r="BF54" s="2"/>
      <c r="BG54" s="2"/>
      <c r="BH54" s="2"/>
      <c r="BI54" s="2"/>
    </row>
    <row r="55" spans="2:63" ht="15" hidden="1" customHeight="1" x14ac:dyDescent="0.25">
      <c r="B55" s="17"/>
      <c r="C55" s="17"/>
      <c r="D55" s="17"/>
      <c r="E55" s="17"/>
      <c r="K55" s="17"/>
      <c r="L55" s="17"/>
      <c r="M55" s="17"/>
      <c r="N55" s="1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102"/>
      <c r="BB55" s="2"/>
      <c r="BC55" s="101"/>
      <c r="BD55" s="2"/>
      <c r="BE55" s="2"/>
      <c r="BF55" s="2"/>
      <c r="BG55" s="2"/>
      <c r="BH55" s="2"/>
      <c r="BI55" s="2"/>
    </row>
    <row r="56" spans="2:63" ht="15" hidden="1" customHeight="1" x14ac:dyDescent="0.25">
      <c r="B56" s="17"/>
      <c r="C56" s="17"/>
      <c r="D56" s="17"/>
      <c r="E56" s="17"/>
      <c r="K56" s="17"/>
      <c r="L56" s="17"/>
      <c r="M56" s="17"/>
      <c r="N56" s="1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102"/>
      <c r="BB56" s="2"/>
      <c r="BC56" s="101"/>
      <c r="BD56" s="2"/>
      <c r="BE56" s="2"/>
      <c r="BF56" s="2"/>
      <c r="BG56" s="2"/>
      <c r="BH56" s="2"/>
      <c r="BI56" s="2"/>
    </row>
    <row r="57" spans="2:63" ht="15" hidden="1" customHeight="1" x14ac:dyDescent="0.25">
      <c r="B57" s="17"/>
      <c r="C57" s="17"/>
      <c r="D57" s="17"/>
      <c r="E57" s="17"/>
      <c r="K57" s="17"/>
      <c r="L57" s="17"/>
      <c r="M57" s="17"/>
      <c r="N57" s="1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102"/>
      <c r="BB57" s="2"/>
      <c r="BC57" s="101"/>
      <c r="BD57" s="2"/>
      <c r="BE57" s="2"/>
      <c r="BF57" s="2"/>
      <c r="BG57" s="2"/>
      <c r="BH57" s="2"/>
      <c r="BI57" s="2"/>
    </row>
    <row r="58" spans="2:63" ht="15" hidden="1" customHeight="1" x14ac:dyDescent="0.25">
      <c r="B58" s="17"/>
      <c r="C58" s="17"/>
      <c r="D58" s="17"/>
      <c r="E58" s="17"/>
      <c r="K58" s="17"/>
      <c r="L58" s="17"/>
      <c r="M58" s="17"/>
      <c r="N58" s="1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102"/>
      <c r="BB58" s="2"/>
      <c r="BC58" s="101"/>
      <c r="BD58" s="2"/>
      <c r="BE58" s="2"/>
      <c r="BF58" s="2"/>
      <c r="BG58" s="2"/>
      <c r="BH58" s="2"/>
      <c r="BI58" s="2"/>
    </row>
    <row r="59" spans="2:63" ht="15" hidden="1" customHeight="1" x14ac:dyDescent="0.25">
      <c r="B59" s="17"/>
      <c r="C59" s="17"/>
      <c r="D59" s="17"/>
      <c r="E59" s="17"/>
      <c r="K59" s="17"/>
      <c r="L59" s="17"/>
      <c r="M59" s="17"/>
      <c r="N59" s="1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102"/>
      <c r="BB59" s="2"/>
      <c r="BC59" s="101"/>
      <c r="BD59" s="2"/>
      <c r="BE59" s="2"/>
      <c r="BF59" s="2"/>
      <c r="BG59" s="2"/>
      <c r="BH59" s="2"/>
      <c r="BI59" s="2"/>
    </row>
    <row r="60" spans="2:63" ht="15" hidden="1" customHeight="1" x14ac:dyDescent="0.25">
      <c r="B60" s="17"/>
      <c r="C60" s="17"/>
      <c r="D60" s="17"/>
      <c r="E60" s="17"/>
      <c r="K60" s="17"/>
      <c r="L60" s="17"/>
      <c r="M60" s="17"/>
      <c r="N60" s="1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102"/>
      <c r="BB60" s="2"/>
      <c r="BC60" s="101"/>
      <c r="BD60" s="2"/>
      <c r="BE60" s="2"/>
      <c r="BF60" s="2"/>
      <c r="BG60" s="2"/>
      <c r="BH60" s="2"/>
      <c r="BI60" s="2"/>
    </row>
    <row r="61" spans="2:63" ht="15" hidden="1" customHeight="1" x14ac:dyDescent="0.25">
      <c r="B61" s="17"/>
      <c r="C61" s="17"/>
      <c r="D61" s="17"/>
      <c r="E61" s="17"/>
      <c r="K61" s="17"/>
      <c r="L61" s="17"/>
      <c r="M61" s="17"/>
      <c r="N61" s="1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102"/>
      <c r="BB61" s="2"/>
      <c r="BC61" s="101"/>
      <c r="BD61" s="2"/>
      <c r="BE61" s="2"/>
      <c r="BF61" s="2"/>
      <c r="BG61" s="2"/>
      <c r="BH61" s="2"/>
      <c r="BI61" s="2"/>
    </row>
    <row r="62" spans="2:63" ht="15" hidden="1" customHeight="1" x14ac:dyDescent="0.25">
      <c r="B62" s="17"/>
      <c r="C62" s="17"/>
      <c r="D62" s="17"/>
      <c r="E62" s="17"/>
      <c r="K62" s="17"/>
      <c r="L62" s="17"/>
      <c r="M62" s="17"/>
      <c r="N62" s="1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102"/>
      <c r="BB62" s="2"/>
      <c r="BC62" s="101"/>
      <c r="BD62" s="2"/>
      <c r="BE62" s="2"/>
      <c r="BF62" s="2"/>
      <c r="BG62" s="2"/>
      <c r="BH62" s="2"/>
      <c r="BI62" s="2"/>
    </row>
    <row r="63" spans="2:63" ht="15" hidden="1" customHeight="1" x14ac:dyDescent="0.25">
      <c r="B63" s="17"/>
      <c r="C63" s="17"/>
      <c r="D63" s="17"/>
      <c r="E63" s="17"/>
      <c r="K63" s="17"/>
      <c r="L63" s="17"/>
      <c r="M63" s="17"/>
      <c r="N63" s="1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102"/>
      <c r="BB63" s="2"/>
      <c r="BC63" s="101"/>
      <c r="BD63" s="2"/>
      <c r="BE63" s="2"/>
      <c r="BF63" s="2"/>
      <c r="BG63" s="2"/>
      <c r="BH63" s="2"/>
      <c r="BI63" s="2"/>
    </row>
    <row r="64" spans="2:63" ht="15" hidden="1" customHeight="1" x14ac:dyDescent="0.25">
      <c r="B64" s="17"/>
      <c r="C64" s="17"/>
      <c r="D64" s="17"/>
      <c r="E64" s="17"/>
      <c r="K64" s="17"/>
      <c r="L64" s="17"/>
      <c r="M64" s="17"/>
      <c r="N64" s="1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102"/>
      <c r="BB64" s="2"/>
      <c r="BC64" s="101"/>
      <c r="BD64" s="2"/>
      <c r="BE64" s="2"/>
      <c r="BF64" s="2"/>
      <c r="BG64" s="2"/>
      <c r="BH64" s="2"/>
      <c r="BI64" s="2"/>
    </row>
    <row r="65" spans="2:61" ht="15" hidden="1" customHeight="1" x14ac:dyDescent="0.25">
      <c r="B65" s="17"/>
      <c r="C65" s="17"/>
      <c r="D65" s="17"/>
      <c r="E65" s="17"/>
      <c r="K65" s="17"/>
      <c r="L65" s="17"/>
      <c r="M65" s="17"/>
      <c r="N65" s="1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102"/>
      <c r="BB65" s="2"/>
      <c r="BC65" s="101"/>
      <c r="BD65" s="2"/>
      <c r="BE65" s="2"/>
      <c r="BF65" s="2"/>
      <c r="BG65" s="2"/>
      <c r="BH65" s="2"/>
      <c r="BI65" s="2"/>
    </row>
    <row r="66" spans="2:61" ht="15" hidden="1" customHeight="1" x14ac:dyDescent="0.25">
      <c r="B66" s="17"/>
      <c r="C66" s="17"/>
      <c r="D66" s="17"/>
      <c r="E66" s="17"/>
      <c r="K66" s="17"/>
      <c r="L66" s="17"/>
      <c r="M66" s="17"/>
      <c r="N66" s="1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102"/>
      <c r="BB66" s="2"/>
      <c r="BC66" s="101"/>
      <c r="BD66" s="2"/>
      <c r="BE66" s="2"/>
      <c r="BF66" s="2"/>
      <c r="BG66" s="2"/>
      <c r="BH66" s="2"/>
      <c r="BI66" s="2"/>
    </row>
    <row r="67" spans="2:61" ht="15" hidden="1" customHeight="1" x14ac:dyDescent="0.25">
      <c r="B67" s="17"/>
      <c r="C67" s="17"/>
      <c r="D67" s="17"/>
      <c r="E67" s="17"/>
      <c r="K67" s="17"/>
      <c r="L67" s="17"/>
      <c r="M67" s="17"/>
      <c r="N67" s="17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102"/>
      <c r="BB67" s="2"/>
      <c r="BC67" s="101"/>
      <c r="BD67" s="2"/>
      <c r="BE67" s="2"/>
      <c r="BF67" s="2"/>
      <c r="BG67" s="2"/>
      <c r="BH67" s="2"/>
      <c r="BI67" s="2"/>
    </row>
    <row r="68" spans="2:61" ht="15" hidden="1" customHeight="1" x14ac:dyDescent="0.25">
      <c r="B68" s="17"/>
      <c r="C68" s="17"/>
      <c r="D68" s="17"/>
      <c r="E68" s="17"/>
      <c r="K68" s="17"/>
      <c r="L68" s="17"/>
      <c r="M68" s="17"/>
      <c r="N68" s="17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102"/>
      <c r="BB68" s="2"/>
      <c r="BC68" s="101"/>
      <c r="BD68" s="2"/>
      <c r="BE68" s="2"/>
      <c r="BF68" s="2"/>
      <c r="BG68" s="2"/>
      <c r="BH68" s="2"/>
      <c r="BI68" s="2"/>
    </row>
    <row r="69" spans="2:61" ht="15" hidden="1" customHeight="1" x14ac:dyDescent="0.25">
      <c r="B69" s="17"/>
      <c r="C69" s="17"/>
      <c r="D69" s="17"/>
      <c r="E69" s="17"/>
      <c r="K69" s="17"/>
      <c r="L69" s="17"/>
      <c r="M69" s="17"/>
      <c r="N69" s="17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102"/>
      <c r="BB69" s="2"/>
      <c r="BC69" s="101"/>
      <c r="BD69" s="2"/>
      <c r="BE69" s="2"/>
      <c r="BF69" s="2"/>
      <c r="BG69" s="2"/>
      <c r="BH69" s="2"/>
      <c r="BI69" s="2"/>
    </row>
    <row r="70" spans="2:61" ht="15" hidden="1" customHeight="1" x14ac:dyDescent="0.25">
      <c r="B70" s="17"/>
      <c r="C70" s="17"/>
      <c r="D70" s="17"/>
      <c r="E70" s="17"/>
      <c r="K70" s="17"/>
      <c r="L70" s="17"/>
      <c r="M70" s="17"/>
      <c r="N70" s="17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102"/>
      <c r="BB70" s="2"/>
      <c r="BC70" s="101"/>
      <c r="BD70" s="2"/>
      <c r="BE70" s="2"/>
      <c r="BF70" s="2"/>
      <c r="BG70" s="2"/>
      <c r="BH70" s="2"/>
      <c r="BI70" s="2"/>
    </row>
    <row r="71" spans="2:61" ht="15" hidden="1" customHeight="1" x14ac:dyDescent="0.25">
      <c r="B71" s="17"/>
      <c r="C71" s="17"/>
      <c r="D71" s="17"/>
      <c r="E71" s="17"/>
      <c r="K71" s="17"/>
      <c r="L71" s="17"/>
      <c r="M71" s="17"/>
      <c r="N71" s="17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102"/>
      <c r="BB71" s="2"/>
      <c r="BC71" s="101"/>
      <c r="BD71" s="2"/>
      <c r="BE71" s="2"/>
      <c r="BF71" s="2"/>
      <c r="BG71" s="2"/>
      <c r="BH71" s="2"/>
      <c r="BI71" s="2"/>
    </row>
    <row r="72" spans="2:61" ht="15" hidden="1" customHeight="1" x14ac:dyDescent="0.25">
      <c r="B72" s="17"/>
      <c r="C72" s="17"/>
      <c r="D72" s="17"/>
      <c r="E72" s="17"/>
      <c r="K72" s="17"/>
      <c r="L72" s="17"/>
      <c r="M72" s="17"/>
      <c r="N72" s="17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102"/>
      <c r="BB72" s="2"/>
      <c r="BC72" s="101"/>
      <c r="BD72" s="2"/>
      <c r="BE72" s="2"/>
      <c r="BF72" s="2"/>
      <c r="BG72" s="2"/>
      <c r="BH72" s="2"/>
      <c r="BI72" s="2"/>
    </row>
    <row r="73" spans="2:61" ht="15" hidden="1" customHeight="1" x14ac:dyDescent="0.25">
      <c r="B73" s="17"/>
      <c r="C73" s="17"/>
      <c r="D73" s="17"/>
      <c r="E73" s="17"/>
      <c r="K73" s="17"/>
      <c r="L73" s="17"/>
      <c r="M73" s="17"/>
      <c r="N73" s="17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102"/>
      <c r="BB73" s="2"/>
      <c r="BC73" s="101"/>
      <c r="BD73" s="2"/>
      <c r="BE73" s="2"/>
      <c r="BF73" s="2"/>
      <c r="BG73" s="2"/>
      <c r="BH73" s="2"/>
      <c r="BI73" s="2"/>
    </row>
    <row r="74" spans="2:61" ht="15" hidden="1" customHeight="1" x14ac:dyDescent="0.25">
      <c r="B74" s="17"/>
      <c r="C74" s="17"/>
      <c r="D74" s="17"/>
      <c r="E74" s="17"/>
      <c r="K74" s="17"/>
      <c r="L74" s="17"/>
      <c r="M74" s="17"/>
      <c r="N74" s="17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102"/>
      <c r="BB74" s="2"/>
      <c r="BC74" s="101"/>
      <c r="BD74" s="2"/>
      <c r="BE74" s="2"/>
      <c r="BF74" s="2"/>
      <c r="BG74" s="2"/>
      <c r="BH74" s="2"/>
      <c r="BI74" s="2"/>
    </row>
    <row r="75" spans="2:61" ht="15" hidden="1" customHeight="1" x14ac:dyDescent="0.25">
      <c r="B75" s="17"/>
      <c r="C75" s="17"/>
      <c r="D75" s="17"/>
      <c r="E75" s="17"/>
      <c r="K75" s="17"/>
      <c r="L75" s="17"/>
      <c r="M75" s="17"/>
      <c r="N75" s="17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102"/>
      <c r="BB75" s="2"/>
      <c r="BC75" s="101"/>
      <c r="BD75" s="2"/>
      <c r="BE75" s="2"/>
      <c r="BF75" s="2"/>
      <c r="BG75" s="2"/>
      <c r="BH75" s="2"/>
      <c r="BI75" s="2"/>
    </row>
    <row r="76" spans="2:61" ht="15" hidden="1" customHeight="1" x14ac:dyDescent="0.25">
      <c r="B76" s="17"/>
      <c r="C76" s="17"/>
      <c r="D76" s="17"/>
      <c r="E76" s="17"/>
      <c r="K76" s="17"/>
      <c r="L76" s="17"/>
      <c r="M76" s="17"/>
      <c r="N76" s="17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102"/>
      <c r="BB76" s="2"/>
      <c r="BC76" s="101"/>
      <c r="BD76" s="2"/>
      <c r="BE76" s="2"/>
      <c r="BF76" s="2"/>
      <c r="BG76" s="2"/>
      <c r="BH76" s="2"/>
      <c r="BI76" s="2"/>
    </row>
    <row r="77" spans="2:61" ht="15" hidden="1" customHeight="1" x14ac:dyDescent="0.25">
      <c r="B77" s="17"/>
      <c r="C77" s="17"/>
      <c r="D77" s="17"/>
      <c r="E77" s="17"/>
      <c r="K77" s="17"/>
      <c r="L77" s="17"/>
      <c r="M77" s="17"/>
      <c r="N77" s="17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102"/>
      <c r="BB77" s="2"/>
      <c r="BC77" s="101"/>
      <c r="BD77" s="2"/>
      <c r="BE77" s="2"/>
      <c r="BF77" s="2"/>
      <c r="BG77" s="2"/>
      <c r="BH77" s="2"/>
      <c r="BI77" s="2"/>
    </row>
    <row r="78" spans="2:61" ht="15" hidden="1" customHeight="1" x14ac:dyDescent="0.25">
      <c r="B78" s="17"/>
      <c r="C78" s="17"/>
      <c r="D78" s="17"/>
      <c r="E78" s="17"/>
      <c r="K78" s="17"/>
      <c r="L78" s="17"/>
      <c r="M78" s="17"/>
      <c r="N78" s="17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102"/>
      <c r="BB78" s="2"/>
      <c r="BC78" s="101"/>
      <c r="BD78" s="2"/>
      <c r="BE78" s="2"/>
      <c r="BF78" s="2"/>
      <c r="BG78" s="2"/>
      <c r="BH78" s="2"/>
      <c r="BI78" s="2"/>
    </row>
    <row r="79" spans="2:61" ht="15" hidden="1" customHeight="1" x14ac:dyDescent="0.25">
      <c r="B79" s="17"/>
      <c r="C79" s="17"/>
      <c r="D79" s="17"/>
      <c r="E79" s="17"/>
      <c r="K79" s="17"/>
      <c r="L79" s="17"/>
      <c r="M79" s="17"/>
      <c r="N79" s="17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102"/>
      <c r="BB79" s="2"/>
      <c r="BC79" s="101"/>
      <c r="BD79" s="2"/>
      <c r="BE79" s="2"/>
      <c r="BF79" s="2"/>
      <c r="BG79" s="2"/>
      <c r="BH79" s="2"/>
      <c r="BI79" s="2"/>
    </row>
    <row r="80" spans="2:61" ht="15" hidden="1" customHeight="1" x14ac:dyDescent="0.25">
      <c r="B80" s="17"/>
      <c r="C80" s="17"/>
      <c r="D80" s="17"/>
      <c r="E80" s="17"/>
      <c r="K80" s="17"/>
      <c r="L80" s="17"/>
      <c r="M80" s="17"/>
      <c r="N80" s="17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102"/>
      <c r="BB80" s="2"/>
      <c r="BC80" s="101"/>
      <c r="BD80" s="2"/>
      <c r="BE80" s="2"/>
      <c r="BF80" s="2"/>
      <c r="BG80" s="2"/>
      <c r="BH80" s="2"/>
      <c r="BI80" s="2"/>
    </row>
    <row r="81" spans="2:61" ht="15" hidden="1" customHeight="1" x14ac:dyDescent="0.25">
      <c r="B81" s="17"/>
      <c r="C81" s="17"/>
      <c r="D81" s="17"/>
      <c r="E81" s="17"/>
      <c r="K81" s="17"/>
      <c r="L81" s="17"/>
      <c r="M81" s="17"/>
      <c r="N81" s="17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102"/>
      <c r="BB81" s="2"/>
      <c r="BC81" s="101"/>
      <c r="BD81" s="2"/>
      <c r="BE81" s="2"/>
      <c r="BF81" s="2"/>
      <c r="BG81" s="2"/>
      <c r="BH81" s="2"/>
      <c r="BI81" s="2"/>
    </row>
    <row r="82" spans="2:61" ht="15" hidden="1" customHeight="1" x14ac:dyDescent="0.25">
      <c r="B82" s="17"/>
      <c r="C82" s="17"/>
      <c r="D82" s="17"/>
      <c r="E82" s="17"/>
      <c r="K82" s="17"/>
      <c r="L82" s="17"/>
      <c r="M82" s="17"/>
      <c r="N82" s="17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102"/>
      <c r="BB82" s="2"/>
      <c r="BC82" s="101"/>
      <c r="BD82" s="2"/>
      <c r="BE82" s="2"/>
      <c r="BF82" s="2"/>
      <c r="BG82" s="2"/>
      <c r="BH82" s="2"/>
      <c r="BI82" s="2"/>
    </row>
    <row r="83" spans="2:61" ht="15" hidden="1" customHeight="1" x14ac:dyDescent="0.25">
      <c r="B83" s="17"/>
      <c r="C83" s="17"/>
      <c r="D83" s="17"/>
      <c r="E83" s="17"/>
      <c r="K83" s="17"/>
      <c r="L83" s="17"/>
      <c r="M83" s="17"/>
      <c r="N83" s="17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102"/>
      <c r="BB83" s="2"/>
      <c r="BC83" s="101"/>
      <c r="BD83" s="2"/>
      <c r="BE83" s="2"/>
      <c r="BF83" s="2"/>
      <c r="BG83" s="2"/>
      <c r="BH83" s="2"/>
      <c r="BI83" s="2"/>
    </row>
    <row r="84" spans="2:61" ht="15" hidden="1" customHeight="1" x14ac:dyDescent="0.25">
      <c r="B84" s="17"/>
      <c r="C84" s="17"/>
      <c r="D84" s="17"/>
      <c r="E84" s="17"/>
      <c r="K84" s="17"/>
      <c r="L84" s="17"/>
      <c r="M84" s="17"/>
      <c r="N84" s="17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102"/>
      <c r="BB84" s="2"/>
      <c r="BC84" s="101"/>
      <c r="BD84" s="2"/>
      <c r="BE84" s="2"/>
      <c r="BF84" s="2"/>
      <c r="BG84" s="2"/>
      <c r="BH84" s="2"/>
      <c r="BI84" s="2"/>
    </row>
    <row r="85" spans="2:61" ht="15" hidden="1" customHeight="1" x14ac:dyDescent="0.25">
      <c r="B85" s="17"/>
      <c r="C85" s="17"/>
      <c r="D85" s="17"/>
      <c r="E85" s="17"/>
      <c r="K85" s="17"/>
      <c r="L85" s="17"/>
      <c r="M85" s="17"/>
      <c r="N85" s="17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102"/>
      <c r="BB85" s="2"/>
      <c r="BC85" s="101"/>
      <c r="BD85" s="2"/>
      <c r="BE85" s="2"/>
      <c r="BF85" s="2"/>
      <c r="BG85" s="2"/>
      <c r="BH85" s="2"/>
      <c r="BI85" s="2"/>
    </row>
    <row r="86" spans="2:61" ht="15" hidden="1" customHeight="1" x14ac:dyDescent="0.25">
      <c r="B86" s="17"/>
      <c r="C86" s="17"/>
      <c r="D86" s="17"/>
      <c r="E86" s="17"/>
      <c r="K86" s="17"/>
      <c r="L86" s="17"/>
      <c r="M86" s="17"/>
      <c r="N86" s="17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102"/>
      <c r="BB86" s="2"/>
      <c r="BC86" s="101"/>
      <c r="BD86" s="2"/>
      <c r="BE86" s="2"/>
      <c r="BF86" s="2"/>
      <c r="BG86" s="2"/>
      <c r="BH86" s="2"/>
      <c r="BI86" s="2"/>
    </row>
    <row r="87" spans="2:61" ht="15" hidden="1" customHeight="1" x14ac:dyDescent="0.25">
      <c r="B87" s="17"/>
      <c r="C87" s="17"/>
      <c r="D87" s="17"/>
      <c r="E87" s="17"/>
      <c r="K87" s="17"/>
      <c r="L87" s="17"/>
      <c r="M87" s="17"/>
      <c r="N87" s="17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102"/>
      <c r="BB87" s="2"/>
      <c r="BC87" s="101"/>
      <c r="BD87" s="2"/>
      <c r="BE87" s="2"/>
      <c r="BF87" s="2"/>
      <c r="BG87" s="2"/>
      <c r="BH87" s="2"/>
      <c r="BI87" s="2"/>
    </row>
    <row r="88" spans="2:61" ht="15" hidden="1" customHeight="1" x14ac:dyDescent="0.25">
      <c r="B88" s="17"/>
      <c r="C88" s="17"/>
      <c r="D88" s="17"/>
      <c r="E88" s="17"/>
      <c r="K88" s="17"/>
      <c r="L88" s="17"/>
      <c r="M88" s="17"/>
      <c r="N88" s="17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102"/>
      <c r="BB88" s="2"/>
      <c r="BC88" s="101"/>
      <c r="BD88" s="2"/>
      <c r="BE88" s="2"/>
      <c r="BF88" s="2"/>
      <c r="BG88" s="2"/>
      <c r="BH88" s="2"/>
      <c r="BI88" s="2"/>
    </row>
    <row r="89" spans="2:61" ht="15" hidden="1" customHeight="1" x14ac:dyDescent="0.25">
      <c r="B89" s="17"/>
      <c r="C89" s="17"/>
      <c r="D89" s="17"/>
      <c r="E89" s="17"/>
      <c r="K89" s="17"/>
      <c r="L89" s="17"/>
      <c r="M89" s="17"/>
      <c r="N89" s="17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102"/>
      <c r="BB89" s="2"/>
      <c r="BC89" s="101"/>
      <c r="BD89" s="2"/>
      <c r="BE89" s="2"/>
      <c r="BF89" s="2"/>
      <c r="BG89" s="2"/>
      <c r="BH89" s="2"/>
      <c r="BI89" s="2"/>
    </row>
    <row r="90" spans="2:61" ht="15" hidden="1" customHeight="1" x14ac:dyDescent="0.25">
      <c r="B90" s="17"/>
      <c r="C90" s="17"/>
      <c r="D90" s="17"/>
      <c r="E90" s="17"/>
      <c r="K90" s="17"/>
      <c r="L90" s="17"/>
      <c r="M90" s="17"/>
      <c r="N90" s="17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102"/>
      <c r="BB90" s="2"/>
      <c r="BC90" s="101"/>
      <c r="BD90" s="2"/>
      <c r="BE90" s="2"/>
      <c r="BF90" s="2"/>
      <c r="BG90" s="2"/>
      <c r="BH90" s="2"/>
      <c r="BI90" s="2"/>
    </row>
    <row r="91" spans="2:61" ht="15" hidden="1" customHeight="1" x14ac:dyDescent="0.25">
      <c r="B91" s="17"/>
      <c r="C91" s="17"/>
      <c r="D91" s="17"/>
      <c r="E91" s="17"/>
      <c r="K91" s="17"/>
      <c r="L91" s="17"/>
      <c r="M91" s="17"/>
      <c r="N91" s="17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102"/>
      <c r="BB91" s="2"/>
      <c r="BC91" s="101"/>
      <c r="BD91" s="2"/>
      <c r="BE91" s="2"/>
      <c r="BF91" s="2"/>
      <c r="BG91" s="2"/>
      <c r="BH91" s="2"/>
      <c r="BI91" s="2"/>
    </row>
    <row r="92" spans="2:61" ht="15" hidden="1" customHeight="1" x14ac:dyDescent="0.25">
      <c r="B92" s="17"/>
      <c r="C92" s="17"/>
      <c r="D92" s="17"/>
      <c r="E92" s="17"/>
      <c r="K92" s="17"/>
      <c r="L92" s="17"/>
      <c r="M92" s="17"/>
      <c r="N92" s="17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102"/>
      <c r="BB92" s="2"/>
      <c r="BC92" s="101"/>
      <c r="BD92" s="2"/>
      <c r="BE92" s="2"/>
      <c r="BF92" s="2"/>
      <c r="BG92" s="2"/>
      <c r="BH92" s="2"/>
      <c r="BI92" s="2"/>
    </row>
    <row r="93" spans="2:61" ht="15" hidden="1" customHeight="1" x14ac:dyDescent="0.25">
      <c r="B93" s="17"/>
      <c r="C93" s="17"/>
      <c r="D93" s="17"/>
      <c r="E93" s="17"/>
      <c r="K93" s="17"/>
      <c r="L93" s="17"/>
      <c r="M93" s="17"/>
      <c r="N93" s="17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102"/>
      <c r="BB93" s="2"/>
      <c r="BC93" s="101"/>
      <c r="BD93" s="2"/>
      <c r="BE93" s="2"/>
      <c r="BF93" s="2"/>
      <c r="BG93" s="2"/>
      <c r="BH93" s="2"/>
      <c r="BI93" s="2"/>
    </row>
    <row r="94" spans="2:61" ht="15" hidden="1" customHeight="1" x14ac:dyDescent="0.25">
      <c r="B94" s="17"/>
      <c r="C94" s="17"/>
      <c r="D94" s="17"/>
      <c r="E94" s="17"/>
      <c r="K94" s="17"/>
      <c r="L94" s="17"/>
      <c r="M94" s="17"/>
      <c r="N94" s="17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102"/>
      <c r="BB94" s="2"/>
      <c r="BC94" s="101"/>
      <c r="BD94" s="2"/>
      <c r="BE94" s="2"/>
      <c r="BF94" s="2"/>
      <c r="BG94" s="2"/>
      <c r="BH94" s="2"/>
      <c r="BI94" s="2"/>
    </row>
    <row r="95" spans="2:61" ht="15" hidden="1" customHeight="1" x14ac:dyDescent="0.25">
      <c r="B95" s="17"/>
      <c r="C95" s="17"/>
      <c r="D95" s="17"/>
      <c r="E95" s="17"/>
      <c r="K95" s="17"/>
      <c r="L95" s="17"/>
      <c r="M95" s="17"/>
      <c r="N95" s="17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102"/>
      <c r="BB95" s="2"/>
      <c r="BC95" s="101"/>
      <c r="BD95" s="2"/>
      <c r="BE95" s="2"/>
      <c r="BF95" s="2"/>
      <c r="BG95" s="2"/>
      <c r="BH95" s="2"/>
      <c r="BI95" s="2"/>
    </row>
    <row r="96" spans="2:61" ht="15" hidden="1" customHeight="1" x14ac:dyDescent="0.25">
      <c r="B96" s="17"/>
      <c r="C96" s="17"/>
      <c r="D96" s="17"/>
      <c r="E96" s="17"/>
      <c r="K96" s="17"/>
      <c r="L96" s="17"/>
      <c r="M96" s="17"/>
      <c r="N96" s="17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102"/>
      <c r="BB96" s="2"/>
      <c r="BC96" s="101"/>
      <c r="BD96" s="2"/>
      <c r="BE96" s="2"/>
      <c r="BF96" s="2"/>
      <c r="BG96" s="2"/>
      <c r="BH96" s="2"/>
      <c r="BI96" s="2"/>
    </row>
    <row r="97" spans="2:61" ht="15" hidden="1" customHeight="1" x14ac:dyDescent="0.25">
      <c r="B97" s="17"/>
      <c r="C97" s="17"/>
      <c r="D97" s="17"/>
      <c r="E97" s="17"/>
      <c r="K97" s="17"/>
      <c r="L97" s="17"/>
      <c r="M97" s="17"/>
      <c r="N97" s="17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102"/>
      <c r="BB97" s="2"/>
      <c r="BC97" s="101"/>
      <c r="BD97" s="2"/>
      <c r="BE97" s="2"/>
      <c r="BF97" s="2"/>
      <c r="BG97" s="2"/>
      <c r="BH97" s="2"/>
      <c r="BI97" s="2"/>
    </row>
    <row r="98" spans="2:61" ht="15" hidden="1" customHeight="1" x14ac:dyDescent="0.25">
      <c r="B98" s="17"/>
      <c r="C98" s="17"/>
      <c r="D98" s="17"/>
      <c r="E98" s="17"/>
      <c r="K98" s="17"/>
      <c r="L98" s="17"/>
      <c r="M98" s="17"/>
      <c r="N98" s="17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102"/>
      <c r="BB98" s="2"/>
      <c r="BC98" s="101"/>
      <c r="BD98" s="2"/>
      <c r="BE98" s="2"/>
      <c r="BF98" s="2"/>
      <c r="BG98" s="2"/>
      <c r="BH98" s="2"/>
      <c r="BI98" s="2"/>
    </row>
    <row r="99" spans="2:61" ht="15" hidden="1" customHeight="1" x14ac:dyDescent="0.25">
      <c r="B99" s="17"/>
      <c r="C99" s="17"/>
      <c r="D99" s="17"/>
      <c r="E99" s="17"/>
      <c r="K99" s="17"/>
      <c r="L99" s="17"/>
      <c r="M99" s="17"/>
      <c r="N99" s="17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102"/>
      <c r="BB99" s="2"/>
      <c r="BC99" s="101"/>
      <c r="BD99" s="2"/>
      <c r="BE99" s="2"/>
      <c r="BF99" s="2"/>
      <c r="BG99" s="2"/>
      <c r="BH99" s="2"/>
      <c r="BI99" s="2"/>
    </row>
    <row r="100" spans="2:61" ht="15" hidden="1" customHeight="1" x14ac:dyDescent="0.25">
      <c r="B100" s="17"/>
      <c r="C100" s="17"/>
      <c r="D100" s="17"/>
      <c r="E100" s="17"/>
      <c r="K100" s="17"/>
      <c r="L100" s="17"/>
      <c r="M100" s="17"/>
      <c r="N100" s="17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102"/>
      <c r="BB100" s="2"/>
      <c r="BC100" s="101"/>
      <c r="BD100" s="2"/>
      <c r="BE100" s="2"/>
      <c r="BF100" s="2"/>
      <c r="BG100" s="2"/>
      <c r="BH100" s="2"/>
      <c r="BI100" s="2"/>
    </row>
    <row r="101" spans="2:61" ht="15" hidden="1" customHeight="1" x14ac:dyDescent="0.25">
      <c r="B101" s="17"/>
      <c r="C101" s="17"/>
      <c r="D101" s="17"/>
      <c r="E101" s="17"/>
      <c r="K101" s="17"/>
      <c r="L101" s="17"/>
      <c r="M101" s="17"/>
      <c r="N101" s="17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102"/>
      <c r="BB101" s="2"/>
      <c r="BC101" s="101"/>
      <c r="BD101" s="2"/>
      <c r="BE101" s="2"/>
      <c r="BF101" s="2"/>
      <c r="BG101" s="2"/>
      <c r="BH101" s="2"/>
      <c r="BI101" s="2"/>
    </row>
    <row r="102" spans="2:61" ht="15" hidden="1" customHeight="1" x14ac:dyDescent="0.25">
      <c r="B102" s="17"/>
      <c r="C102" s="17"/>
      <c r="D102" s="17"/>
      <c r="E102" s="17"/>
      <c r="K102" s="17"/>
      <c r="L102" s="17"/>
      <c r="M102" s="17"/>
      <c r="N102" s="17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102"/>
      <c r="BB102" s="2"/>
      <c r="BC102" s="101"/>
      <c r="BD102" s="2"/>
      <c r="BE102" s="2"/>
      <c r="BF102" s="2"/>
      <c r="BG102" s="2"/>
      <c r="BH102" s="2"/>
      <c r="BI102" s="2"/>
    </row>
    <row r="103" spans="2:61" ht="15" hidden="1" customHeight="1" x14ac:dyDescent="0.25">
      <c r="B103" s="17"/>
      <c r="C103" s="17"/>
      <c r="D103" s="17"/>
      <c r="E103" s="17"/>
      <c r="K103" s="17"/>
      <c r="L103" s="17"/>
      <c r="M103" s="17"/>
      <c r="N103" s="17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102"/>
      <c r="BB103" s="2"/>
      <c r="BC103" s="101"/>
      <c r="BD103" s="2"/>
      <c r="BE103" s="2"/>
      <c r="BF103" s="2"/>
      <c r="BG103" s="2"/>
      <c r="BH103" s="2"/>
      <c r="BI103" s="2"/>
    </row>
    <row r="104" spans="2:61" ht="15" hidden="1" customHeight="1" x14ac:dyDescent="0.25">
      <c r="B104" s="17"/>
      <c r="C104" s="17"/>
      <c r="D104" s="17"/>
      <c r="E104" s="17"/>
      <c r="K104" s="17"/>
      <c r="L104" s="17"/>
      <c r="M104" s="17"/>
      <c r="N104" s="17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102"/>
      <c r="BB104" s="2"/>
      <c r="BC104" s="101"/>
      <c r="BD104" s="2"/>
      <c r="BE104" s="2"/>
      <c r="BF104" s="2"/>
      <c r="BG104" s="2"/>
      <c r="BH104" s="2"/>
      <c r="BI104" s="2"/>
    </row>
    <row r="105" spans="2:61" ht="15" hidden="1" customHeight="1" x14ac:dyDescent="0.25">
      <c r="B105" s="17"/>
      <c r="C105" s="17"/>
      <c r="D105" s="17"/>
      <c r="E105" s="17"/>
      <c r="K105" s="17"/>
      <c r="L105" s="17"/>
      <c r="M105" s="17"/>
      <c r="N105" s="17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102"/>
      <c r="BB105" s="2"/>
      <c r="BC105" s="101"/>
      <c r="BD105" s="2"/>
      <c r="BE105" s="2"/>
      <c r="BF105" s="2"/>
      <c r="BG105" s="2"/>
      <c r="BH105" s="2"/>
      <c r="BI105" s="2"/>
    </row>
    <row r="106" spans="2:61" ht="15" hidden="1" customHeight="1" x14ac:dyDescent="0.25">
      <c r="B106" s="17"/>
      <c r="C106" s="17"/>
      <c r="D106" s="17"/>
      <c r="E106" s="17"/>
      <c r="K106" s="17"/>
      <c r="L106" s="17"/>
      <c r="M106" s="17"/>
      <c r="N106" s="17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102"/>
      <c r="BB106" s="2"/>
      <c r="BC106" s="101"/>
      <c r="BD106" s="2"/>
      <c r="BE106" s="2"/>
      <c r="BF106" s="2"/>
      <c r="BG106" s="2"/>
      <c r="BH106" s="2"/>
      <c r="BI106" s="2"/>
    </row>
    <row r="107" spans="2:61" ht="15" hidden="1" customHeight="1" x14ac:dyDescent="0.25">
      <c r="B107" s="17"/>
      <c r="C107" s="17"/>
      <c r="D107" s="17"/>
      <c r="E107" s="17"/>
      <c r="K107" s="17"/>
      <c r="L107" s="17"/>
      <c r="M107" s="17"/>
      <c r="N107" s="17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102"/>
      <c r="BB107" s="2"/>
      <c r="BC107" s="101"/>
      <c r="BD107" s="2"/>
      <c r="BE107" s="2"/>
      <c r="BF107" s="2"/>
      <c r="BG107" s="2"/>
      <c r="BH107" s="2"/>
      <c r="BI107" s="2"/>
    </row>
    <row r="108" spans="2:61" ht="15" hidden="1" customHeight="1" x14ac:dyDescent="0.25">
      <c r="B108" s="17"/>
      <c r="C108" s="17"/>
      <c r="D108" s="17"/>
      <c r="E108" s="17"/>
      <c r="K108" s="17"/>
      <c r="L108" s="17"/>
      <c r="M108" s="17"/>
      <c r="N108" s="17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102"/>
      <c r="BB108" s="2"/>
      <c r="BC108" s="101"/>
      <c r="BD108" s="2"/>
      <c r="BE108" s="2"/>
      <c r="BF108" s="2"/>
      <c r="BG108" s="2"/>
      <c r="BH108" s="2"/>
      <c r="BI108" s="2"/>
    </row>
    <row r="109" spans="2:61" ht="15" hidden="1" customHeight="1" x14ac:dyDescent="0.25">
      <c r="B109" s="17"/>
      <c r="C109" s="17"/>
      <c r="D109" s="17"/>
      <c r="E109" s="17"/>
      <c r="K109" s="17"/>
      <c r="L109" s="17"/>
      <c r="M109" s="17"/>
      <c r="N109" s="17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102"/>
      <c r="BB109" s="2"/>
      <c r="BC109" s="101"/>
      <c r="BD109" s="2"/>
      <c r="BE109" s="2"/>
      <c r="BF109" s="2"/>
      <c r="BG109" s="2"/>
      <c r="BH109" s="2"/>
      <c r="BI109" s="2"/>
    </row>
    <row r="110" spans="2:61" ht="15" hidden="1" customHeight="1" x14ac:dyDescent="0.25">
      <c r="B110" s="17"/>
      <c r="C110" s="17"/>
      <c r="D110" s="17"/>
      <c r="E110" s="17"/>
      <c r="K110" s="17"/>
      <c r="L110" s="17"/>
      <c r="M110" s="17"/>
      <c r="N110" s="17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102"/>
      <c r="BB110" s="2"/>
      <c r="BC110" s="101"/>
      <c r="BD110" s="2"/>
      <c r="BE110" s="2"/>
      <c r="BF110" s="2"/>
      <c r="BG110" s="2"/>
      <c r="BH110" s="2"/>
      <c r="BI110" s="2"/>
    </row>
    <row r="111" spans="2:61" ht="15" hidden="1" customHeight="1" x14ac:dyDescent="0.25">
      <c r="B111" s="17"/>
      <c r="C111" s="17"/>
      <c r="D111" s="17"/>
      <c r="E111" s="17"/>
      <c r="K111" s="17"/>
      <c r="L111" s="17"/>
      <c r="M111" s="17"/>
      <c r="N111" s="17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102"/>
      <c r="BB111" s="2"/>
      <c r="BC111" s="101"/>
      <c r="BD111" s="2"/>
      <c r="BE111" s="2"/>
      <c r="BF111" s="2"/>
      <c r="BG111" s="2"/>
      <c r="BH111" s="2"/>
      <c r="BI111" s="2"/>
    </row>
    <row r="112" spans="2:61" ht="15" hidden="1" customHeight="1" x14ac:dyDescent="0.25">
      <c r="B112" s="17"/>
      <c r="C112" s="17"/>
      <c r="D112" s="17"/>
      <c r="E112" s="17"/>
      <c r="K112" s="17"/>
      <c r="L112" s="17"/>
      <c r="M112" s="17"/>
      <c r="N112" s="17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102"/>
      <c r="BB112" s="2"/>
      <c r="BC112" s="101"/>
      <c r="BD112" s="2"/>
      <c r="BE112" s="2"/>
      <c r="BF112" s="2"/>
      <c r="BG112" s="2"/>
      <c r="BH112" s="2"/>
      <c r="BI112" s="2"/>
    </row>
    <row r="113" spans="2:61" ht="15" hidden="1" customHeight="1" x14ac:dyDescent="0.25">
      <c r="B113" s="17"/>
      <c r="C113" s="17"/>
      <c r="D113" s="17"/>
      <c r="E113" s="17"/>
      <c r="K113" s="17"/>
      <c r="L113" s="17"/>
      <c r="M113" s="17"/>
      <c r="N113" s="17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102"/>
      <c r="BB113" s="2"/>
      <c r="BC113" s="101"/>
      <c r="BD113" s="2"/>
      <c r="BE113" s="2"/>
      <c r="BF113" s="2"/>
      <c r="BG113" s="2"/>
      <c r="BH113" s="2"/>
      <c r="BI113" s="2"/>
    </row>
    <row r="114" spans="2:61" ht="15" hidden="1" customHeight="1" x14ac:dyDescent="0.25">
      <c r="B114" s="17"/>
      <c r="C114" s="17"/>
      <c r="D114" s="17"/>
      <c r="E114" s="17"/>
      <c r="K114" s="17"/>
      <c r="L114" s="17"/>
      <c r="M114" s="17"/>
      <c r="N114" s="17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102"/>
      <c r="BB114" s="2"/>
      <c r="BC114" s="101"/>
      <c r="BD114" s="2"/>
      <c r="BE114" s="2"/>
      <c r="BF114" s="2"/>
      <c r="BG114" s="2"/>
      <c r="BH114" s="2"/>
      <c r="BI114" s="2"/>
    </row>
    <row r="115" spans="2:61" ht="15" hidden="1" customHeight="1" x14ac:dyDescent="0.25">
      <c r="B115" s="17"/>
      <c r="C115" s="17"/>
      <c r="D115" s="17"/>
      <c r="E115" s="17"/>
      <c r="K115" s="17"/>
      <c r="L115" s="17"/>
      <c r="M115" s="17"/>
      <c r="N115" s="17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102"/>
      <c r="BB115" s="2"/>
      <c r="BC115" s="101"/>
      <c r="BD115" s="2"/>
      <c r="BE115" s="2"/>
      <c r="BF115" s="2"/>
      <c r="BG115" s="2"/>
      <c r="BH115" s="2"/>
      <c r="BI115" s="2"/>
    </row>
    <row r="116" spans="2:61" ht="15" hidden="1" customHeight="1" x14ac:dyDescent="0.25">
      <c r="B116" s="17"/>
      <c r="C116" s="17"/>
      <c r="D116" s="17"/>
      <c r="E116" s="17"/>
      <c r="K116" s="17"/>
      <c r="L116" s="17"/>
      <c r="M116" s="17"/>
      <c r="N116" s="17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102"/>
      <c r="BB116" s="2"/>
      <c r="BC116" s="101"/>
      <c r="BD116" s="2"/>
      <c r="BE116" s="2"/>
      <c r="BF116" s="2"/>
      <c r="BG116" s="2"/>
      <c r="BH116" s="2"/>
      <c r="BI116" s="2"/>
    </row>
    <row r="117" spans="2:61" ht="15" hidden="1" customHeight="1" x14ac:dyDescent="0.25">
      <c r="B117" s="17"/>
      <c r="C117" s="17"/>
      <c r="D117" s="17"/>
      <c r="E117" s="17"/>
      <c r="K117" s="17"/>
      <c r="L117" s="17"/>
      <c r="M117" s="17"/>
      <c r="N117" s="17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102"/>
      <c r="BB117" s="2"/>
      <c r="BC117" s="101"/>
      <c r="BD117" s="2"/>
      <c r="BE117" s="2"/>
      <c r="BF117" s="2"/>
      <c r="BG117" s="2"/>
      <c r="BH117" s="2"/>
      <c r="BI117" s="2"/>
    </row>
    <row r="118" spans="2:61" ht="15" hidden="1" customHeight="1" x14ac:dyDescent="0.25">
      <c r="B118" s="17"/>
      <c r="C118" s="17"/>
      <c r="D118" s="17"/>
      <c r="E118" s="17"/>
      <c r="K118" s="17"/>
      <c r="L118" s="17"/>
      <c r="M118" s="17"/>
      <c r="N118" s="17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102"/>
      <c r="BB118" s="2"/>
      <c r="BC118" s="101"/>
      <c r="BD118" s="2"/>
      <c r="BE118" s="2"/>
      <c r="BF118" s="2"/>
      <c r="BG118" s="2"/>
      <c r="BH118" s="2"/>
      <c r="BI118" s="2"/>
    </row>
    <row r="119" spans="2:61" ht="15" hidden="1" customHeight="1" x14ac:dyDescent="0.25">
      <c r="B119" s="17"/>
      <c r="C119" s="17"/>
      <c r="D119" s="17"/>
      <c r="E119" s="17"/>
      <c r="K119" s="17"/>
      <c r="L119" s="17"/>
      <c r="M119" s="17"/>
      <c r="N119" s="17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102"/>
      <c r="BB119" s="2"/>
      <c r="BC119" s="101"/>
      <c r="BD119" s="2"/>
      <c r="BE119" s="2"/>
      <c r="BF119" s="2"/>
      <c r="BG119" s="2"/>
      <c r="BH119" s="2"/>
      <c r="BI119" s="2"/>
    </row>
    <row r="120" spans="2:61" ht="15" hidden="1" customHeight="1" x14ac:dyDescent="0.25">
      <c r="B120" s="17"/>
      <c r="C120" s="17"/>
      <c r="D120" s="17"/>
      <c r="E120" s="17"/>
      <c r="K120" s="17"/>
      <c r="L120" s="17"/>
      <c r="M120" s="17"/>
      <c r="N120" s="17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102"/>
      <c r="BB120" s="2"/>
      <c r="BC120" s="101"/>
      <c r="BD120" s="2"/>
      <c r="BE120" s="2"/>
      <c r="BF120" s="2"/>
      <c r="BG120" s="2"/>
      <c r="BH120" s="2"/>
      <c r="BI120" s="2"/>
    </row>
    <row r="121" spans="2:61" ht="15" hidden="1" customHeight="1" x14ac:dyDescent="0.25">
      <c r="B121" s="17"/>
      <c r="C121" s="17"/>
      <c r="D121" s="17"/>
      <c r="E121" s="17"/>
      <c r="K121" s="17"/>
      <c r="L121" s="17"/>
      <c r="M121" s="17"/>
      <c r="N121" s="17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102"/>
      <c r="BB121" s="2"/>
      <c r="BC121" s="101"/>
      <c r="BD121" s="2"/>
      <c r="BE121" s="2"/>
      <c r="BF121" s="2"/>
      <c r="BG121" s="2"/>
      <c r="BH121" s="2"/>
      <c r="BI121" s="2"/>
    </row>
    <row r="122" spans="2:61" ht="15" hidden="1" customHeight="1" x14ac:dyDescent="0.25">
      <c r="B122" s="17"/>
      <c r="C122" s="17"/>
      <c r="D122" s="17"/>
      <c r="E122" s="17"/>
      <c r="K122" s="17"/>
      <c r="L122" s="17"/>
      <c r="M122" s="17"/>
      <c r="N122" s="17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102"/>
      <c r="BB122" s="2"/>
      <c r="BC122" s="101"/>
      <c r="BD122" s="2"/>
      <c r="BE122" s="2"/>
      <c r="BF122" s="2"/>
      <c r="BG122" s="2"/>
      <c r="BH122" s="2"/>
      <c r="BI122" s="2"/>
    </row>
    <row r="123" spans="2:61" ht="15" hidden="1" customHeight="1" x14ac:dyDescent="0.25">
      <c r="B123" s="17"/>
      <c r="C123" s="17"/>
      <c r="D123" s="17"/>
      <c r="E123" s="17"/>
      <c r="K123" s="17"/>
      <c r="L123" s="17"/>
      <c r="M123" s="17"/>
      <c r="N123" s="17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102"/>
      <c r="BB123" s="2"/>
      <c r="BC123" s="101"/>
      <c r="BD123" s="2"/>
      <c r="BE123" s="2"/>
      <c r="BF123" s="2"/>
      <c r="BG123" s="2"/>
      <c r="BH123" s="2"/>
      <c r="BI123" s="2"/>
    </row>
    <row r="124" spans="2:61" ht="15" hidden="1" customHeight="1" x14ac:dyDescent="0.25">
      <c r="B124" s="17"/>
      <c r="C124" s="17"/>
      <c r="D124" s="17"/>
      <c r="E124" s="17"/>
      <c r="K124" s="17"/>
      <c r="L124" s="17"/>
      <c r="M124" s="17"/>
      <c r="N124" s="17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102"/>
      <c r="BB124" s="2"/>
      <c r="BC124" s="101"/>
      <c r="BD124" s="2"/>
      <c r="BE124" s="2"/>
      <c r="BF124" s="2"/>
      <c r="BG124" s="2"/>
      <c r="BH124" s="2"/>
      <c r="BI124" s="2"/>
    </row>
    <row r="125" spans="2:61" ht="15" hidden="1" customHeight="1" x14ac:dyDescent="0.25">
      <c r="B125" s="17"/>
      <c r="C125" s="17"/>
      <c r="D125" s="17"/>
      <c r="E125" s="17"/>
      <c r="K125" s="17"/>
      <c r="L125" s="17"/>
      <c r="M125" s="17"/>
      <c r="N125" s="17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102"/>
      <c r="BB125" s="2"/>
      <c r="BC125" s="101"/>
      <c r="BD125" s="2"/>
      <c r="BE125" s="2"/>
      <c r="BF125" s="2"/>
      <c r="BG125" s="2"/>
      <c r="BH125" s="2"/>
      <c r="BI125" s="2"/>
    </row>
    <row r="126" spans="2:61" ht="15" hidden="1" customHeight="1" x14ac:dyDescent="0.25">
      <c r="B126" s="17"/>
      <c r="C126" s="17"/>
      <c r="D126" s="17"/>
      <c r="E126" s="17"/>
      <c r="K126" s="17"/>
      <c r="L126" s="17"/>
      <c r="M126" s="17"/>
      <c r="N126" s="17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102"/>
      <c r="BB126" s="2"/>
      <c r="BC126" s="101"/>
      <c r="BD126" s="2"/>
      <c r="BE126" s="2"/>
      <c r="BF126" s="2"/>
      <c r="BG126" s="2"/>
      <c r="BH126" s="2"/>
      <c r="BI126" s="2"/>
    </row>
    <row r="127" spans="2:61" ht="15" hidden="1" customHeight="1" x14ac:dyDescent="0.25">
      <c r="B127" s="17"/>
      <c r="C127" s="17"/>
      <c r="D127" s="17"/>
      <c r="E127" s="17"/>
      <c r="K127" s="17"/>
      <c r="L127" s="17"/>
      <c r="M127" s="17"/>
      <c r="N127" s="17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102"/>
      <c r="BB127" s="2"/>
      <c r="BC127" s="101"/>
      <c r="BD127" s="2"/>
      <c r="BE127" s="2"/>
      <c r="BF127" s="2"/>
      <c r="BG127" s="2"/>
      <c r="BH127" s="2"/>
      <c r="BI127" s="2"/>
    </row>
    <row r="128" spans="2:61" ht="15" hidden="1" customHeight="1" x14ac:dyDescent="0.25">
      <c r="B128" s="17"/>
      <c r="C128" s="17"/>
      <c r="D128" s="17"/>
      <c r="E128" s="17"/>
      <c r="K128" s="17"/>
      <c r="L128" s="17"/>
      <c r="M128" s="17"/>
      <c r="N128" s="17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102"/>
      <c r="BB128" s="2"/>
      <c r="BC128" s="101"/>
      <c r="BD128" s="2"/>
      <c r="BE128" s="2"/>
      <c r="BF128" s="2"/>
      <c r="BG128" s="2"/>
      <c r="BH128" s="2"/>
      <c r="BI128" s="2"/>
    </row>
    <row r="129" spans="2:61" ht="15" hidden="1" customHeight="1" x14ac:dyDescent="0.25">
      <c r="B129" s="17"/>
      <c r="C129" s="17"/>
      <c r="D129" s="17"/>
      <c r="E129" s="17"/>
      <c r="K129" s="17"/>
      <c r="L129" s="17"/>
      <c r="M129" s="17"/>
      <c r="N129" s="17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102"/>
      <c r="BB129" s="2"/>
      <c r="BC129" s="101"/>
      <c r="BD129" s="2"/>
      <c r="BE129" s="2"/>
      <c r="BF129" s="2"/>
      <c r="BG129" s="2"/>
      <c r="BH129" s="2"/>
      <c r="BI129" s="2"/>
    </row>
    <row r="130" spans="2:61" ht="15" hidden="1" customHeight="1" x14ac:dyDescent="0.25">
      <c r="B130" s="17"/>
      <c r="C130" s="17"/>
      <c r="D130" s="17"/>
      <c r="E130" s="17"/>
      <c r="K130" s="17"/>
      <c r="L130" s="17"/>
      <c r="M130" s="17"/>
      <c r="N130" s="17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102"/>
      <c r="BB130" s="2"/>
      <c r="BC130" s="101"/>
      <c r="BD130" s="2"/>
      <c r="BE130" s="2"/>
      <c r="BF130" s="2"/>
      <c r="BG130" s="2"/>
      <c r="BH130" s="2"/>
      <c r="BI130" s="2"/>
    </row>
    <row r="131" spans="2:61" ht="15" hidden="1" customHeight="1" x14ac:dyDescent="0.25">
      <c r="B131" s="17"/>
      <c r="C131" s="17"/>
      <c r="D131" s="17"/>
      <c r="E131" s="17"/>
      <c r="K131" s="17"/>
      <c r="L131" s="17"/>
      <c r="M131" s="17"/>
      <c r="N131" s="17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102"/>
      <c r="BB131" s="2"/>
      <c r="BC131" s="101"/>
      <c r="BD131" s="2"/>
      <c r="BE131" s="2"/>
      <c r="BF131" s="2"/>
      <c r="BG131" s="2"/>
      <c r="BH131" s="2"/>
      <c r="BI131" s="2"/>
    </row>
    <row r="132" spans="2:61" ht="15" hidden="1" customHeight="1" x14ac:dyDescent="0.25">
      <c r="B132" s="17"/>
      <c r="C132" s="17"/>
      <c r="D132" s="17"/>
      <c r="E132" s="17"/>
      <c r="K132" s="17"/>
      <c r="L132" s="17"/>
      <c r="M132" s="17"/>
      <c r="N132" s="17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102"/>
      <c r="BB132" s="2"/>
      <c r="BC132" s="101"/>
      <c r="BD132" s="2"/>
      <c r="BE132" s="2"/>
      <c r="BF132" s="2"/>
      <c r="BG132" s="2"/>
      <c r="BH132" s="2"/>
      <c r="BI132" s="2"/>
    </row>
    <row r="133" spans="2:61" ht="15" hidden="1" customHeight="1" x14ac:dyDescent="0.25">
      <c r="B133" s="17"/>
      <c r="C133" s="17"/>
      <c r="D133" s="17"/>
      <c r="E133" s="17"/>
      <c r="K133" s="17"/>
      <c r="L133" s="17"/>
      <c r="M133" s="17"/>
      <c r="N133" s="17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102"/>
      <c r="BB133" s="2"/>
      <c r="BC133" s="101"/>
      <c r="BD133" s="2"/>
      <c r="BE133" s="2"/>
      <c r="BF133" s="2"/>
      <c r="BG133" s="2"/>
      <c r="BH133" s="2"/>
      <c r="BI133" s="2"/>
    </row>
    <row r="134" spans="2:61" ht="15" hidden="1" customHeight="1" x14ac:dyDescent="0.25">
      <c r="B134" s="17"/>
      <c r="C134" s="17"/>
      <c r="D134" s="17"/>
      <c r="E134" s="17"/>
      <c r="K134" s="17"/>
      <c r="L134" s="17"/>
      <c r="M134" s="17"/>
      <c r="N134" s="17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102"/>
      <c r="BB134" s="2"/>
      <c r="BC134" s="101"/>
      <c r="BD134" s="2"/>
      <c r="BE134" s="2"/>
      <c r="BF134" s="2"/>
      <c r="BG134" s="2"/>
      <c r="BH134" s="2"/>
      <c r="BI134" s="2"/>
    </row>
    <row r="135" spans="2:61" ht="15" hidden="1" customHeight="1" x14ac:dyDescent="0.25">
      <c r="B135" s="17"/>
      <c r="C135" s="17"/>
      <c r="D135" s="17"/>
      <c r="E135" s="17"/>
      <c r="K135" s="17"/>
      <c r="L135" s="17"/>
      <c r="M135" s="17"/>
      <c r="N135" s="17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102"/>
      <c r="BB135" s="2"/>
      <c r="BC135" s="101"/>
      <c r="BD135" s="2"/>
      <c r="BE135" s="2"/>
      <c r="BF135" s="2"/>
      <c r="BG135" s="2"/>
      <c r="BH135" s="2"/>
      <c r="BI135" s="2"/>
    </row>
    <row r="136" spans="2:61" ht="15" hidden="1" customHeight="1" x14ac:dyDescent="0.25">
      <c r="B136" s="17"/>
      <c r="C136" s="17"/>
      <c r="D136" s="17"/>
      <c r="E136" s="17"/>
      <c r="K136" s="17"/>
      <c r="L136" s="17"/>
      <c r="M136" s="17"/>
      <c r="N136" s="17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102"/>
      <c r="BB136" s="2"/>
      <c r="BC136" s="101"/>
      <c r="BD136" s="2"/>
      <c r="BE136" s="2"/>
      <c r="BF136" s="2"/>
      <c r="BG136" s="2"/>
      <c r="BH136" s="2"/>
      <c r="BI136" s="2"/>
    </row>
    <row r="137" spans="2:61" ht="15" hidden="1" customHeight="1" x14ac:dyDescent="0.25">
      <c r="B137" s="17"/>
      <c r="C137" s="17"/>
      <c r="D137" s="17"/>
      <c r="E137" s="17"/>
      <c r="K137" s="17"/>
      <c r="L137" s="17"/>
      <c r="M137" s="17"/>
      <c r="N137" s="17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102"/>
      <c r="BB137" s="2"/>
      <c r="BC137" s="101"/>
      <c r="BD137" s="2"/>
      <c r="BE137" s="2"/>
      <c r="BF137" s="2"/>
      <c r="BG137" s="2"/>
      <c r="BH137" s="2"/>
      <c r="BI137" s="2"/>
    </row>
    <row r="138" spans="2:61" ht="15" hidden="1" customHeight="1" x14ac:dyDescent="0.25">
      <c r="B138" s="17"/>
      <c r="C138" s="17"/>
      <c r="D138" s="17"/>
      <c r="E138" s="17"/>
      <c r="K138" s="17"/>
      <c r="L138" s="17"/>
      <c r="M138" s="17"/>
      <c r="N138" s="17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102"/>
      <c r="BB138" s="2"/>
      <c r="BC138" s="101"/>
      <c r="BD138" s="2"/>
      <c r="BE138" s="2"/>
      <c r="BF138" s="2"/>
      <c r="BG138" s="2"/>
      <c r="BH138" s="2"/>
      <c r="BI138" s="2"/>
    </row>
    <row r="139" spans="2:61" ht="15" hidden="1" customHeight="1" x14ac:dyDescent="0.25">
      <c r="B139" s="17"/>
      <c r="C139" s="17"/>
      <c r="D139" s="17"/>
      <c r="E139" s="17"/>
      <c r="K139" s="17"/>
      <c r="L139" s="17"/>
      <c r="M139" s="17"/>
      <c r="N139" s="17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102"/>
      <c r="BB139" s="2"/>
      <c r="BC139" s="101"/>
      <c r="BD139" s="2"/>
      <c r="BE139" s="2"/>
      <c r="BF139" s="2"/>
      <c r="BG139" s="2"/>
      <c r="BH139" s="2"/>
      <c r="BI139" s="2"/>
    </row>
    <row r="140" spans="2:61" ht="15" hidden="1" customHeight="1" x14ac:dyDescent="0.25">
      <c r="B140" s="17"/>
      <c r="C140" s="17"/>
      <c r="D140" s="17"/>
      <c r="E140" s="17"/>
      <c r="K140" s="17"/>
      <c r="L140" s="17"/>
      <c r="M140" s="17"/>
      <c r="N140" s="17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102"/>
      <c r="BB140" s="2"/>
      <c r="BC140" s="101"/>
      <c r="BD140" s="2"/>
      <c r="BE140" s="2"/>
      <c r="BF140" s="2"/>
      <c r="BG140" s="2"/>
      <c r="BH140" s="2"/>
      <c r="BI140" s="2"/>
    </row>
    <row r="141" spans="2:61" ht="15" hidden="1" customHeight="1" x14ac:dyDescent="0.25">
      <c r="B141" s="17"/>
      <c r="C141" s="17"/>
      <c r="D141" s="17"/>
      <c r="E141" s="17"/>
      <c r="K141" s="17"/>
      <c r="L141" s="17"/>
      <c r="M141" s="17"/>
      <c r="N141" s="17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102"/>
      <c r="BB141" s="2"/>
      <c r="BC141" s="101"/>
      <c r="BD141" s="2"/>
      <c r="BE141" s="2"/>
      <c r="BF141" s="2"/>
      <c r="BG141" s="2"/>
      <c r="BH141" s="2"/>
      <c r="BI141" s="2"/>
    </row>
    <row r="142" spans="2:61" ht="15" hidden="1" customHeight="1" x14ac:dyDescent="0.25">
      <c r="B142" s="17"/>
      <c r="C142" s="17"/>
      <c r="D142" s="17"/>
      <c r="E142" s="17"/>
      <c r="K142" s="17"/>
      <c r="L142" s="17"/>
      <c r="M142" s="17"/>
      <c r="N142" s="17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102"/>
      <c r="BB142" s="2"/>
      <c r="BC142" s="101"/>
      <c r="BD142" s="2"/>
      <c r="BE142" s="2"/>
      <c r="BF142" s="2"/>
      <c r="BG142" s="2"/>
      <c r="BH142" s="2"/>
      <c r="BI142" s="2"/>
    </row>
    <row r="143" spans="2:61" ht="15" hidden="1" customHeight="1" x14ac:dyDescent="0.25">
      <c r="B143" s="17"/>
      <c r="C143" s="17"/>
      <c r="D143" s="17"/>
      <c r="E143" s="17"/>
      <c r="K143" s="17"/>
      <c r="L143" s="17"/>
      <c r="M143" s="17"/>
      <c r="N143" s="17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102"/>
      <c r="BB143" s="2"/>
      <c r="BC143" s="101"/>
      <c r="BD143" s="2"/>
      <c r="BE143" s="2"/>
      <c r="BF143" s="2"/>
      <c r="BG143" s="2"/>
      <c r="BH143" s="2"/>
      <c r="BI143" s="2"/>
    </row>
    <row r="144" spans="2:61" ht="15" hidden="1" customHeight="1" x14ac:dyDescent="0.25">
      <c r="B144" s="17"/>
      <c r="C144" s="17"/>
      <c r="D144" s="17"/>
      <c r="E144" s="17"/>
      <c r="K144" s="17"/>
      <c r="L144" s="17"/>
      <c r="M144" s="17"/>
      <c r="N144" s="17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102"/>
      <c r="BB144" s="2"/>
      <c r="BC144" s="101"/>
      <c r="BD144" s="2"/>
      <c r="BE144" s="2"/>
      <c r="BF144" s="2"/>
      <c r="BG144" s="2"/>
      <c r="BH144" s="2"/>
      <c r="BI144" s="2"/>
    </row>
    <row r="145" spans="2:61" ht="15" hidden="1" customHeight="1" x14ac:dyDescent="0.25">
      <c r="B145" s="17"/>
      <c r="C145" s="17"/>
      <c r="D145" s="17"/>
      <c r="E145" s="17"/>
      <c r="K145" s="17"/>
      <c r="L145" s="17"/>
      <c r="M145" s="17"/>
      <c r="N145" s="17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102"/>
      <c r="BB145" s="2"/>
      <c r="BC145" s="101"/>
      <c r="BD145" s="2"/>
      <c r="BE145" s="2"/>
      <c r="BF145" s="2"/>
      <c r="BG145" s="2"/>
      <c r="BH145" s="2"/>
      <c r="BI145" s="2"/>
    </row>
    <row r="146" spans="2:61" ht="15" hidden="1" customHeight="1" x14ac:dyDescent="0.25">
      <c r="B146" s="17"/>
      <c r="C146" s="17"/>
      <c r="D146" s="17"/>
      <c r="E146" s="17"/>
      <c r="K146" s="17"/>
      <c r="L146" s="17"/>
      <c r="M146" s="17"/>
      <c r="N146" s="17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102"/>
      <c r="BB146" s="2"/>
      <c r="BC146" s="101"/>
      <c r="BD146" s="2"/>
      <c r="BE146" s="2"/>
      <c r="BF146" s="2"/>
      <c r="BG146" s="2"/>
      <c r="BH146" s="2"/>
      <c r="BI146" s="2"/>
    </row>
    <row r="147" spans="2:61" ht="15" hidden="1" customHeight="1" x14ac:dyDescent="0.25">
      <c r="B147" s="17"/>
      <c r="C147" s="17"/>
      <c r="D147" s="17"/>
      <c r="E147" s="17"/>
      <c r="K147" s="17"/>
      <c r="L147" s="17"/>
      <c r="M147" s="17"/>
      <c r="N147" s="17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102"/>
      <c r="BB147" s="2"/>
      <c r="BC147" s="101"/>
      <c r="BD147" s="2"/>
      <c r="BE147" s="2"/>
      <c r="BF147" s="2"/>
      <c r="BG147" s="2"/>
      <c r="BH147" s="2"/>
      <c r="BI147" s="2"/>
    </row>
    <row r="148" spans="2:61" ht="15" hidden="1" customHeight="1" x14ac:dyDescent="0.25">
      <c r="B148" s="17"/>
      <c r="C148" s="17"/>
      <c r="D148" s="17"/>
      <c r="E148" s="17"/>
      <c r="K148" s="17"/>
      <c r="L148" s="17"/>
      <c r="M148" s="17"/>
      <c r="N148" s="17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102"/>
      <c r="BB148" s="2"/>
      <c r="BC148" s="101"/>
      <c r="BD148" s="2"/>
      <c r="BE148" s="2"/>
      <c r="BF148" s="2"/>
      <c r="BG148" s="2"/>
      <c r="BH148" s="2"/>
      <c r="BI148" s="2"/>
    </row>
    <row r="149" spans="2:61" ht="15" hidden="1" customHeight="1" x14ac:dyDescent="0.25">
      <c r="B149" s="17"/>
      <c r="C149" s="17"/>
      <c r="D149" s="17"/>
      <c r="E149" s="17"/>
      <c r="K149" s="17"/>
      <c r="L149" s="17"/>
      <c r="M149" s="17"/>
      <c r="N149" s="17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102"/>
      <c r="BB149" s="2"/>
      <c r="BC149" s="101"/>
      <c r="BD149" s="2"/>
      <c r="BE149" s="2"/>
      <c r="BF149" s="2"/>
      <c r="BG149" s="2"/>
      <c r="BH149" s="2"/>
      <c r="BI149" s="2"/>
    </row>
    <row r="150" spans="2:61" ht="15" hidden="1" customHeight="1" x14ac:dyDescent="0.25">
      <c r="B150" s="17"/>
      <c r="C150" s="17"/>
      <c r="D150" s="17"/>
      <c r="E150" s="17"/>
      <c r="K150" s="17"/>
      <c r="L150" s="17"/>
      <c r="M150" s="17"/>
      <c r="N150" s="17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102"/>
      <c r="BB150" s="2"/>
      <c r="BC150" s="101"/>
      <c r="BD150" s="2"/>
      <c r="BE150" s="2"/>
      <c r="BF150" s="2"/>
      <c r="BG150" s="2"/>
      <c r="BH150" s="2"/>
      <c r="BI150" s="2"/>
    </row>
    <row r="151" spans="2:61" ht="15" hidden="1" customHeight="1" x14ac:dyDescent="0.25">
      <c r="B151" s="17"/>
      <c r="C151" s="17"/>
      <c r="D151" s="17"/>
      <c r="E151" s="17"/>
      <c r="K151" s="17"/>
      <c r="L151" s="17"/>
      <c r="M151" s="17"/>
      <c r="N151" s="17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102"/>
      <c r="BB151" s="2"/>
      <c r="BC151" s="101"/>
      <c r="BD151" s="2"/>
      <c r="BE151" s="2"/>
      <c r="BF151" s="2"/>
      <c r="BG151" s="2"/>
      <c r="BH151" s="2"/>
      <c r="BI151" s="2"/>
    </row>
    <row r="152" spans="2:61" ht="15" hidden="1" customHeight="1" x14ac:dyDescent="0.25">
      <c r="B152" s="17"/>
      <c r="C152" s="17"/>
      <c r="D152" s="17"/>
      <c r="E152" s="17"/>
      <c r="K152" s="17"/>
      <c r="L152" s="17"/>
      <c r="M152" s="17"/>
      <c r="N152" s="17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102"/>
      <c r="BB152" s="2"/>
      <c r="BC152" s="101"/>
      <c r="BD152" s="2"/>
      <c r="BE152" s="2"/>
      <c r="BF152" s="2"/>
      <c r="BG152" s="2"/>
      <c r="BH152" s="2"/>
      <c r="BI152" s="2"/>
    </row>
    <row r="153" spans="2:61" ht="15" hidden="1" customHeight="1" x14ac:dyDescent="0.25">
      <c r="B153" s="17"/>
      <c r="C153" s="17"/>
      <c r="D153" s="17"/>
      <c r="E153" s="17"/>
      <c r="K153" s="17"/>
      <c r="L153" s="17"/>
      <c r="M153" s="17"/>
      <c r="N153" s="17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102"/>
      <c r="BB153" s="2"/>
      <c r="BC153" s="101"/>
      <c r="BD153" s="2"/>
      <c r="BE153" s="2"/>
      <c r="BF153" s="2"/>
      <c r="BG153" s="2"/>
      <c r="BH153" s="2"/>
      <c r="BI153" s="2"/>
    </row>
    <row r="154" spans="2:61" ht="15" hidden="1" customHeight="1" x14ac:dyDescent="0.25">
      <c r="B154" s="17"/>
      <c r="C154" s="17"/>
      <c r="D154" s="17"/>
      <c r="E154" s="17"/>
      <c r="K154" s="17"/>
      <c r="L154" s="17"/>
      <c r="M154" s="17"/>
      <c r="N154" s="17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102"/>
      <c r="BB154" s="2"/>
      <c r="BC154" s="101"/>
      <c r="BD154" s="2"/>
      <c r="BE154" s="2"/>
      <c r="BF154" s="2"/>
      <c r="BG154" s="2"/>
      <c r="BH154" s="2"/>
      <c r="BI154" s="2"/>
    </row>
    <row r="155" spans="2:61" ht="15" hidden="1" customHeight="1" x14ac:dyDescent="0.25">
      <c r="B155" s="17"/>
      <c r="C155" s="17"/>
      <c r="D155" s="17"/>
      <c r="E155" s="17"/>
      <c r="K155" s="17"/>
      <c r="L155" s="17"/>
      <c r="M155" s="17"/>
      <c r="N155" s="17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102"/>
      <c r="BB155" s="2"/>
      <c r="BC155" s="101"/>
      <c r="BD155" s="2"/>
      <c r="BE155" s="2"/>
      <c r="BF155" s="2"/>
      <c r="BG155" s="2"/>
      <c r="BH155" s="2"/>
      <c r="BI155" s="2"/>
    </row>
    <row r="156" spans="2:61" ht="15" hidden="1" customHeight="1" x14ac:dyDescent="0.25">
      <c r="B156" s="17"/>
      <c r="C156" s="17"/>
      <c r="D156" s="17"/>
      <c r="E156" s="17"/>
      <c r="K156" s="17"/>
      <c r="L156" s="17"/>
      <c r="M156" s="17"/>
      <c r="N156" s="17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102"/>
      <c r="BB156" s="2"/>
      <c r="BC156" s="101"/>
      <c r="BD156" s="2"/>
      <c r="BE156" s="2"/>
      <c r="BF156" s="2"/>
      <c r="BG156" s="2"/>
      <c r="BH156" s="2"/>
      <c r="BI156" s="2"/>
    </row>
    <row r="157" spans="2:61" ht="15" hidden="1" customHeight="1" x14ac:dyDescent="0.25">
      <c r="B157" s="17"/>
      <c r="C157" s="17"/>
      <c r="D157" s="17"/>
      <c r="E157" s="17"/>
      <c r="K157" s="17"/>
      <c r="L157" s="17"/>
      <c r="M157" s="17"/>
      <c r="N157" s="17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102"/>
      <c r="BB157" s="2"/>
      <c r="BC157" s="101"/>
      <c r="BD157" s="2"/>
      <c r="BE157" s="2"/>
      <c r="BF157" s="2"/>
      <c r="BG157" s="2"/>
      <c r="BH157" s="2"/>
      <c r="BI157" s="2"/>
    </row>
    <row r="158" spans="2:61" ht="15" hidden="1" customHeight="1" x14ac:dyDescent="0.25">
      <c r="B158" s="17"/>
      <c r="C158" s="17"/>
      <c r="D158" s="17"/>
      <c r="E158" s="17"/>
      <c r="K158" s="17"/>
      <c r="L158" s="17"/>
      <c r="M158" s="17"/>
      <c r="N158" s="17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102"/>
      <c r="BB158" s="2"/>
      <c r="BC158" s="101"/>
      <c r="BD158" s="2"/>
      <c r="BE158" s="2"/>
      <c r="BF158" s="2"/>
      <c r="BG158" s="2"/>
      <c r="BH158" s="2"/>
      <c r="BI158" s="2"/>
    </row>
    <row r="159" spans="2:61" ht="15" hidden="1" customHeight="1" x14ac:dyDescent="0.25">
      <c r="B159" s="17"/>
      <c r="C159" s="17"/>
      <c r="D159" s="17"/>
      <c r="E159" s="17"/>
      <c r="K159" s="17"/>
      <c r="L159" s="17"/>
      <c r="M159" s="17"/>
      <c r="N159" s="17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102"/>
      <c r="BB159" s="2"/>
      <c r="BC159" s="101"/>
      <c r="BD159" s="2"/>
      <c r="BE159" s="2"/>
      <c r="BF159" s="2"/>
      <c r="BG159" s="2"/>
      <c r="BH159" s="2"/>
      <c r="BI159" s="2"/>
    </row>
    <row r="160" spans="2:61" ht="15" hidden="1" customHeight="1" x14ac:dyDescent="0.25">
      <c r="B160" s="17"/>
      <c r="C160" s="17"/>
      <c r="D160" s="17"/>
      <c r="E160" s="17"/>
      <c r="K160" s="17"/>
      <c r="L160" s="17"/>
      <c r="M160" s="17"/>
      <c r="N160" s="17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102"/>
      <c r="BB160" s="2"/>
      <c r="BC160" s="101"/>
      <c r="BD160" s="2"/>
      <c r="BE160" s="2"/>
      <c r="BF160" s="2"/>
      <c r="BG160" s="2"/>
      <c r="BH160" s="2"/>
      <c r="BI160" s="2"/>
    </row>
    <row r="161" spans="2:61" ht="15" hidden="1" customHeight="1" x14ac:dyDescent="0.25">
      <c r="B161" s="17"/>
      <c r="C161" s="17"/>
      <c r="D161" s="17"/>
      <c r="E161" s="17"/>
      <c r="K161" s="17"/>
      <c r="L161" s="17"/>
      <c r="M161" s="17"/>
      <c r="N161" s="17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102"/>
      <c r="BB161" s="2"/>
      <c r="BC161" s="101"/>
      <c r="BD161" s="2"/>
      <c r="BE161" s="2"/>
      <c r="BF161" s="2"/>
      <c r="BG161" s="2"/>
      <c r="BH161" s="2"/>
      <c r="BI161" s="2"/>
    </row>
    <row r="162" spans="2:61" ht="15" hidden="1" customHeight="1" x14ac:dyDescent="0.25">
      <c r="B162" s="17"/>
      <c r="C162" s="17"/>
      <c r="D162" s="17"/>
      <c r="E162" s="17"/>
      <c r="K162" s="17"/>
      <c r="L162" s="17"/>
      <c r="M162" s="17"/>
      <c r="N162" s="17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102"/>
      <c r="BB162" s="2"/>
      <c r="BC162" s="101"/>
      <c r="BD162" s="2"/>
      <c r="BE162" s="2"/>
      <c r="BF162" s="2"/>
      <c r="BG162" s="2"/>
      <c r="BH162" s="2"/>
      <c r="BI162" s="2"/>
    </row>
    <row r="163" spans="2:61" ht="15" hidden="1" customHeight="1" x14ac:dyDescent="0.25">
      <c r="B163" s="17"/>
      <c r="C163" s="17"/>
      <c r="D163" s="17"/>
      <c r="E163" s="17"/>
      <c r="K163" s="17"/>
      <c r="L163" s="17"/>
      <c r="M163" s="17"/>
      <c r="N163" s="17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102"/>
      <c r="BB163" s="2"/>
      <c r="BC163" s="101"/>
      <c r="BD163" s="2"/>
      <c r="BE163" s="2"/>
      <c r="BF163" s="2"/>
      <c r="BG163" s="2"/>
      <c r="BH163" s="2"/>
      <c r="BI163" s="2"/>
    </row>
    <row r="164" spans="2:61" ht="15" hidden="1" customHeight="1" x14ac:dyDescent="0.25">
      <c r="B164" s="17"/>
      <c r="C164" s="17"/>
      <c r="D164" s="17"/>
      <c r="E164" s="17"/>
      <c r="K164" s="17"/>
      <c r="L164" s="17"/>
      <c r="M164" s="17"/>
      <c r="N164" s="17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102"/>
      <c r="BB164" s="2"/>
      <c r="BC164" s="101"/>
      <c r="BD164" s="2"/>
      <c r="BE164" s="2"/>
      <c r="BF164" s="2"/>
      <c r="BG164" s="2"/>
      <c r="BH164" s="2"/>
      <c r="BI164" s="2"/>
    </row>
    <row r="165" spans="2:61" ht="15" hidden="1" customHeight="1" x14ac:dyDescent="0.25">
      <c r="B165" s="17"/>
      <c r="C165" s="17"/>
      <c r="D165" s="17"/>
      <c r="E165" s="17"/>
      <c r="K165" s="17"/>
      <c r="L165" s="17"/>
      <c r="M165" s="17"/>
      <c r="N165" s="17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102"/>
      <c r="BB165" s="2"/>
      <c r="BC165" s="101"/>
      <c r="BD165" s="2"/>
      <c r="BE165" s="2"/>
      <c r="BF165" s="2"/>
      <c r="BG165" s="2"/>
      <c r="BH165" s="2"/>
      <c r="BI165" s="2"/>
    </row>
    <row r="166" spans="2:61" ht="15" hidden="1" customHeight="1" x14ac:dyDescent="0.25">
      <c r="B166" s="17"/>
      <c r="C166" s="17"/>
      <c r="D166" s="17"/>
      <c r="E166" s="17"/>
      <c r="K166" s="17"/>
      <c r="L166" s="17"/>
      <c r="M166" s="17"/>
      <c r="N166" s="17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102"/>
      <c r="BB166" s="2"/>
      <c r="BC166" s="101"/>
      <c r="BD166" s="2"/>
      <c r="BE166" s="2"/>
      <c r="BF166" s="2"/>
      <c r="BG166" s="2"/>
      <c r="BH166" s="2"/>
      <c r="BI166" s="2"/>
    </row>
    <row r="167" spans="2:61" ht="15" hidden="1" customHeight="1" x14ac:dyDescent="0.25">
      <c r="B167" s="17"/>
      <c r="C167" s="17"/>
      <c r="D167" s="17"/>
      <c r="E167" s="17"/>
      <c r="K167" s="17"/>
      <c r="L167" s="17"/>
      <c r="M167" s="17"/>
      <c r="N167" s="17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102"/>
      <c r="BB167" s="2"/>
      <c r="BC167" s="101"/>
      <c r="BD167" s="2"/>
      <c r="BE167" s="2"/>
      <c r="BF167" s="2"/>
      <c r="BG167" s="2"/>
      <c r="BH167" s="2"/>
      <c r="BI167" s="2"/>
    </row>
    <row r="168" spans="2:61" ht="15" hidden="1" customHeight="1" x14ac:dyDescent="0.25">
      <c r="B168" s="17"/>
      <c r="C168" s="17"/>
      <c r="D168" s="17"/>
      <c r="E168" s="17"/>
      <c r="K168" s="17"/>
      <c r="L168" s="17"/>
      <c r="M168" s="17"/>
      <c r="N168" s="17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102"/>
      <c r="BB168" s="2"/>
      <c r="BC168" s="101"/>
      <c r="BD168" s="2"/>
      <c r="BE168" s="2"/>
      <c r="BF168" s="2"/>
      <c r="BG168" s="2"/>
      <c r="BH168" s="2"/>
      <c r="BI168" s="2"/>
    </row>
    <row r="169" spans="2:61" ht="15" hidden="1" customHeight="1" x14ac:dyDescent="0.25">
      <c r="B169" s="17"/>
      <c r="C169" s="17"/>
      <c r="D169" s="17"/>
      <c r="E169" s="17"/>
      <c r="K169" s="17"/>
      <c r="L169" s="17"/>
      <c r="M169" s="17"/>
      <c r="N169" s="17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102"/>
      <c r="BB169" s="2"/>
      <c r="BC169" s="101"/>
      <c r="BD169" s="2"/>
      <c r="BE169" s="2"/>
      <c r="BF169" s="2"/>
      <c r="BG169" s="2"/>
      <c r="BH169" s="2"/>
      <c r="BI169" s="2"/>
    </row>
    <row r="170" spans="2:61" ht="15" hidden="1" customHeight="1" x14ac:dyDescent="0.25">
      <c r="B170" s="17"/>
      <c r="C170" s="17"/>
      <c r="D170" s="17"/>
      <c r="E170" s="17"/>
      <c r="K170" s="17"/>
      <c r="L170" s="17"/>
      <c r="M170" s="17"/>
      <c r="N170" s="17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102"/>
      <c r="BB170" s="2"/>
      <c r="BC170" s="101"/>
      <c r="BD170" s="2"/>
      <c r="BE170" s="2"/>
      <c r="BF170" s="2"/>
      <c r="BG170" s="2"/>
      <c r="BH170" s="2"/>
      <c r="BI170" s="2"/>
    </row>
    <row r="171" spans="2:61" ht="15" hidden="1" customHeight="1" x14ac:dyDescent="0.25">
      <c r="B171" s="17"/>
      <c r="C171" s="17"/>
      <c r="D171" s="17"/>
      <c r="E171" s="17"/>
      <c r="K171" s="17"/>
      <c r="L171" s="17"/>
      <c r="M171" s="17"/>
      <c r="N171" s="17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102"/>
      <c r="BB171" s="2"/>
      <c r="BC171" s="101"/>
      <c r="BD171" s="2"/>
      <c r="BE171" s="2"/>
      <c r="BF171" s="2"/>
      <c r="BG171" s="2"/>
      <c r="BH171" s="2"/>
      <c r="BI171" s="2"/>
    </row>
    <row r="172" spans="2:61" ht="15" hidden="1" customHeight="1" x14ac:dyDescent="0.25">
      <c r="B172" s="17"/>
      <c r="C172" s="17"/>
      <c r="D172" s="17"/>
      <c r="E172" s="17"/>
      <c r="K172" s="17"/>
      <c r="L172" s="17"/>
      <c r="M172" s="17"/>
      <c r="N172" s="17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102"/>
      <c r="BB172" s="2"/>
      <c r="BC172" s="101"/>
      <c r="BD172" s="2"/>
      <c r="BE172" s="2"/>
      <c r="BF172" s="2"/>
      <c r="BG172" s="2"/>
      <c r="BH172" s="2"/>
      <c r="BI172" s="2"/>
    </row>
    <row r="173" spans="2:61" ht="15" hidden="1" customHeight="1" x14ac:dyDescent="0.25">
      <c r="B173" s="17"/>
      <c r="C173" s="17"/>
      <c r="D173" s="17"/>
      <c r="E173" s="17"/>
      <c r="K173" s="17"/>
      <c r="L173" s="17"/>
      <c r="M173" s="17"/>
      <c r="N173" s="17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102"/>
      <c r="BB173" s="2"/>
      <c r="BC173" s="101"/>
      <c r="BD173" s="2"/>
      <c r="BE173" s="2"/>
      <c r="BF173" s="2"/>
      <c r="BG173" s="2"/>
      <c r="BH173" s="2"/>
      <c r="BI173" s="2"/>
    </row>
    <row r="174" spans="2:61" ht="15" hidden="1" customHeight="1" x14ac:dyDescent="0.25">
      <c r="B174" s="17"/>
      <c r="C174" s="17"/>
      <c r="D174" s="17"/>
      <c r="E174" s="17"/>
      <c r="K174" s="17"/>
      <c r="L174" s="17"/>
      <c r="M174" s="17"/>
      <c r="N174" s="17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102"/>
      <c r="BB174" s="2"/>
      <c r="BC174" s="101"/>
      <c r="BD174" s="2"/>
      <c r="BE174" s="2"/>
      <c r="BF174" s="2"/>
      <c r="BG174" s="2"/>
      <c r="BH174" s="2"/>
      <c r="BI174" s="2"/>
    </row>
    <row r="175" spans="2:61" ht="15" hidden="1" customHeight="1" x14ac:dyDescent="0.25">
      <c r="B175" s="17"/>
      <c r="C175" s="17"/>
      <c r="D175" s="17"/>
      <c r="E175" s="17"/>
      <c r="K175" s="17"/>
      <c r="L175" s="17"/>
      <c r="M175" s="17"/>
      <c r="N175" s="17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102"/>
      <c r="BB175" s="2"/>
      <c r="BC175" s="101"/>
      <c r="BD175" s="2"/>
      <c r="BE175" s="2"/>
      <c r="BF175" s="2"/>
      <c r="BG175" s="2"/>
      <c r="BH175" s="2"/>
      <c r="BI175" s="2"/>
    </row>
    <row r="176" spans="2:61" ht="15" hidden="1" customHeight="1" x14ac:dyDescent="0.25">
      <c r="B176" s="17"/>
      <c r="C176" s="17"/>
      <c r="D176" s="17"/>
      <c r="E176" s="17"/>
      <c r="K176" s="17"/>
      <c r="L176" s="17"/>
      <c r="M176" s="17"/>
      <c r="N176" s="17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102"/>
      <c r="BB176" s="2"/>
      <c r="BC176" s="101"/>
      <c r="BD176" s="2"/>
      <c r="BE176" s="2"/>
      <c r="BF176" s="2"/>
      <c r="BG176" s="2"/>
      <c r="BH176" s="2"/>
      <c r="BI176" s="2"/>
    </row>
    <row r="177" spans="2:61" ht="15" hidden="1" customHeight="1" x14ac:dyDescent="0.25">
      <c r="B177" s="17"/>
      <c r="C177" s="17"/>
      <c r="D177" s="17"/>
      <c r="E177" s="17"/>
      <c r="K177" s="17"/>
      <c r="L177" s="17"/>
      <c r="M177" s="17"/>
      <c r="N177" s="17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102"/>
      <c r="BB177" s="2"/>
      <c r="BC177" s="101"/>
      <c r="BD177" s="2"/>
      <c r="BE177" s="2"/>
      <c r="BF177" s="2"/>
      <c r="BG177" s="2"/>
      <c r="BH177" s="2"/>
      <c r="BI177" s="2"/>
    </row>
    <row r="178" spans="2:61" ht="15" hidden="1" customHeight="1" x14ac:dyDescent="0.25">
      <c r="B178" s="17"/>
      <c r="C178" s="17"/>
      <c r="D178" s="17"/>
      <c r="E178" s="17"/>
      <c r="K178" s="17"/>
      <c r="L178" s="17"/>
      <c r="M178" s="17"/>
      <c r="N178" s="17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102"/>
      <c r="BB178" s="2"/>
      <c r="BC178" s="101"/>
      <c r="BD178" s="2"/>
      <c r="BE178" s="2"/>
      <c r="BF178" s="2"/>
      <c r="BG178" s="2"/>
      <c r="BH178" s="2"/>
      <c r="BI178" s="2"/>
    </row>
    <row r="179" spans="2:61" ht="15" hidden="1" customHeight="1" x14ac:dyDescent="0.25">
      <c r="B179" s="17"/>
      <c r="C179" s="17"/>
      <c r="D179" s="17"/>
      <c r="E179" s="17"/>
      <c r="K179" s="17"/>
      <c r="L179" s="17"/>
      <c r="M179" s="17"/>
      <c r="N179" s="17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102"/>
      <c r="BB179" s="2"/>
      <c r="BC179" s="101"/>
      <c r="BD179" s="2"/>
      <c r="BE179" s="2"/>
      <c r="BF179" s="2"/>
      <c r="BG179" s="2"/>
      <c r="BH179" s="2"/>
      <c r="BI179" s="2"/>
    </row>
    <row r="180" spans="2:61" ht="15" hidden="1" customHeight="1" x14ac:dyDescent="0.25">
      <c r="B180" s="17"/>
      <c r="C180" s="17"/>
      <c r="D180" s="17"/>
      <c r="E180" s="17"/>
      <c r="K180" s="17"/>
      <c r="L180" s="17"/>
      <c r="M180" s="17"/>
      <c r="N180" s="17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102"/>
      <c r="BB180" s="2"/>
      <c r="BC180" s="101"/>
      <c r="BD180" s="2"/>
      <c r="BE180" s="2"/>
      <c r="BF180" s="2"/>
      <c r="BG180" s="2"/>
      <c r="BH180" s="2"/>
      <c r="BI180" s="2"/>
    </row>
    <row r="181" spans="2:61" ht="15" hidden="1" customHeight="1" x14ac:dyDescent="0.25">
      <c r="B181" s="17"/>
      <c r="C181" s="17"/>
      <c r="D181" s="17"/>
      <c r="E181" s="17"/>
      <c r="K181" s="17"/>
      <c r="L181" s="17"/>
      <c r="M181" s="17"/>
      <c r="N181" s="17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102"/>
      <c r="BB181" s="2"/>
      <c r="BC181" s="101"/>
      <c r="BD181" s="2"/>
      <c r="BE181" s="2"/>
      <c r="BF181" s="2"/>
      <c r="BG181" s="2"/>
      <c r="BH181" s="2"/>
      <c r="BI181" s="2"/>
    </row>
    <row r="182" spans="2:61" ht="15" hidden="1" customHeight="1" x14ac:dyDescent="0.25">
      <c r="B182" s="17"/>
      <c r="C182" s="17"/>
      <c r="D182" s="17"/>
      <c r="E182" s="17"/>
      <c r="K182" s="17"/>
      <c r="L182" s="17"/>
      <c r="M182" s="17"/>
      <c r="N182" s="17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102"/>
      <c r="BB182" s="2"/>
      <c r="BC182" s="101"/>
      <c r="BD182" s="2"/>
      <c r="BE182" s="2"/>
      <c r="BF182" s="2"/>
      <c r="BG182" s="2"/>
      <c r="BH182" s="2"/>
      <c r="BI182" s="2"/>
    </row>
    <row r="183" spans="2:61" ht="15" hidden="1" customHeight="1" x14ac:dyDescent="0.25">
      <c r="B183" s="17"/>
      <c r="C183" s="17"/>
      <c r="D183" s="17"/>
      <c r="E183" s="17"/>
      <c r="K183" s="17"/>
      <c r="L183" s="17"/>
      <c r="M183" s="17"/>
      <c r="N183" s="17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102"/>
      <c r="BB183" s="2"/>
      <c r="BC183" s="101"/>
      <c r="BD183" s="2"/>
      <c r="BE183" s="2"/>
      <c r="BF183" s="2"/>
      <c r="BG183" s="2"/>
      <c r="BH183" s="2"/>
      <c r="BI183" s="2"/>
    </row>
    <row r="184" spans="2:61" ht="15" hidden="1" customHeight="1" x14ac:dyDescent="0.25">
      <c r="B184" s="17"/>
      <c r="C184" s="17"/>
      <c r="D184" s="17"/>
      <c r="E184" s="17"/>
      <c r="K184" s="17"/>
      <c r="L184" s="17"/>
      <c r="M184" s="17"/>
      <c r="N184" s="17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102"/>
      <c r="BB184" s="2"/>
      <c r="BC184" s="101"/>
      <c r="BD184" s="2"/>
      <c r="BE184" s="2"/>
      <c r="BF184" s="2"/>
      <c r="BG184" s="2"/>
      <c r="BH184" s="2"/>
      <c r="BI184" s="2"/>
    </row>
    <row r="185" spans="2:61" ht="15" hidden="1" customHeight="1" x14ac:dyDescent="0.25">
      <c r="B185" s="17"/>
      <c r="C185" s="17"/>
      <c r="D185" s="17"/>
      <c r="E185" s="17"/>
      <c r="K185" s="17"/>
      <c r="L185" s="17"/>
      <c r="M185" s="17"/>
      <c r="N185" s="17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102"/>
      <c r="BB185" s="2"/>
      <c r="BC185" s="101"/>
      <c r="BD185" s="2"/>
      <c r="BE185" s="2"/>
      <c r="BF185" s="2"/>
      <c r="BG185" s="2"/>
      <c r="BH185" s="2"/>
      <c r="BI185" s="2"/>
    </row>
    <row r="186" spans="2:61" ht="15" hidden="1" customHeight="1" x14ac:dyDescent="0.25">
      <c r="B186" s="17"/>
      <c r="C186" s="17"/>
      <c r="D186" s="17"/>
      <c r="E186" s="17"/>
      <c r="K186" s="17"/>
      <c r="L186" s="17"/>
      <c r="M186" s="17"/>
      <c r="N186" s="17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102"/>
      <c r="BB186" s="2"/>
      <c r="BC186" s="101"/>
      <c r="BD186" s="2"/>
      <c r="BE186" s="2"/>
      <c r="BF186" s="2"/>
      <c r="BG186" s="2"/>
      <c r="BH186" s="2"/>
      <c r="BI186" s="2"/>
    </row>
    <row r="187" spans="2:61" ht="15" hidden="1" customHeight="1" x14ac:dyDescent="0.25">
      <c r="B187" s="17"/>
      <c r="C187" s="17"/>
      <c r="D187" s="17"/>
      <c r="E187" s="17"/>
      <c r="K187" s="17"/>
      <c r="L187" s="17"/>
      <c r="M187" s="17"/>
      <c r="N187" s="17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102"/>
      <c r="BB187" s="2"/>
      <c r="BC187" s="101"/>
      <c r="BD187" s="2"/>
      <c r="BE187" s="2"/>
      <c r="BF187" s="2"/>
      <c r="BG187" s="2"/>
      <c r="BH187" s="2"/>
      <c r="BI187" s="2"/>
    </row>
    <row r="188" spans="2:61" ht="15" hidden="1" customHeight="1" x14ac:dyDescent="0.25">
      <c r="B188" s="17"/>
      <c r="C188" s="17"/>
      <c r="D188" s="17"/>
      <c r="E188" s="17"/>
      <c r="K188" s="17"/>
      <c r="L188" s="17"/>
      <c r="M188" s="17"/>
      <c r="N188" s="17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102"/>
      <c r="BB188" s="2"/>
      <c r="BC188" s="101"/>
      <c r="BD188" s="2"/>
      <c r="BE188" s="2"/>
      <c r="BF188" s="2"/>
      <c r="BG188" s="2"/>
      <c r="BH188" s="2"/>
      <c r="BI188" s="2"/>
    </row>
    <row r="189" spans="2:61" ht="15" hidden="1" customHeight="1" x14ac:dyDescent="0.25">
      <c r="B189" s="17"/>
      <c r="C189" s="17"/>
      <c r="D189" s="17"/>
      <c r="E189" s="17"/>
      <c r="K189" s="17"/>
      <c r="L189" s="17"/>
      <c r="M189" s="17"/>
      <c r="N189" s="17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102"/>
      <c r="BB189" s="2"/>
      <c r="BC189" s="101"/>
      <c r="BD189" s="2"/>
      <c r="BE189" s="2"/>
      <c r="BF189" s="2"/>
      <c r="BG189" s="2"/>
      <c r="BH189" s="2"/>
      <c r="BI189" s="2"/>
    </row>
    <row r="190" spans="2:61" ht="15" hidden="1" customHeight="1" x14ac:dyDescent="0.25">
      <c r="B190" s="17"/>
      <c r="C190" s="17"/>
      <c r="D190" s="17"/>
      <c r="E190" s="17"/>
      <c r="K190" s="17"/>
      <c r="L190" s="17"/>
      <c r="M190" s="17"/>
      <c r="N190" s="17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102"/>
      <c r="BB190" s="2"/>
      <c r="BC190" s="101"/>
      <c r="BD190" s="2"/>
      <c r="BE190" s="2"/>
      <c r="BF190" s="2"/>
      <c r="BG190" s="2"/>
      <c r="BH190" s="2"/>
      <c r="BI190" s="2"/>
    </row>
    <row r="191" spans="2:61" ht="15" hidden="1" customHeight="1" x14ac:dyDescent="0.25">
      <c r="B191" s="17"/>
      <c r="C191" s="17"/>
      <c r="D191" s="17"/>
      <c r="E191" s="17"/>
      <c r="K191" s="17"/>
      <c r="L191" s="17"/>
      <c r="M191" s="17"/>
      <c r="N191" s="17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102"/>
      <c r="BB191" s="2"/>
      <c r="BC191" s="101"/>
      <c r="BD191" s="2"/>
      <c r="BE191" s="2"/>
      <c r="BF191" s="2"/>
      <c r="BG191" s="2"/>
      <c r="BH191" s="2"/>
      <c r="BI191" s="2"/>
    </row>
    <row r="192" spans="2:61" ht="15" hidden="1" customHeight="1" x14ac:dyDescent="0.25">
      <c r="B192" s="17"/>
      <c r="C192" s="17"/>
      <c r="D192" s="17"/>
      <c r="E192" s="17"/>
      <c r="K192" s="17"/>
      <c r="L192" s="17"/>
      <c r="M192" s="17"/>
      <c r="N192" s="17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102"/>
      <c r="BB192" s="2"/>
      <c r="BC192" s="101"/>
      <c r="BD192" s="2"/>
      <c r="BE192" s="2"/>
      <c r="BF192" s="2"/>
      <c r="BG192" s="2"/>
      <c r="BH192" s="2"/>
      <c r="BI192" s="2"/>
    </row>
    <row r="193" spans="2:61" ht="15" hidden="1" customHeight="1" x14ac:dyDescent="0.25">
      <c r="B193" s="17"/>
      <c r="C193" s="17"/>
      <c r="D193" s="17"/>
      <c r="E193" s="17"/>
      <c r="K193" s="17"/>
      <c r="L193" s="17"/>
      <c r="M193" s="17"/>
      <c r="N193" s="17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102"/>
      <c r="BB193" s="2"/>
      <c r="BC193" s="101"/>
      <c r="BD193" s="2"/>
      <c r="BE193" s="2"/>
      <c r="BF193" s="2"/>
      <c r="BG193" s="2"/>
      <c r="BH193" s="2"/>
      <c r="BI193" s="2"/>
    </row>
    <row r="194" spans="2:61" ht="15" hidden="1" customHeight="1" x14ac:dyDescent="0.25">
      <c r="B194" s="17"/>
      <c r="C194" s="17"/>
      <c r="D194" s="17"/>
      <c r="E194" s="17"/>
      <c r="K194" s="17"/>
      <c r="L194" s="17"/>
      <c r="M194" s="17"/>
      <c r="N194" s="17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102"/>
      <c r="BB194" s="2"/>
      <c r="BC194" s="101"/>
      <c r="BD194" s="2"/>
      <c r="BE194" s="2"/>
      <c r="BF194" s="2"/>
      <c r="BG194" s="2"/>
      <c r="BH194" s="2"/>
      <c r="BI194" s="2"/>
    </row>
    <row r="195" spans="2:61" ht="15" hidden="1" customHeight="1" x14ac:dyDescent="0.25">
      <c r="B195" s="17"/>
      <c r="C195" s="17"/>
      <c r="D195" s="17"/>
      <c r="E195" s="17"/>
      <c r="K195" s="17"/>
      <c r="L195" s="17"/>
      <c r="M195" s="17"/>
      <c r="N195" s="17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102"/>
      <c r="BB195" s="2"/>
      <c r="BC195" s="101"/>
      <c r="BD195" s="2"/>
      <c r="BE195" s="2"/>
      <c r="BF195" s="2"/>
      <c r="BG195" s="2"/>
      <c r="BH195" s="2"/>
      <c r="BI195" s="2"/>
    </row>
    <row r="196" spans="2:61" ht="15" hidden="1" customHeight="1" x14ac:dyDescent="0.25">
      <c r="B196" s="17"/>
      <c r="C196" s="17"/>
      <c r="D196" s="17"/>
      <c r="E196" s="17"/>
      <c r="K196" s="17"/>
      <c r="L196" s="17"/>
      <c r="M196" s="17"/>
      <c r="N196" s="17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102"/>
      <c r="BB196" s="2"/>
      <c r="BC196" s="101"/>
      <c r="BD196" s="2"/>
      <c r="BE196" s="2"/>
      <c r="BF196" s="2"/>
      <c r="BG196" s="2"/>
      <c r="BH196" s="2"/>
      <c r="BI196" s="2"/>
    </row>
    <row r="197" spans="2:61" ht="15" hidden="1" customHeight="1" x14ac:dyDescent="0.25">
      <c r="B197" s="17"/>
      <c r="C197" s="17"/>
      <c r="D197" s="17"/>
      <c r="E197" s="17"/>
      <c r="K197" s="17"/>
      <c r="L197" s="17"/>
      <c r="M197" s="17"/>
      <c r="N197" s="17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102"/>
      <c r="BB197" s="2"/>
      <c r="BC197" s="101"/>
      <c r="BD197" s="2"/>
      <c r="BE197" s="2"/>
      <c r="BF197" s="2"/>
      <c r="BG197" s="2"/>
      <c r="BH197" s="2"/>
      <c r="BI197" s="2"/>
    </row>
    <row r="198" spans="2:61" ht="15" hidden="1" customHeight="1" x14ac:dyDescent="0.25">
      <c r="B198" s="17"/>
      <c r="C198" s="17"/>
      <c r="D198" s="17"/>
      <c r="E198" s="17"/>
      <c r="K198" s="17"/>
      <c r="L198" s="17"/>
      <c r="M198" s="17"/>
      <c r="N198" s="17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102"/>
      <c r="BB198" s="2"/>
      <c r="BC198" s="101"/>
      <c r="BD198" s="2"/>
      <c r="BE198" s="2"/>
      <c r="BF198" s="2"/>
      <c r="BG198" s="2"/>
      <c r="BH198" s="2"/>
      <c r="BI198" s="2"/>
    </row>
    <row r="199" spans="2:61" ht="15" hidden="1" customHeight="1" x14ac:dyDescent="0.25">
      <c r="B199" s="17"/>
      <c r="C199" s="17"/>
      <c r="D199" s="17"/>
      <c r="E199" s="17"/>
      <c r="K199" s="17"/>
      <c r="L199" s="17"/>
      <c r="M199" s="17"/>
      <c r="N199" s="17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102"/>
      <c r="BB199" s="2"/>
      <c r="BC199" s="101"/>
      <c r="BD199" s="2"/>
      <c r="BE199" s="2"/>
      <c r="BF199" s="2"/>
      <c r="BG199" s="2"/>
      <c r="BH199" s="2"/>
      <c r="BI199" s="2"/>
    </row>
    <row r="200" spans="2:61" ht="15" hidden="1" customHeight="1" x14ac:dyDescent="0.25">
      <c r="B200" s="17"/>
      <c r="C200" s="17"/>
      <c r="D200" s="17"/>
      <c r="E200" s="17"/>
      <c r="K200" s="17"/>
      <c r="L200" s="17"/>
      <c r="M200" s="17"/>
      <c r="N200" s="17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102"/>
      <c r="BB200" s="2"/>
      <c r="BC200" s="101"/>
      <c r="BD200" s="2"/>
      <c r="BE200" s="2"/>
      <c r="BF200" s="2"/>
      <c r="BG200" s="2"/>
      <c r="BH200" s="2"/>
      <c r="BI200" s="2"/>
    </row>
    <row r="201" spans="2:61" ht="15" hidden="1" customHeight="1" x14ac:dyDescent="0.25">
      <c r="B201" s="17"/>
      <c r="C201" s="17"/>
      <c r="D201" s="17"/>
      <c r="E201" s="17"/>
      <c r="K201" s="17"/>
      <c r="L201" s="17"/>
      <c r="M201" s="17"/>
      <c r="N201" s="17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102"/>
      <c r="BB201" s="2"/>
      <c r="BC201" s="101"/>
      <c r="BD201" s="2"/>
      <c r="BE201" s="2"/>
      <c r="BF201" s="2"/>
      <c r="BG201" s="2"/>
      <c r="BH201" s="2"/>
      <c r="BI201" s="2"/>
    </row>
    <row r="202" spans="2:61" ht="15" hidden="1" customHeight="1" x14ac:dyDescent="0.25">
      <c r="B202" s="17"/>
      <c r="C202" s="17"/>
      <c r="D202" s="17"/>
      <c r="E202" s="17"/>
      <c r="K202" s="17"/>
      <c r="L202" s="17"/>
      <c r="M202" s="17"/>
      <c r="N202" s="17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102"/>
      <c r="BB202" s="2"/>
      <c r="BC202" s="101"/>
      <c r="BD202" s="2"/>
      <c r="BE202" s="2"/>
      <c r="BF202" s="2"/>
      <c r="BG202" s="2"/>
      <c r="BH202" s="2"/>
      <c r="BI202" s="2"/>
    </row>
    <row r="203" spans="2:61" ht="15" hidden="1" customHeight="1" x14ac:dyDescent="0.25">
      <c r="B203" s="17"/>
      <c r="C203" s="17"/>
      <c r="D203" s="17"/>
      <c r="E203" s="17"/>
      <c r="K203" s="17"/>
      <c r="L203" s="17"/>
      <c r="M203" s="17"/>
      <c r="N203" s="17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102"/>
      <c r="BB203" s="2"/>
      <c r="BC203" s="101"/>
      <c r="BD203" s="2"/>
      <c r="BE203" s="2"/>
      <c r="BF203" s="2"/>
      <c r="BG203" s="2"/>
      <c r="BH203" s="2"/>
      <c r="BI203" s="2"/>
    </row>
    <row r="204" spans="2:61" ht="15" hidden="1" customHeight="1" x14ac:dyDescent="0.25">
      <c r="B204" s="17"/>
      <c r="C204" s="17"/>
      <c r="D204" s="17"/>
      <c r="E204" s="17"/>
      <c r="K204" s="17"/>
      <c r="L204" s="17"/>
      <c r="M204" s="17"/>
      <c r="N204" s="17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102"/>
      <c r="BB204" s="2"/>
      <c r="BC204" s="101"/>
      <c r="BD204" s="2"/>
      <c r="BE204" s="2"/>
      <c r="BF204" s="2"/>
      <c r="BG204" s="2"/>
      <c r="BH204" s="2"/>
      <c r="BI204" s="2"/>
    </row>
    <row r="205" spans="2:61" ht="15" hidden="1" customHeight="1" x14ac:dyDescent="0.25">
      <c r="B205" s="17"/>
      <c r="C205" s="17"/>
      <c r="D205" s="17"/>
      <c r="E205" s="17"/>
      <c r="K205" s="17"/>
      <c r="L205" s="17"/>
      <c r="M205" s="17"/>
      <c r="N205" s="17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102"/>
      <c r="BB205" s="2"/>
      <c r="BC205" s="101"/>
      <c r="BD205" s="2"/>
      <c r="BE205" s="2"/>
      <c r="BF205" s="2"/>
      <c r="BG205" s="2"/>
      <c r="BH205" s="2"/>
      <c r="BI205" s="2"/>
    </row>
    <row r="206" spans="2:61" ht="15" hidden="1" customHeight="1" x14ac:dyDescent="0.25">
      <c r="B206" s="17"/>
      <c r="C206" s="17"/>
      <c r="D206" s="17"/>
      <c r="E206" s="17"/>
      <c r="K206" s="17"/>
      <c r="L206" s="17"/>
      <c r="M206" s="17"/>
      <c r="N206" s="17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102"/>
      <c r="BB206" s="2"/>
      <c r="BC206" s="101"/>
      <c r="BD206" s="2"/>
      <c r="BE206" s="2"/>
      <c r="BF206" s="2"/>
      <c r="BG206" s="2"/>
      <c r="BH206" s="2"/>
      <c r="BI206" s="2"/>
    </row>
    <row r="207" spans="2:61" ht="15" hidden="1" customHeight="1" x14ac:dyDescent="0.25">
      <c r="B207" s="17"/>
      <c r="C207" s="17"/>
      <c r="D207" s="17"/>
      <c r="E207" s="17"/>
      <c r="K207" s="17"/>
      <c r="L207" s="17"/>
      <c r="M207" s="17"/>
      <c r="N207" s="17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102"/>
      <c r="BB207" s="2"/>
      <c r="BC207" s="101"/>
      <c r="BD207" s="2"/>
      <c r="BE207" s="2"/>
      <c r="BF207" s="2"/>
      <c r="BG207" s="2"/>
      <c r="BH207" s="2"/>
      <c r="BI207" s="2"/>
    </row>
    <row r="208" spans="2:61" ht="15" hidden="1" customHeight="1" x14ac:dyDescent="0.25">
      <c r="B208" s="17"/>
      <c r="C208" s="17"/>
      <c r="D208" s="17"/>
      <c r="E208" s="17"/>
      <c r="K208" s="17"/>
      <c r="L208" s="17"/>
      <c r="M208" s="17"/>
      <c r="N208" s="17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102"/>
      <c r="BB208" s="2"/>
      <c r="BC208" s="101"/>
      <c r="BD208" s="2"/>
      <c r="BE208" s="2"/>
      <c r="BF208" s="2"/>
      <c r="BG208" s="2"/>
      <c r="BH208" s="2"/>
      <c r="BI208" s="2"/>
    </row>
    <row r="209" spans="2:61" ht="15" hidden="1" customHeight="1" x14ac:dyDescent="0.25">
      <c r="B209" s="17"/>
      <c r="C209" s="17"/>
      <c r="D209" s="17"/>
      <c r="E209" s="17"/>
      <c r="K209" s="17"/>
      <c r="L209" s="17"/>
      <c r="M209" s="17"/>
      <c r="N209" s="17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102"/>
      <c r="BB209" s="2"/>
      <c r="BC209" s="101"/>
      <c r="BD209" s="2"/>
      <c r="BE209" s="2"/>
      <c r="BF209" s="2"/>
      <c r="BG209" s="2"/>
      <c r="BH209" s="2"/>
      <c r="BI209" s="2"/>
    </row>
    <row r="210" spans="2:61" ht="15" hidden="1" customHeight="1" x14ac:dyDescent="0.25">
      <c r="B210" s="17"/>
      <c r="C210" s="17"/>
      <c r="D210" s="17"/>
      <c r="E210" s="17"/>
      <c r="K210" s="17"/>
      <c r="L210" s="17"/>
      <c r="M210" s="17"/>
      <c r="N210" s="17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102"/>
      <c r="BB210" s="2"/>
      <c r="BC210" s="101"/>
      <c r="BD210" s="2"/>
      <c r="BE210" s="2"/>
      <c r="BF210" s="2"/>
      <c r="BG210" s="2"/>
      <c r="BH210" s="2"/>
      <c r="BI210" s="2"/>
    </row>
    <row r="211" spans="2:61" ht="15" hidden="1" customHeight="1" x14ac:dyDescent="0.25">
      <c r="B211" s="17"/>
      <c r="C211" s="17"/>
      <c r="D211" s="17"/>
      <c r="E211" s="17"/>
      <c r="K211" s="17"/>
      <c r="L211" s="17"/>
      <c r="M211" s="17"/>
      <c r="N211" s="17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102"/>
      <c r="BB211" s="2"/>
      <c r="BC211" s="101"/>
      <c r="BD211" s="2"/>
      <c r="BE211" s="2"/>
      <c r="BF211" s="2"/>
      <c r="BG211" s="2"/>
      <c r="BH211" s="2"/>
      <c r="BI211" s="2"/>
    </row>
    <row r="212" spans="2:61" ht="15" hidden="1" customHeight="1" x14ac:dyDescent="0.25">
      <c r="B212" s="17"/>
      <c r="C212" s="17"/>
      <c r="D212" s="17"/>
      <c r="E212" s="17"/>
      <c r="K212" s="17"/>
      <c r="L212" s="17"/>
      <c r="M212" s="17"/>
      <c r="N212" s="17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102"/>
      <c r="BB212" s="2"/>
      <c r="BC212" s="101"/>
      <c r="BD212" s="2"/>
      <c r="BE212" s="2"/>
      <c r="BF212" s="2"/>
      <c r="BG212" s="2"/>
      <c r="BH212" s="2"/>
      <c r="BI212" s="2"/>
    </row>
    <row r="213" spans="2:61" ht="15" hidden="1" customHeight="1" x14ac:dyDescent="0.25">
      <c r="B213" s="17"/>
      <c r="C213" s="17"/>
      <c r="D213" s="17"/>
      <c r="E213" s="17"/>
      <c r="K213" s="17"/>
      <c r="L213" s="17"/>
      <c r="M213" s="17"/>
      <c r="N213" s="17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102"/>
      <c r="BB213" s="2"/>
      <c r="BC213" s="101"/>
      <c r="BD213" s="2"/>
      <c r="BE213" s="2"/>
      <c r="BF213" s="2"/>
      <c r="BG213" s="2"/>
      <c r="BH213" s="2"/>
      <c r="BI213" s="2"/>
    </row>
    <row r="214" spans="2:61" ht="15" hidden="1" customHeight="1" x14ac:dyDescent="0.25">
      <c r="B214" s="17"/>
      <c r="C214" s="17"/>
      <c r="D214" s="17"/>
      <c r="E214" s="17"/>
      <c r="K214" s="17"/>
      <c r="L214" s="17"/>
      <c r="M214" s="17"/>
      <c r="N214" s="17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102"/>
      <c r="BB214" s="2"/>
      <c r="BC214" s="101"/>
      <c r="BD214" s="2"/>
      <c r="BE214" s="2"/>
      <c r="BF214" s="2"/>
      <c r="BG214" s="2"/>
      <c r="BH214" s="2"/>
      <c r="BI214" s="2"/>
    </row>
    <row r="215" spans="2:61" ht="15" hidden="1" customHeight="1" x14ac:dyDescent="0.25">
      <c r="B215" s="17"/>
      <c r="C215" s="17"/>
      <c r="D215" s="17"/>
      <c r="E215" s="17"/>
      <c r="K215" s="17"/>
      <c r="L215" s="17"/>
      <c r="M215" s="17"/>
      <c r="N215" s="17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102"/>
      <c r="BB215" s="2"/>
      <c r="BC215" s="101"/>
      <c r="BD215" s="2"/>
      <c r="BE215" s="2"/>
      <c r="BF215" s="2"/>
      <c r="BG215" s="2"/>
      <c r="BH215" s="2"/>
      <c r="BI215" s="2"/>
    </row>
    <row r="216" spans="2:61" ht="15" hidden="1" customHeight="1" x14ac:dyDescent="0.25">
      <c r="B216" s="17"/>
      <c r="C216" s="17"/>
      <c r="D216" s="17"/>
      <c r="E216" s="17"/>
      <c r="K216" s="17"/>
      <c r="L216" s="17"/>
      <c r="M216" s="17"/>
      <c r="N216" s="17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102"/>
      <c r="BB216" s="2"/>
      <c r="BC216" s="101"/>
      <c r="BD216" s="2"/>
      <c r="BE216" s="2"/>
      <c r="BF216" s="2"/>
      <c r="BG216" s="2"/>
      <c r="BH216" s="2"/>
      <c r="BI216" s="2"/>
    </row>
    <row r="217" spans="2:61" ht="15" hidden="1" customHeight="1" x14ac:dyDescent="0.25">
      <c r="B217" s="17"/>
      <c r="C217" s="17"/>
      <c r="D217" s="17"/>
      <c r="E217" s="17"/>
      <c r="K217" s="17"/>
      <c r="L217" s="17"/>
      <c r="M217" s="17"/>
      <c r="N217" s="17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102"/>
      <c r="BB217" s="2"/>
      <c r="BC217" s="101"/>
      <c r="BD217" s="2"/>
      <c r="BE217" s="2"/>
      <c r="BF217" s="2"/>
      <c r="BG217" s="2"/>
      <c r="BH217" s="2"/>
      <c r="BI217" s="2"/>
    </row>
    <row r="218" spans="2:61" ht="15" hidden="1" customHeight="1" x14ac:dyDescent="0.25">
      <c r="B218" s="17"/>
      <c r="C218" s="17"/>
      <c r="D218" s="17"/>
      <c r="E218" s="17"/>
      <c r="K218" s="17"/>
      <c r="L218" s="17"/>
      <c r="M218" s="17"/>
      <c r="N218" s="17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102"/>
      <c r="BB218" s="2"/>
      <c r="BC218" s="101"/>
      <c r="BD218" s="2"/>
      <c r="BE218" s="2"/>
      <c r="BF218" s="2"/>
      <c r="BG218" s="2"/>
      <c r="BH218" s="2"/>
      <c r="BI218" s="2"/>
    </row>
    <row r="219" spans="2:61" ht="15" hidden="1" customHeight="1" x14ac:dyDescent="0.25">
      <c r="B219" s="17"/>
      <c r="C219" s="17"/>
      <c r="D219" s="17"/>
      <c r="E219" s="17"/>
      <c r="K219" s="17"/>
      <c r="L219" s="17"/>
      <c r="M219" s="17"/>
      <c r="N219" s="17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102"/>
      <c r="BB219" s="2"/>
      <c r="BC219" s="101"/>
      <c r="BD219" s="2"/>
      <c r="BE219" s="2"/>
      <c r="BF219" s="2"/>
      <c r="BG219" s="2"/>
      <c r="BH219" s="2"/>
      <c r="BI219" s="2"/>
    </row>
    <row r="220" spans="2:61" ht="15" hidden="1" customHeight="1" x14ac:dyDescent="0.25">
      <c r="B220" s="17"/>
      <c r="C220" s="17"/>
      <c r="D220" s="17"/>
      <c r="E220" s="17"/>
      <c r="K220" s="17"/>
      <c r="L220" s="17"/>
      <c r="M220" s="17"/>
      <c r="N220" s="17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102"/>
      <c r="BB220" s="2"/>
      <c r="BC220" s="101"/>
      <c r="BD220" s="2"/>
      <c r="BE220" s="2"/>
      <c r="BF220" s="2"/>
      <c r="BG220" s="2"/>
      <c r="BH220" s="2"/>
      <c r="BI220" s="2"/>
    </row>
    <row r="221" spans="2:61" ht="15" hidden="1" customHeight="1" x14ac:dyDescent="0.25">
      <c r="B221" s="17"/>
      <c r="C221" s="17"/>
      <c r="D221" s="17"/>
      <c r="E221" s="17"/>
      <c r="K221" s="17"/>
      <c r="L221" s="17"/>
      <c r="M221" s="17"/>
      <c r="N221" s="17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102"/>
      <c r="BB221" s="2"/>
      <c r="BC221" s="101"/>
      <c r="BD221" s="2"/>
      <c r="BE221" s="2"/>
      <c r="BF221" s="2"/>
      <c r="BG221" s="2"/>
      <c r="BH221" s="2"/>
      <c r="BI221" s="2"/>
    </row>
    <row r="222" spans="2:61" ht="15" hidden="1" customHeight="1" x14ac:dyDescent="0.25">
      <c r="B222" s="17"/>
      <c r="C222" s="17"/>
      <c r="D222" s="17"/>
      <c r="E222" s="17"/>
      <c r="K222" s="17"/>
      <c r="L222" s="17"/>
      <c r="M222" s="17"/>
      <c r="N222" s="17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102"/>
      <c r="BB222" s="2"/>
      <c r="BC222" s="101"/>
      <c r="BD222" s="2"/>
      <c r="BE222" s="2"/>
      <c r="BF222" s="2"/>
      <c r="BG222" s="2"/>
      <c r="BH222" s="2"/>
      <c r="BI222" s="2"/>
    </row>
    <row r="223" spans="2:61" ht="15" hidden="1" customHeight="1" x14ac:dyDescent="0.25">
      <c r="B223" s="17"/>
      <c r="C223" s="17"/>
      <c r="D223" s="17"/>
      <c r="E223" s="17"/>
      <c r="K223" s="17"/>
      <c r="L223" s="17"/>
      <c r="M223" s="17"/>
      <c r="N223" s="17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102"/>
      <c r="BB223" s="2"/>
      <c r="BC223" s="101"/>
      <c r="BD223" s="2"/>
      <c r="BE223" s="2"/>
      <c r="BF223" s="2"/>
      <c r="BG223" s="2"/>
      <c r="BH223" s="2"/>
      <c r="BI223" s="2"/>
    </row>
    <row r="224" spans="2:61" ht="15" hidden="1" customHeight="1" x14ac:dyDescent="0.25">
      <c r="B224" s="17"/>
      <c r="C224" s="17"/>
      <c r="D224" s="17"/>
      <c r="E224" s="17"/>
      <c r="K224" s="17"/>
      <c r="L224" s="17"/>
      <c r="M224" s="17"/>
      <c r="N224" s="17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102"/>
      <c r="BB224" s="2"/>
      <c r="BC224" s="101"/>
      <c r="BD224" s="2"/>
      <c r="BE224" s="2"/>
      <c r="BF224" s="2"/>
      <c r="BG224" s="2"/>
      <c r="BH224" s="2"/>
      <c r="BI224" s="2"/>
    </row>
    <row r="225" spans="2:61" ht="15" hidden="1" customHeight="1" x14ac:dyDescent="0.25">
      <c r="B225" s="17"/>
      <c r="C225" s="17"/>
      <c r="D225" s="17"/>
      <c r="E225" s="17"/>
      <c r="K225" s="17"/>
      <c r="L225" s="17"/>
      <c r="M225" s="17"/>
      <c r="N225" s="17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102"/>
      <c r="BB225" s="2"/>
      <c r="BC225" s="101"/>
      <c r="BD225" s="2"/>
      <c r="BE225" s="2"/>
      <c r="BF225" s="2"/>
      <c r="BG225" s="2"/>
      <c r="BH225" s="2"/>
      <c r="BI225" s="2"/>
    </row>
    <row r="226" spans="2:61" ht="15" hidden="1" customHeight="1" x14ac:dyDescent="0.25">
      <c r="B226" s="17"/>
      <c r="C226" s="17"/>
      <c r="D226" s="17"/>
      <c r="E226" s="17"/>
      <c r="K226" s="17"/>
      <c r="L226" s="17"/>
      <c r="M226" s="17"/>
      <c r="N226" s="17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102"/>
      <c r="BB226" s="2"/>
      <c r="BC226" s="101"/>
      <c r="BD226" s="2"/>
      <c r="BE226" s="2"/>
      <c r="BF226" s="2"/>
      <c r="BG226" s="2"/>
      <c r="BH226" s="2"/>
      <c r="BI226" s="2"/>
    </row>
    <row r="227" spans="2:61" ht="15" hidden="1" customHeight="1" x14ac:dyDescent="0.25">
      <c r="B227" s="17"/>
      <c r="C227" s="17"/>
      <c r="D227" s="17"/>
      <c r="E227" s="17"/>
      <c r="K227" s="17"/>
      <c r="L227" s="17"/>
      <c r="M227" s="17"/>
      <c r="N227" s="17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102"/>
      <c r="BB227" s="2"/>
      <c r="BC227" s="101"/>
      <c r="BD227" s="2"/>
      <c r="BE227" s="2"/>
      <c r="BF227" s="2"/>
      <c r="BG227" s="2"/>
      <c r="BH227" s="2"/>
      <c r="BI227" s="2"/>
    </row>
    <row r="228" spans="2:61" ht="15" hidden="1" customHeight="1" x14ac:dyDescent="0.25">
      <c r="B228" s="17"/>
      <c r="C228" s="17"/>
      <c r="D228" s="17"/>
      <c r="E228" s="17"/>
      <c r="K228" s="17"/>
      <c r="L228" s="17"/>
      <c r="M228" s="17"/>
      <c r="N228" s="17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102"/>
      <c r="BB228" s="2"/>
      <c r="BC228" s="101"/>
      <c r="BD228" s="2"/>
      <c r="BE228" s="2"/>
      <c r="BF228" s="2"/>
      <c r="BG228" s="2"/>
      <c r="BH228" s="2"/>
      <c r="BI228" s="2"/>
    </row>
    <row r="229" spans="2:61" ht="15" hidden="1" customHeight="1" x14ac:dyDescent="0.25">
      <c r="B229" s="17"/>
      <c r="C229" s="17"/>
      <c r="D229" s="17"/>
      <c r="E229" s="17"/>
      <c r="K229" s="17"/>
      <c r="L229" s="17"/>
      <c r="M229" s="17"/>
      <c r="N229" s="17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102"/>
      <c r="BB229" s="2"/>
      <c r="BC229" s="101"/>
      <c r="BD229" s="2"/>
      <c r="BE229" s="2"/>
      <c r="BF229" s="2"/>
      <c r="BG229" s="2"/>
      <c r="BH229" s="2"/>
      <c r="BI229" s="2"/>
    </row>
    <row r="230" spans="2:61" ht="15" hidden="1" customHeight="1" x14ac:dyDescent="0.25">
      <c r="B230" s="17"/>
      <c r="C230" s="17"/>
      <c r="D230" s="17"/>
      <c r="E230" s="17"/>
      <c r="K230" s="17"/>
      <c r="L230" s="17"/>
      <c r="M230" s="17"/>
      <c r="N230" s="17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102"/>
      <c r="BB230" s="2"/>
      <c r="BC230" s="101"/>
      <c r="BD230" s="2"/>
      <c r="BE230" s="2"/>
      <c r="BF230" s="2"/>
      <c r="BG230" s="2"/>
      <c r="BH230" s="2"/>
      <c r="BI230" s="2"/>
    </row>
    <row r="231" spans="2:61" ht="15" hidden="1" customHeight="1" x14ac:dyDescent="0.25">
      <c r="B231" s="17"/>
      <c r="C231" s="17"/>
      <c r="D231" s="17"/>
      <c r="E231" s="17"/>
      <c r="K231" s="17"/>
      <c r="L231" s="17"/>
      <c r="M231" s="17"/>
      <c r="N231" s="17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102"/>
      <c r="BB231" s="2"/>
      <c r="BC231" s="101"/>
      <c r="BD231" s="2"/>
      <c r="BE231" s="2"/>
      <c r="BF231" s="2"/>
      <c r="BG231" s="2"/>
      <c r="BH231" s="2"/>
      <c r="BI231" s="2"/>
    </row>
    <row r="232" spans="2:61" ht="15" hidden="1" customHeight="1" x14ac:dyDescent="0.25">
      <c r="B232" s="17"/>
      <c r="C232" s="17"/>
      <c r="D232" s="17"/>
      <c r="E232" s="17"/>
      <c r="K232" s="17"/>
      <c r="L232" s="17"/>
      <c r="M232" s="17"/>
      <c r="N232" s="17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102"/>
      <c r="BB232" s="2"/>
      <c r="BC232" s="101"/>
      <c r="BD232" s="2"/>
      <c r="BE232" s="2"/>
      <c r="BF232" s="2"/>
      <c r="BG232" s="2"/>
      <c r="BH232" s="2"/>
      <c r="BI232" s="2"/>
    </row>
    <row r="233" spans="2:61" ht="15" hidden="1" customHeight="1" x14ac:dyDescent="0.25">
      <c r="B233" s="17"/>
      <c r="C233" s="17"/>
      <c r="D233" s="17"/>
      <c r="E233" s="17"/>
      <c r="K233" s="17"/>
      <c r="L233" s="17"/>
      <c r="M233" s="17"/>
      <c r="N233" s="17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102"/>
      <c r="BB233" s="2"/>
      <c r="BC233" s="101"/>
      <c r="BD233" s="2"/>
      <c r="BE233" s="2"/>
      <c r="BF233" s="2"/>
      <c r="BG233" s="2"/>
      <c r="BH233" s="2"/>
      <c r="BI233" s="2"/>
    </row>
    <row r="234" spans="2:61" ht="15" hidden="1" customHeight="1" x14ac:dyDescent="0.25">
      <c r="B234" s="17"/>
      <c r="C234" s="17"/>
      <c r="D234" s="17"/>
      <c r="E234" s="17"/>
      <c r="K234" s="17"/>
      <c r="L234" s="17"/>
      <c r="M234" s="17"/>
      <c r="N234" s="17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102"/>
      <c r="BB234" s="2"/>
      <c r="BC234" s="101"/>
      <c r="BD234" s="2"/>
      <c r="BE234" s="2"/>
      <c r="BF234" s="2"/>
      <c r="BG234" s="2"/>
      <c r="BH234" s="2"/>
      <c r="BI234" s="2"/>
    </row>
    <row r="235" spans="2:61" ht="15" hidden="1" customHeight="1" x14ac:dyDescent="0.25">
      <c r="B235" s="17"/>
      <c r="C235" s="17"/>
      <c r="D235" s="17"/>
      <c r="E235" s="17"/>
      <c r="K235" s="17"/>
      <c r="L235" s="17"/>
      <c r="M235" s="17"/>
      <c r="N235" s="17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102"/>
      <c r="BB235" s="2"/>
      <c r="BC235" s="101"/>
      <c r="BD235" s="2"/>
      <c r="BE235" s="2"/>
      <c r="BF235" s="2"/>
      <c r="BG235" s="2"/>
      <c r="BH235" s="2"/>
      <c r="BI235" s="2"/>
    </row>
    <row r="236" spans="2:61" ht="15" hidden="1" customHeight="1" x14ac:dyDescent="0.25">
      <c r="B236" s="17"/>
      <c r="C236" s="17"/>
      <c r="D236" s="17"/>
      <c r="E236" s="17"/>
      <c r="K236" s="17"/>
      <c r="L236" s="17"/>
      <c r="M236" s="17"/>
      <c r="N236" s="17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102"/>
      <c r="BB236" s="2"/>
      <c r="BC236" s="101"/>
      <c r="BD236" s="2"/>
      <c r="BE236" s="2"/>
      <c r="BF236" s="2"/>
      <c r="BG236" s="2"/>
      <c r="BH236" s="2"/>
      <c r="BI236" s="2"/>
    </row>
    <row r="237" spans="2:61" ht="15" hidden="1" customHeight="1" x14ac:dyDescent="0.25">
      <c r="B237" s="17"/>
      <c r="C237" s="17"/>
      <c r="D237" s="17"/>
      <c r="E237" s="17"/>
      <c r="K237" s="17"/>
      <c r="L237" s="17"/>
      <c r="M237" s="17"/>
      <c r="N237" s="17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102"/>
      <c r="BB237" s="2"/>
      <c r="BC237" s="101"/>
      <c r="BD237" s="2"/>
      <c r="BE237" s="2"/>
      <c r="BF237" s="2"/>
      <c r="BG237" s="2"/>
      <c r="BH237" s="2"/>
      <c r="BI237" s="2"/>
    </row>
    <row r="238" spans="2:61" ht="15" hidden="1" customHeight="1" x14ac:dyDescent="0.25">
      <c r="B238" s="17"/>
      <c r="C238" s="17"/>
      <c r="D238" s="17"/>
      <c r="E238" s="17"/>
      <c r="K238" s="17"/>
      <c r="L238" s="17"/>
      <c r="M238" s="17"/>
      <c r="N238" s="17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102"/>
      <c r="BB238" s="2"/>
      <c r="BC238" s="101"/>
      <c r="BD238" s="2"/>
      <c r="BE238" s="2"/>
      <c r="BF238" s="2"/>
      <c r="BG238" s="2"/>
      <c r="BH238" s="2"/>
      <c r="BI238" s="2"/>
    </row>
    <row r="239" spans="2:61" ht="15" hidden="1" customHeight="1" x14ac:dyDescent="0.25">
      <c r="B239" s="17"/>
      <c r="C239" s="17"/>
      <c r="D239" s="17"/>
      <c r="E239" s="17"/>
      <c r="K239" s="17"/>
      <c r="L239" s="17"/>
      <c r="M239" s="17"/>
      <c r="N239" s="17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102"/>
      <c r="BB239" s="2"/>
      <c r="BC239" s="101"/>
      <c r="BD239" s="2"/>
      <c r="BE239" s="2"/>
      <c r="BF239" s="2"/>
      <c r="BG239" s="2"/>
      <c r="BH239" s="2"/>
      <c r="BI239" s="2"/>
    </row>
    <row r="240" spans="2:61" ht="15" hidden="1" customHeight="1" x14ac:dyDescent="0.25">
      <c r="B240" s="17"/>
      <c r="C240" s="17"/>
      <c r="D240" s="17"/>
      <c r="E240" s="17"/>
      <c r="K240" s="17"/>
      <c r="L240" s="17"/>
      <c r="M240" s="17"/>
      <c r="N240" s="17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102"/>
      <c r="BB240" s="2"/>
      <c r="BC240" s="101"/>
      <c r="BD240" s="2"/>
      <c r="BE240" s="2"/>
      <c r="BF240" s="2"/>
      <c r="BG240" s="2"/>
      <c r="BH240" s="2"/>
      <c r="BI240" s="2"/>
    </row>
    <row r="241" spans="2:61" ht="15" hidden="1" customHeight="1" x14ac:dyDescent="0.25">
      <c r="B241" s="17"/>
      <c r="C241" s="17"/>
      <c r="D241" s="17"/>
      <c r="E241" s="17"/>
      <c r="K241" s="17"/>
      <c r="L241" s="17"/>
      <c r="M241" s="17"/>
      <c r="N241" s="17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102"/>
      <c r="BB241" s="2"/>
      <c r="BC241" s="101"/>
      <c r="BD241" s="2"/>
      <c r="BE241" s="2"/>
      <c r="BF241" s="2"/>
      <c r="BG241" s="2"/>
      <c r="BH241" s="2"/>
      <c r="BI241" s="2"/>
    </row>
    <row r="242" spans="2:61" ht="15" hidden="1" customHeight="1" x14ac:dyDescent="0.25">
      <c r="B242" s="17"/>
      <c r="C242" s="17"/>
      <c r="D242" s="17"/>
      <c r="E242" s="17"/>
      <c r="K242" s="17"/>
      <c r="L242" s="17"/>
      <c r="M242" s="17"/>
      <c r="N242" s="17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102"/>
      <c r="BB242" s="2"/>
      <c r="BC242" s="101"/>
      <c r="BD242" s="2"/>
      <c r="BE242" s="2"/>
      <c r="BF242" s="2"/>
      <c r="BG242" s="2"/>
      <c r="BH242" s="2"/>
      <c r="BI242" s="2"/>
    </row>
    <row r="243" spans="2:61" ht="15" hidden="1" customHeight="1" x14ac:dyDescent="0.25">
      <c r="B243" s="17"/>
      <c r="C243" s="17"/>
      <c r="D243" s="17"/>
      <c r="E243" s="17"/>
      <c r="K243" s="17"/>
      <c r="L243" s="17"/>
      <c r="M243" s="17"/>
      <c r="N243" s="17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102"/>
      <c r="BB243" s="2"/>
      <c r="BC243" s="101"/>
      <c r="BD243" s="2"/>
      <c r="BE243" s="2"/>
      <c r="BF243" s="2"/>
      <c r="BG243" s="2"/>
      <c r="BH243" s="2"/>
      <c r="BI243" s="2"/>
    </row>
    <row r="244" spans="2:61" ht="15" hidden="1" customHeight="1" x14ac:dyDescent="0.25">
      <c r="B244" s="17"/>
      <c r="C244" s="17"/>
      <c r="D244" s="17"/>
      <c r="E244" s="17"/>
      <c r="K244" s="17"/>
      <c r="L244" s="17"/>
      <c r="M244" s="17"/>
      <c r="N244" s="17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102"/>
      <c r="BB244" s="2"/>
      <c r="BC244" s="101"/>
      <c r="BD244" s="2"/>
      <c r="BE244" s="2"/>
      <c r="BF244" s="2"/>
      <c r="BG244" s="2"/>
      <c r="BH244" s="2"/>
      <c r="BI244" s="2"/>
    </row>
    <row r="245" spans="2:61" ht="15" hidden="1" customHeight="1" x14ac:dyDescent="0.25">
      <c r="B245" s="17"/>
      <c r="C245" s="17"/>
      <c r="D245" s="17"/>
      <c r="E245" s="17"/>
      <c r="K245" s="17"/>
      <c r="L245" s="17"/>
      <c r="M245" s="17"/>
      <c r="N245" s="17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102"/>
      <c r="BB245" s="2"/>
      <c r="BC245" s="101"/>
      <c r="BD245" s="2"/>
      <c r="BE245" s="2"/>
      <c r="BF245" s="2"/>
      <c r="BG245" s="2"/>
      <c r="BH245" s="2"/>
      <c r="BI245" s="2"/>
    </row>
    <row r="246" spans="2:61" ht="15" hidden="1" customHeight="1" x14ac:dyDescent="0.25">
      <c r="B246" s="17"/>
      <c r="C246" s="17"/>
      <c r="D246" s="17"/>
      <c r="E246" s="17"/>
      <c r="K246" s="17"/>
      <c r="L246" s="17"/>
      <c r="M246" s="17"/>
      <c r="N246" s="17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102"/>
      <c r="BB246" s="2"/>
      <c r="BC246" s="101"/>
      <c r="BD246" s="2"/>
      <c r="BE246" s="2"/>
      <c r="BF246" s="2"/>
      <c r="BG246" s="2"/>
      <c r="BH246" s="2"/>
      <c r="BI246" s="2"/>
    </row>
    <row r="247" spans="2:61" ht="15" hidden="1" customHeight="1" x14ac:dyDescent="0.25">
      <c r="B247" s="17"/>
      <c r="C247" s="17"/>
      <c r="D247" s="17"/>
      <c r="E247" s="17"/>
      <c r="K247" s="17"/>
      <c r="L247" s="17"/>
      <c r="M247" s="17"/>
      <c r="N247" s="17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102"/>
      <c r="BB247" s="2"/>
      <c r="BC247" s="101"/>
      <c r="BD247" s="2"/>
      <c r="BE247" s="2"/>
      <c r="BF247" s="2"/>
      <c r="BG247" s="2"/>
      <c r="BH247" s="2"/>
      <c r="BI247" s="2"/>
    </row>
    <row r="248" spans="2:61" ht="15" hidden="1" customHeight="1" x14ac:dyDescent="0.25">
      <c r="B248" s="17"/>
      <c r="C248" s="17"/>
      <c r="D248" s="17"/>
      <c r="E248" s="17"/>
      <c r="K248" s="17"/>
      <c r="L248" s="17"/>
      <c r="M248" s="17"/>
      <c r="N248" s="17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102"/>
      <c r="BB248" s="2"/>
      <c r="BC248" s="101"/>
      <c r="BD248" s="2"/>
      <c r="BE248" s="2"/>
      <c r="BF248" s="2"/>
      <c r="BG248" s="2"/>
      <c r="BH248" s="2"/>
      <c r="BI248" s="2"/>
    </row>
    <row r="249" spans="2:61" ht="15" hidden="1" customHeight="1" x14ac:dyDescent="0.25">
      <c r="B249" s="17"/>
      <c r="C249" s="17"/>
      <c r="D249" s="17"/>
      <c r="E249" s="17"/>
      <c r="K249" s="17"/>
      <c r="L249" s="17"/>
      <c r="M249" s="17"/>
      <c r="N249" s="17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102"/>
      <c r="BB249" s="2"/>
      <c r="BC249" s="101"/>
      <c r="BD249" s="2"/>
      <c r="BE249" s="2"/>
      <c r="BF249" s="2"/>
      <c r="BG249" s="2"/>
      <c r="BH249" s="2"/>
      <c r="BI249" s="2"/>
    </row>
    <row r="250" spans="2:61" ht="15" hidden="1" customHeight="1" x14ac:dyDescent="0.25">
      <c r="B250" s="17"/>
      <c r="C250" s="17"/>
      <c r="D250" s="17"/>
      <c r="E250" s="17"/>
      <c r="K250" s="17"/>
      <c r="L250" s="17"/>
      <c r="M250" s="17"/>
      <c r="N250" s="17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102"/>
      <c r="BB250" s="2"/>
      <c r="BC250" s="101"/>
      <c r="BD250" s="2"/>
      <c r="BE250" s="2"/>
      <c r="BF250" s="2"/>
      <c r="BG250" s="2"/>
      <c r="BH250" s="2"/>
      <c r="BI250" s="2"/>
    </row>
    <row r="251" spans="2:61" ht="15.75" customHeight="1" x14ac:dyDescent="0.2">
      <c r="B251" s="17"/>
      <c r="C251" s="17"/>
      <c r="D251" s="17"/>
      <c r="E251" s="17"/>
      <c r="K251" s="17"/>
      <c r="L251" s="17"/>
      <c r="M251" s="17"/>
      <c r="N251" s="17"/>
      <c r="Z251" s="17"/>
      <c r="AA251" s="17"/>
      <c r="AB251" s="17"/>
      <c r="AC251" s="17"/>
    </row>
    <row r="252" spans="2:61" ht="15.75" customHeight="1" x14ac:dyDescent="0.2">
      <c r="B252" s="17"/>
      <c r="C252" s="17"/>
      <c r="D252" s="17"/>
      <c r="E252" s="17"/>
      <c r="K252" s="17"/>
      <c r="L252" s="17"/>
      <c r="M252" s="17"/>
      <c r="N252" s="17"/>
      <c r="Z252" s="17"/>
      <c r="AA252" s="17"/>
      <c r="AB252" s="17"/>
      <c r="AC252" s="17"/>
      <c r="BD252" s="19">
        <f>BH2+BJ2</f>
        <v>280740</v>
      </c>
    </row>
    <row r="253" spans="2:61" ht="15.75" customHeight="1" x14ac:dyDescent="0.2">
      <c r="B253" s="17"/>
      <c r="C253" s="17"/>
      <c r="D253" s="17"/>
      <c r="E253" s="17"/>
      <c r="K253" s="17"/>
      <c r="L253" s="17"/>
      <c r="M253" s="17"/>
      <c r="N253" s="17"/>
      <c r="Z253" s="17"/>
      <c r="AA253" s="17"/>
      <c r="AB253" s="17"/>
      <c r="AC253" s="17"/>
      <c r="BD253" s="103"/>
      <c r="BE253" s="103"/>
      <c r="BF253" s="103"/>
      <c r="BG253" s="103"/>
    </row>
    <row r="254" spans="2:61" ht="15.75" customHeight="1" x14ac:dyDescent="0.2">
      <c r="B254" s="17"/>
      <c r="C254" s="17"/>
      <c r="D254" s="17"/>
      <c r="E254" s="17"/>
      <c r="K254" s="17"/>
      <c r="L254" s="17"/>
      <c r="M254" s="17"/>
      <c r="N254" s="17"/>
      <c r="Z254" s="17"/>
      <c r="AA254" s="17"/>
      <c r="AB254" s="17"/>
      <c r="AC254" s="17"/>
      <c r="BE254" s="103"/>
    </row>
    <row r="255" spans="2:61" ht="15.75" customHeight="1" x14ac:dyDescent="0.2">
      <c r="B255" s="17"/>
      <c r="C255" s="17"/>
      <c r="D255" s="17"/>
      <c r="E255" s="17"/>
      <c r="K255" s="17"/>
      <c r="L255" s="17"/>
      <c r="M255" s="17"/>
      <c r="N255" s="17"/>
      <c r="Z255" s="17"/>
      <c r="AA255" s="17"/>
      <c r="AB255" s="17"/>
      <c r="AC255" s="17"/>
    </row>
    <row r="256" spans="2:61" ht="15.75" customHeight="1" x14ac:dyDescent="0.2">
      <c r="B256" s="17"/>
      <c r="C256" s="17"/>
      <c r="D256" s="17"/>
      <c r="E256" s="17"/>
      <c r="K256" s="17"/>
      <c r="L256" s="17"/>
      <c r="M256" s="17"/>
      <c r="N256" s="17"/>
      <c r="Z256" s="17"/>
      <c r="AA256" s="17"/>
      <c r="AB256" s="17"/>
      <c r="AC256" s="17"/>
    </row>
    <row r="257" spans="2:29" ht="15.75" customHeight="1" x14ac:dyDescent="0.2">
      <c r="B257" s="17"/>
      <c r="C257" s="17"/>
      <c r="D257" s="17"/>
      <c r="E257" s="17"/>
      <c r="K257" s="17"/>
      <c r="L257" s="17"/>
      <c r="M257" s="17"/>
      <c r="N257" s="17"/>
      <c r="Z257" s="17"/>
      <c r="AA257" s="17"/>
      <c r="AB257" s="17"/>
      <c r="AC257" s="17"/>
    </row>
    <row r="258" spans="2:29" ht="15.75" customHeight="1" x14ac:dyDescent="0.2">
      <c r="B258" s="17"/>
      <c r="C258" s="17"/>
      <c r="D258" s="17"/>
      <c r="E258" s="17"/>
      <c r="K258" s="17"/>
      <c r="L258" s="17"/>
      <c r="M258" s="17"/>
      <c r="N258" s="17"/>
      <c r="Z258" s="17"/>
      <c r="AA258" s="17"/>
      <c r="AB258" s="17"/>
      <c r="AC258" s="17"/>
    </row>
    <row r="259" spans="2:29" ht="15.75" customHeight="1" x14ac:dyDescent="0.2">
      <c r="B259" s="17"/>
      <c r="C259" s="17"/>
      <c r="D259" s="17"/>
      <c r="E259" s="17"/>
      <c r="K259" s="17"/>
      <c r="L259" s="17"/>
      <c r="M259" s="17"/>
      <c r="N259" s="17"/>
      <c r="Z259" s="17"/>
      <c r="AA259" s="17"/>
      <c r="AB259" s="17"/>
      <c r="AC259" s="17"/>
    </row>
    <row r="260" spans="2:29" ht="15.75" customHeight="1" x14ac:dyDescent="0.2">
      <c r="B260" s="17"/>
      <c r="C260" s="17"/>
      <c r="D260" s="17"/>
      <c r="E260" s="17"/>
      <c r="K260" s="17"/>
      <c r="L260" s="17"/>
      <c r="M260" s="17"/>
      <c r="N260" s="17"/>
      <c r="Z260" s="17"/>
      <c r="AA260" s="17"/>
      <c r="AB260" s="17"/>
      <c r="AC260" s="17"/>
    </row>
    <row r="261" spans="2:29" ht="15.75" customHeight="1" x14ac:dyDescent="0.2">
      <c r="B261" s="17"/>
      <c r="C261" s="17"/>
      <c r="D261" s="17"/>
      <c r="E261" s="17"/>
      <c r="K261" s="17"/>
      <c r="L261" s="17"/>
      <c r="M261" s="17"/>
      <c r="N261" s="17"/>
      <c r="Z261" s="17"/>
      <c r="AA261" s="17"/>
      <c r="AB261" s="17"/>
      <c r="AC261" s="17"/>
    </row>
    <row r="262" spans="2:29" ht="15.75" customHeight="1" x14ac:dyDescent="0.2">
      <c r="B262" s="17"/>
      <c r="C262" s="17"/>
      <c r="D262" s="17"/>
      <c r="E262" s="17"/>
      <c r="K262" s="17"/>
      <c r="L262" s="17"/>
      <c r="M262" s="17"/>
      <c r="N262" s="17"/>
      <c r="Z262" s="17"/>
      <c r="AA262" s="17"/>
      <c r="AB262" s="17"/>
      <c r="AC262" s="17"/>
    </row>
    <row r="263" spans="2:29" ht="15.75" customHeight="1" x14ac:dyDescent="0.2">
      <c r="B263" s="17"/>
      <c r="C263" s="17"/>
      <c r="D263" s="17"/>
      <c r="E263" s="17"/>
      <c r="K263" s="17"/>
      <c r="L263" s="17"/>
      <c r="M263" s="17"/>
      <c r="N263" s="17"/>
      <c r="Z263" s="17"/>
      <c r="AA263" s="17"/>
      <c r="AB263" s="17"/>
      <c r="AC263" s="17"/>
    </row>
    <row r="264" spans="2:29" ht="15.75" customHeight="1" x14ac:dyDescent="0.2">
      <c r="B264" s="17"/>
      <c r="C264" s="17"/>
      <c r="D264" s="17"/>
      <c r="E264" s="17"/>
      <c r="K264" s="17"/>
      <c r="L264" s="17"/>
      <c r="M264" s="17"/>
      <c r="N264" s="17"/>
      <c r="Z264" s="17"/>
      <c r="AA264" s="17"/>
      <c r="AB264" s="17"/>
      <c r="AC264" s="17"/>
    </row>
    <row r="265" spans="2:29" ht="15.75" customHeight="1" x14ac:dyDescent="0.2">
      <c r="B265" s="17"/>
      <c r="C265" s="17"/>
      <c r="D265" s="17"/>
      <c r="E265" s="17"/>
      <c r="K265" s="17"/>
      <c r="L265" s="17"/>
      <c r="M265" s="17"/>
      <c r="N265" s="17"/>
      <c r="Z265" s="17"/>
      <c r="AA265" s="17"/>
      <c r="AB265" s="17"/>
      <c r="AC265" s="17"/>
    </row>
    <row r="266" spans="2:29" ht="15.75" customHeight="1" x14ac:dyDescent="0.2">
      <c r="B266" s="17"/>
      <c r="C266" s="17"/>
      <c r="D266" s="17"/>
      <c r="E266" s="17"/>
      <c r="K266" s="17"/>
      <c r="L266" s="17"/>
      <c r="M266" s="17"/>
      <c r="N266" s="17"/>
      <c r="Z266" s="17"/>
      <c r="AA266" s="17"/>
      <c r="AB266" s="17"/>
      <c r="AC266" s="17"/>
    </row>
    <row r="267" spans="2:29" ht="15.75" customHeight="1" x14ac:dyDescent="0.2">
      <c r="B267" s="17"/>
      <c r="C267" s="17"/>
      <c r="D267" s="17"/>
      <c r="E267" s="17"/>
      <c r="K267" s="17"/>
      <c r="L267" s="17"/>
      <c r="M267" s="17"/>
      <c r="N267" s="17"/>
      <c r="Z267" s="17"/>
      <c r="AA267" s="17"/>
      <c r="AB267" s="17"/>
      <c r="AC267" s="17"/>
    </row>
    <row r="268" spans="2:29" ht="15.75" customHeight="1" x14ac:dyDescent="0.2">
      <c r="B268" s="17"/>
      <c r="C268" s="17"/>
      <c r="D268" s="17"/>
      <c r="E268" s="17"/>
      <c r="K268" s="17"/>
      <c r="L268" s="17"/>
      <c r="M268" s="17"/>
      <c r="N268" s="17"/>
      <c r="Z268" s="17"/>
      <c r="AA268" s="17"/>
      <c r="AB268" s="17"/>
      <c r="AC268" s="17"/>
    </row>
    <row r="269" spans="2:29" ht="15.75" customHeight="1" x14ac:dyDescent="0.2">
      <c r="B269" s="17"/>
      <c r="C269" s="17"/>
      <c r="D269" s="17"/>
      <c r="E269" s="17"/>
      <c r="K269" s="17"/>
      <c r="L269" s="17"/>
      <c r="M269" s="17"/>
      <c r="N269" s="17"/>
      <c r="Z269" s="17"/>
      <c r="AA269" s="17"/>
      <c r="AB269" s="17"/>
      <c r="AC269" s="17"/>
    </row>
    <row r="270" spans="2:29" ht="15.75" customHeight="1" x14ac:dyDescent="0.2">
      <c r="B270" s="17"/>
      <c r="C270" s="17"/>
      <c r="D270" s="17"/>
      <c r="E270" s="17"/>
      <c r="K270" s="17"/>
      <c r="L270" s="17"/>
      <c r="M270" s="17"/>
      <c r="N270" s="17"/>
      <c r="Z270" s="17"/>
      <c r="AA270" s="17"/>
      <c r="AB270" s="17"/>
      <c r="AC270" s="17"/>
    </row>
    <row r="271" spans="2:29" ht="15.75" customHeight="1" x14ac:dyDescent="0.2">
      <c r="B271" s="17"/>
      <c r="C271" s="17"/>
      <c r="D271" s="17"/>
      <c r="E271" s="17"/>
      <c r="K271" s="17"/>
      <c r="L271" s="17"/>
      <c r="M271" s="17"/>
      <c r="N271" s="17"/>
      <c r="Z271" s="17"/>
      <c r="AA271" s="17"/>
      <c r="AB271" s="17"/>
      <c r="AC271" s="17"/>
    </row>
    <row r="272" spans="2:29" ht="15.75" customHeight="1" x14ac:dyDescent="0.2">
      <c r="B272" s="17"/>
      <c r="C272" s="17"/>
      <c r="D272" s="17"/>
      <c r="E272" s="17"/>
      <c r="K272" s="17"/>
      <c r="L272" s="17"/>
      <c r="M272" s="17"/>
      <c r="N272" s="17"/>
      <c r="Z272" s="17"/>
      <c r="AA272" s="17"/>
      <c r="AB272" s="17"/>
      <c r="AC272" s="17"/>
    </row>
    <row r="273" spans="2:29" ht="15.75" customHeight="1" x14ac:dyDescent="0.2">
      <c r="B273" s="17"/>
      <c r="C273" s="17"/>
      <c r="D273" s="17"/>
      <c r="E273" s="17"/>
      <c r="K273" s="17"/>
      <c r="L273" s="17"/>
      <c r="M273" s="17"/>
      <c r="N273" s="17"/>
      <c r="Z273" s="17"/>
      <c r="AA273" s="17"/>
      <c r="AB273" s="17"/>
      <c r="AC273" s="17"/>
    </row>
    <row r="274" spans="2:29" ht="15.75" customHeight="1" x14ac:dyDescent="0.2">
      <c r="B274" s="17"/>
      <c r="C274" s="17"/>
      <c r="D274" s="17"/>
      <c r="E274" s="17"/>
      <c r="K274" s="17"/>
      <c r="L274" s="17"/>
      <c r="M274" s="17"/>
      <c r="N274" s="17"/>
      <c r="Z274" s="17"/>
      <c r="AA274" s="17"/>
      <c r="AB274" s="17"/>
      <c r="AC274" s="17"/>
    </row>
    <row r="275" spans="2:29" ht="15.75" customHeight="1" x14ac:dyDescent="0.2">
      <c r="B275" s="17"/>
      <c r="C275" s="17"/>
      <c r="D275" s="17"/>
      <c r="E275" s="17"/>
      <c r="K275" s="17"/>
      <c r="L275" s="17"/>
      <c r="M275" s="17"/>
      <c r="N275" s="17"/>
      <c r="Z275" s="17"/>
      <c r="AA275" s="17"/>
      <c r="AB275" s="17"/>
      <c r="AC275" s="17"/>
    </row>
    <row r="276" spans="2:29" ht="15.75" customHeight="1" x14ac:dyDescent="0.2">
      <c r="B276" s="17"/>
      <c r="C276" s="17"/>
      <c r="D276" s="17"/>
      <c r="E276" s="17"/>
      <c r="K276" s="17"/>
      <c r="L276" s="17"/>
      <c r="M276" s="17"/>
      <c r="N276" s="17"/>
      <c r="Z276" s="17"/>
      <c r="AA276" s="17"/>
      <c r="AB276" s="17"/>
      <c r="AC276" s="17"/>
    </row>
    <row r="277" spans="2:29" ht="15.75" customHeight="1" x14ac:dyDescent="0.2">
      <c r="B277" s="17"/>
      <c r="C277" s="17"/>
      <c r="D277" s="17"/>
      <c r="E277" s="17"/>
      <c r="K277" s="17"/>
      <c r="L277" s="17"/>
      <c r="M277" s="17"/>
      <c r="N277" s="17"/>
      <c r="Z277" s="17"/>
      <c r="AA277" s="17"/>
      <c r="AB277" s="17"/>
      <c r="AC277" s="17"/>
    </row>
    <row r="278" spans="2:29" ht="15.75" customHeight="1" x14ac:dyDescent="0.2">
      <c r="B278" s="17"/>
      <c r="C278" s="17"/>
      <c r="D278" s="17"/>
      <c r="E278" s="17"/>
      <c r="K278" s="17"/>
      <c r="L278" s="17"/>
      <c r="M278" s="17"/>
      <c r="N278" s="17"/>
      <c r="Z278" s="17"/>
      <c r="AA278" s="17"/>
      <c r="AB278" s="17"/>
      <c r="AC278" s="17"/>
    </row>
    <row r="279" spans="2:29" ht="15.75" customHeight="1" x14ac:dyDescent="0.2">
      <c r="B279" s="17"/>
      <c r="C279" s="17"/>
      <c r="D279" s="17"/>
      <c r="E279" s="17"/>
      <c r="K279" s="17"/>
      <c r="L279" s="17"/>
      <c r="M279" s="17"/>
      <c r="N279" s="17"/>
      <c r="Z279" s="17"/>
      <c r="AA279" s="17"/>
      <c r="AB279" s="17"/>
      <c r="AC279" s="17"/>
    </row>
    <row r="280" spans="2:29" ht="15.75" customHeight="1" x14ac:dyDescent="0.2">
      <c r="B280" s="17"/>
      <c r="C280" s="17"/>
      <c r="D280" s="17"/>
      <c r="E280" s="17"/>
      <c r="K280" s="17"/>
      <c r="L280" s="17"/>
      <c r="M280" s="17"/>
      <c r="N280" s="17"/>
      <c r="Z280" s="17"/>
      <c r="AA280" s="17"/>
      <c r="AB280" s="17"/>
      <c r="AC280" s="17"/>
    </row>
    <row r="281" spans="2:29" ht="15.75" customHeight="1" x14ac:dyDescent="0.2">
      <c r="B281" s="17"/>
      <c r="C281" s="17"/>
      <c r="D281" s="17"/>
      <c r="E281" s="17"/>
      <c r="K281" s="17"/>
      <c r="L281" s="17"/>
      <c r="M281" s="17"/>
      <c r="N281" s="17"/>
      <c r="Z281" s="17"/>
      <c r="AA281" s="17"/>
      <c r="AB281" s="17"/>
      <c r="AC281" s="17"/>
    </row>
    <row r="282" spans="2:29" ht="15.75" customHeight="1" x14ac:dyDescent="0.2">
      <c r="B282" s="17"/>
      <c r="C282" s="17"/>
      <c r="D282" s="17"/>
      <c r="E282" s="17"/>
      <c r="K282" s="17"/>
      <c r="L282" s="17"/>
      <c r="M282" s="17"/>
      <c r="N282" s="17"/>
      <c r="Z282" s="17"/>
      <c r="AA282" s="17"/>
      <c r="AB282" s="17"/>
      <c r="AC282" s="17"/>
    </row>
    <row r="283" spans="2:29" ht="15.75" customHeight="1" x14ac:dyDescent="0.2">
      <c r="B283" s="17"/>
      <c r="C283" s="17"/>
      <c r="D283" s="17"/>
      <c r="E283" s="17"/>
      <c r="K283" s="17"/>
      <c r="L283" s="17"/>
      <c r="M283" s="17"/>
      <c r="N283" s="17"/>
      <c r="Z283" s="17"/>
      <c r="AA283" s="17"/>
      <c r="AB283" s="17"/>
      <c r="AC283" s="17"/>
    </row>
    <row r="284" spans="2:29" ht="15.75" customHeight="1" x14ac:dyDescent="0.2">
      <c r="B284" s="17"/>
      <c r="C284" s="17"/>
      <c r="D284" s="17"/>
      <c r="E284" s="17"/>
      <c r="K284" s="17"/>
      <c r="L284" s="17"/>
      <c r="M284" s="17"/>
      <c r="N284" s="17"/>
      <c r="Z284" s="17"/>
      <c r="AA284" s="17"/>
      <c r="AB284" s="17"/>
      <c r="AC284" s="17"/>
    </row>
    <row r="285" spans="2:29" ht="15.75" customHeight="1" x14ac:dyDescent="0.2">
      <c r="B285" s="17"/>
      <c r="C285" s="17"/>
      <c r="D285" s="17"/>
      <c r="E285" s="17"/>
      <c r="K285" s="17"/>
      <c r="L285" s="17"/>
      <c r="M285" s="17"/>
      <c r="N285" s="17"/>
      <c r="Z285" s="17"/>
      <c r="AA285" s="17"/>
      <c r="AB285" s="17"/>
      <c r="AC285" s="17"/>
    </row>
    <row r="286" spans="2:29" ht="15.75" customHeight="1" x14ac:dyDescent="0.2">
      <c r="B286" s="17"/>
      <c r="C286" s="17"/>
      <c r="D286" s="17"/>
      <c r="E286" s="17"/>
      <c r="K286" s="17"/>
      <c r="L286" s="17"/>
      <c r="M286" s="17"/>
      <c r="N286" s="17"/>
      <c r="Z286" s="17"/>
      <c r="AA286" s="17"/>
      <c r="AB286" s="17"/>
      <c r="AC286" s="17"/>
    </row>
    <row r="287" spans="2:29" ht="15.75" customHeight="1" x14ac:dyDescent="0.2">
      <c r="B287" s="17"/>
      <c r="C287" s="17"/>
      <c r="D287" s="17"/>
      <c r="E287" s="17"/>
      <c r="K287" s="17"/>
      <c r="L287" s="17"/>
      <c r="M287" s="17"/>
      <c r="N287" s="17"/>
      <c r="Z287" s="17"/>
      <c r="AA287" s="17"/>
      <c r="AB287" s="17"/>
      <c r="AC287" s="17"/>
    </row>
    <row r="288" spans="2:29" ht="15.75" customHeight="1" x14ac:dyDescent="0.2">
      <c r="B288" s="17"/>
      <c r="C288" s="17"/>
      <c r="D288" s="17"/>
      <c r="E288" s="17"/>
      <c r="K288" s="17"/>
      <c r="L288" s="17"/>
      <c r="M288" s="17"/>
      <c r="N288" s="17"/>
      <c r="Z288" s="17"/>
      <c r="AA288" s="17"/>
      <c r="AB288" s="17"/>
      <c r="AC288" s="17"/>
    </row>
    <row r="289" spans="2:29" ht="15.75" customHeight="1" x14ac:dyDescent="0.2">
      <c r="B289" s="17"/>
      <c r="C289" s="17"/>
      <c r="D289" s="17"/>
      <c r="E289" s="17"/>
      <c r="K289" s="17"/>
      <c r="L289" s="17"/>
      <c r="M289" s="17"/>
      <c r="N289" s="17"/>
      <c r="Z289" s="17"/>
      <c r="AA289" s="17"/>
      <c r="AB289" s="17"/>
      <c r="AC289" s="17"/>
    </row>
    <row r="290" spans="2:29" ht="15.75" customHeight="1" x14ac:dyDescent="0.2">
      <c r="B290" s="17"/>
      <c r="C290" s="17"/>
      <c r="D290" s="17"/>
      <c r="E290" s="17"/>
      <c r="K290" s="17"/>
      <c r="L290" s="17"/>
      <c r="M290" s="17"/>
      <c r="N290" s="17"/>
      <c r="Z290" s="17"/>
      <c r="AA290" s="17"/>
      <c r="AB290" s="17"/>
      <c r="AC290" s="17"/>
    </row>
    <row r="291" spans="2:29" ht="15.75" customHeight="1" x14ac:dyDescent="0.2">
      <c r="B291" s="17"/>
      <c r="C291" s="17"/>
      <c r="D291" s="17"/>
      <c r="E291" s="17"/>
      <c r="K291" s="17"/>
      <c r="L291" s="17"/>
      <c r="M291" s="17"/>
      <c r="N291" s="17"/>
      <c r="Z291" s="17"/>
      <c r="AA291" s="17"/>
      <c r="AB291" s="17"/>
      <c r="AC291" s="17"/>
    </row>
    <row r="292" spans="2:29" ht="15.75" customHeight="1" x14ac:dyDescent="0.2">
      <c r="B292" s="17"/>
      <c r="C292" s="17"/>
      <c r="D292" s="17"/>
      <c r="E292" s="17"/>
      <c r="K292" s="17"/>
      <c r="L292" s="17"/>
      <c r="M292" s="17"/>
      <c r="N292" s="17"/>
      <c r="Z292" s="17"/>
      <c r="AA292" s="17"/>
      <c r="AB292" s="17"/>
      <c r="AC292" s="17"/>
    </row>
    <row r="293" spans="2:29" ht="15.75" customHeight="1" x14ac:dyDescent="0.2">
      <c r="B293" s="17"/>
      <c r="C293" s="17"/>
      <c r="D293" s="17"/>
      <c r="E293" s="17"/>
      <c r="K293" s="17"/>
      <c r="L293" s="17"/>
      <c r="M293" s="17"/>
      <c r="N293" s="17"/>
      <c r="Z293" s="17"/>
      <c r="AA293" s="17"/>
      <c r="AB293" s="17"/>
      <c r="AC293" s="17"/>
    </row>
    <row r="294" spans="2:29" ht="15.75" customHeight="1" x14ac:dyDescent="0.2">
      <c r="B294" s="17"/>
      <c r="C294" s="17"/>
      <c r="D294" s="17"/>
      <c r="E294" s="17"/>
      <c r="K294" s="17"/>
      <c r="L294" s="17"/>
      <c r="M294" s="17"/>
      <c r="N294" s="17"/>
      <c r="Z294" s="17"/>
      <c r="AA294" s="17"/>
      <c r="AB294" s="17"/>
      <c r="AC294" s="17"/>
    </row>
    <row r="295" spans="2:29" ht="15.75" customHeight="1" x14ac:dyDescent="0.2">
      <c r="B295" s="17"/>
      <c r="C295" s="17"/>
      <c r="D295" s="17"/>
      <c r="E295" s="17"/>
      <c r="K295" s="17"/>
      <c r="L295" s="17"/>
      <c r="M295" s="17"/>
      <c r="N295" s="17"/>
      <c r="Z295" s="17"/>
      <c r="AA295" s="17"/>
      <c r="AB295" s="17"/>
      <c r="AC295" s="17"/>
    </row>
    <row r="296" spans="2:29" ht="15.75" customHeight="1" x14ac:dyDescent="0.2">
      <c r="B296" s="17"/>
      <c r="C296" s="17"/>
      <c r="D296" s="17"/>
      <c r="E296" s="17"/>
      <c r="K296" s="17"/>
      <c r="L296" s="17"/>
      <c r="M296" s="17"/>
      <c r="N296" s="17"/>
      <c r="Z296" s="17"/>
      <c r="AA296" s="17"/>
      <c r="AB296" s="17"/>
      <c r="AC296" s="17"/>
    </row>
    <row r="297" spans="2:29" ht="15.75" customHeight="1" x14ac:dyDescent="0.2">
      <c r="B297" s="17"/>
      <c r="C297" s="17"/>
      <c r="D297" s="17"/>
      <c r="E297" s="17"/>
      <c r="K297" s="17"/>
      <c r="L297" s="17"/>
      <c r="M297" s="17"/>
      <c r="N297" s="17"/>
      <c r="Z297" s="17"/>
      <c r="AA297" s="17"/>
      <c r="AB297" s="17"/>
      <c r="AC297" s="17"/>
    </row>
    <row r="298" spans="2:29" ht="15.75" customHeight="1" x14ac:dyDescent="0.2">
      <c r="B298" s="17"/>
      <c r="C298" s="17"/>
      <c r="D298" s="17"/>
      <c r="E298" s="17"/>
      <c r="K298" s="17"/>
      <c r="L298" s="17"/>
      <c r="M298" s="17"/>
      <c r="N298" s="17"/>
      <c r="Z298" s="17"/>
      <c r="AA298" s="17"/>
      <c r="AB298" s="17"/>
      <c r="AC298" s="17"/>
    </row>
    <row r="299" spans="2:29" ht="15.75" customHeight="1" x14ac:dyDescent="0.2">
      <c r="B299" s="17"/>
      <c r="C299" s="17"/>
      <c r="D299" s="17"/>
      <c r="E299" s="17"/>
      <c r="K299" s="17"/>
      <c r="L299" s="17"/>
      <c r="M299" s="17"/>
      <c r="N299" s="17"/>
      <c r="Z299" s="17"/>
      <c r="AA299" s="17"/>
      <c r="AB299" s="17"/>
      <c r="AC299" s="17"/>
    </row>
    <row r="300" spans="2:29" ht="15.75" customHeight="1" x14ac:dyDescent="0.2">
      <c r="B300" s="17"/>
      <c r="C300" s="17"/>
      <c r="D300" s="17"/>
      <c r="E300" s="17"/>
      <c r="K300" s="17"/>
      <c r="L300" s="17"/>
      <c r="M300" s="17"/>
      <c r="N300" s="17"/>
      <c r="Z300" s="17"/>
      <c r="AA300" s="17"/>
      <c r="AB300" s="17"/>
      <c r="AC300" s="17"/>
    </row>
    <row r="301" spans="2:29" ht="15.75" customHeight="1" x14ac:dyDescent="0.2">
      <c r="B301" s="17"/>
      <c r="C301" s="17"/>
      <c r="D301" s="17"/>
      <c r="E301" s="17"/>
      <c r="K301" s="17"/>
      <c r="L301" s="17"/>
      <c r="M301" s="17"/>
      <c r="N301" s="17"/>
      <c r="Z301" s="17"/>
      <c r="AA301" s="17"/>
      <c r="AB301" s="17"/>
      <c r="AC301" s="17"/>
    </row>
    <row r="302" spans="2:29" ht="15.75" customHeight="1" x14ac:dyDescent="0.2">
      <c r="B302" s="17"/>
      <c r="C302" s="17"/>
      <c r="D302" s="17"/>
      <c r="E302" s="17"/>
      <c r="K302" s="17"/>
      <c r="L302" s="17"/>
      <c r="M302" s="17"/>
      <c r="N302" s="17"/>
      <c r="Z302" s="17"/>
      <c r="AA302" s="17"/>
      <c r="AB302" s="17"/>
      <c r="AC302" s="17"/>
    </row>
    <row r="303" spans="2:29" ht="15.75" customHeight="1" x14ac:dyDescent="0.2">
      <c r="B303" s="17"/>
      <c r="C303" s="17"/>
      <c r="D303" s="17"/>
      <c r="E303" s="17"/>
      <c r="K303" s="17"/>
      <c r="L303" s="17"/>
      <c r="M303" s="17"/>
      <c r="N303" s="17"/>
      <c r="Z303" s="17"/>
      <c r="AA303" s="17"/>
      <c r="AB303" s="17"/>
      <c r="AC303" s="17"/>
    </row>
    <row r="304" spans="2:29" ht="15.75" customHeight="1" x14ac:dyDescent="0.2">
      <c r="B304" s="17"/>
      <c r="C304" s="17"/>
      <c r="D304" s="17"/>
      <c r="E304" s="17"/>
      <c r="K304" s="17"/>
      <c r="L304" s="17"/>
      <c r="M304" s="17"/>
      <c r="N304" s="17"/>
      <c r="Z304" s="17"/>
      <c r="AA304" s="17"/>
      <c r="AB304" s="17"/>
      <c r="AC304" s="17"/>
    </row>
    <row r="305" spans="2:29" ht="15.75" customHeight="1" x14ac:dyDescent="0.2">
      <c r="B305" s="17"/>
      <c r="C305" s="17"/>
      <c r="D305" s="17"/>
      <c r="E305" s="17"/>
      <c r="K305" s="17"/>
      <c r="L305" s="17"/>
      <c r="M305" s="17"/>
      <c r="N305" s="17"/>
      <c r="Z305" s="17"/>
      <c r="AA305" s="17"/>
      <c r="AB305" s="17"/>
      <c r="AC305" s="17"/>
    </row>
    <row r="306" spans="2:29" ht="15.75" customHeight="1" x14ac:dyDescent="0.2">
      <c r="B306" s="17"/>
      <c r="C306" s="17"/>
      <c r="D306" s="17"/>
      <c r="E306" s="17"/>
      <c r="K306" s="17"/>
      <c r="L306" s="17"/>
      <c r="M306" s="17"/>
      <c r="N306" s="17"/>
      <c r="Z306" s="17"/>
      <c r="AA306" s="17"/>
      <c r="AB306" s="17"/>
      <c r="AC306" s="17"/>
    </row>
    <row r="307" spans="2:29" ht="15.75" customHeight="1" x14ac:dyDescent="0.2">
      <c r="B307" s="17"/>
      <c r="C307" s="17"/>
      <c r="D307" s="17"/>
      <c r="E307" s="17"/>
      <c r="K307" s="17"/>
      <c r="L307" s="17"/>
      <c r="M307" s="17"/>
      <c r="N307" s="17"/>
      <c r="Z307" s="17"/>
      <c r="AA307" s="17"/>
      <c r="AB307" s="17"/>
      <c r="AC307" s="17"/>
    </row>
    <row r="308" spans="2:29" ht="15.75" customHeight="1" x14ac:dyDescent="0.2">
      <c r="B308" s="17"/>
      <c r="C308" s="17"/>
      <c r="D308" s="17"/>
      <c r="E308" s="17"/>
      <c r="K308" s="17"/>
      <c r="L308" s="17"/>
      <c r="M308" s="17"/>
      <c r="N308" s="17"/>
      <c r="Z308" s="17"/>
      <c r="AA308" s="17"/>
      <c r="AB308" s="17"/>
      <c r="AC308" s="17"/>
    </row>
    <row r="309" spans="2:29" ht="15.75" customHeight="1" x14ac:dyDescent="0.2">
      <c r="B309" s="17"/>
      <c r="C309" s="17"/>
      <c r="D309" s="17"/>
      <c r="E309" s="17"/>
      <c r="K309" s="17"/>
      <c r="L309" s="17"/>
      <c r="M309" s="17"/>
      <c r="N309" s="17"/>
      <c r="Z309" s="17"/>
      <c r="AA309" s="17"/>
      <c r="AB309" s="17"/>
      <c r="AC309" s="17"/>
    </row>
    <row r="310" spans="2:29" ht="15.75" customHeight="1" x14ac:dyDescent="0.2">
      <c r="B310" s="17"/>
      <c r="C310" s="17"/>
      <c r="D310" s="17"/>
      <c r="E310" s="17"/>
      <c r="K310" s="17"/>
      <c r="L310" s="17"/>
      <c r="M310" s="17"/>
      <c r="N310" s="17"/>
      <c r="Z310" s="17"/>
      <c r="AA310" s="17"/>
      <c r="AB310" s="17"/>
      <c r="AC310" s="17"/>
    </row>
    <row r="311" spans="2:29" ht="15.75" customHeight="1" x14ac:dyDescent="0.2">
      <c r="B311" s="17"/>
      <c r="C311" s="17"/>
      <c r="D311" s="17"/>
      <c r="E311" s="17"/>
      <c r="K311" s="17"/>
      <c r="L311" s="17"/>
      <c r="M311" s="17"/>
      <c r="N311" s="17"/>
      <c r="Z311" s="17"/>
      <c r="AA311" s="17"/>
      <c r="AB311" s="17"/>
      <c r="AC311" s="17"/>
    </row>
    <row r="312" spans="2:29" ht="15.75" customHeight="1" x14ac:dyDescent="0.2">
      <c r="B312" s="17"/>
      <c r="C312" s="17"/>
      <c r="D312" s="17"/>
      <c r="E312" s="17"/>
      <c r="K312" s="17"/>
      <c r="L312" s="17"/>
      <c r="M312" s="17"/>
      <c r="N312" s="17"/>
      <c r="Z312" s="17"/>
      <c r="AA312" s="17"/>
      <c r="AB312" s="17"/>
      <c r="AC312" s="17"/>
    </row>
    <row r="313" spans="2:29" ht="15.75" customHeight="1" x14ac:dyDescent="0.2">
      <c r="B313" s="17"/>
      <c r="C313" s="17"/>
      <c r="D313" s="17"/>
      <c r="E313" s="17"/>
      <c r="K313" s="17"/>
      <c r="L313" s="17"/>
      <c r="M313" s="17"/>
      <c r="N313" s="17"/>
      <c r="Z313" s="17"/>
      <c r="AA313" s="17"/>
      <c r="AB313" s="17"/>
      <c r="AC313" s="17"/>
    </row>
    <row r="314" spans="2:29" ht="15.75" customHeight="1" x14ac:dyDescent="0.2">
      <c r="B314" s="17"/>
      <c r="C314" s="17"/>
      <c r="D314" s="17"/>
      <c r="E314" s="17"/>
      <c r="K314" s="17"/>
      <c r="L314" s="17"/>
      <c r="M314" s="17"/>
      <c r="N314" s="17"/>
      <c r="Z314" s="17"/>
      <c r="AA314" s="17"/>
      <c r="AB314" s="17"/>
      <c r="AC314" s="17"/>
    </row>
    <row r="315" spans="2:29" ht="15.75" customHeight="1" x14ac:dyDescent="0.2">
      <c r="B315" s="17"/>
      <c r="C315" s="17"/>
      <c r="D315" s="17"/>
      <c r="E315" s="17"/>
      <c r="K315" s="17"/>
      <c r="L315" s="17"/>
      <c r="M315" s="17"/>
      <c r="N315" s="17"/>
      <c r="Z315" s="17"/>
      <c r="AA315" s="17"/>
      <c r="AB315" s="17"/>
      <c r="AC315" s="17"/>
    </row>
    <row r="316" spans="2:29" ht="15.75" customHeight="1" x14ac:dyDescent="0.2">
      <c r="B316" s="17"/>
      <c r="C316" s="17"/>
      <c r="D316" s="17"/>
      <c r="E316" s="17"/>
      <c r="K316" s="17"/>
      <c r="L316" s="17"/>
      <c r="M316" s="17"/>
      <c r="N316" s="17"/>
      <c r="Z316" s="17"/>
      <c r="AA316" s="17"/>
      <c r="AB316" s="17"/>
      <c r="AC316" s="17"/>
    </row>
    <row r="317" spans="2:29" ht="15.75" customHeight="1" x14ac:dyDescent="0.2">
      <c r="B317" s="17"/>
      <c r="C317" s="17"/>
      <c r="D317" s="17"/>
      <c r="E317" s="17"/>
      <c r="K317" s="17"/>
      <c r="L317" s="17"/>
      <c r="M317" s="17"/>
      <c r="N317" s="17"/>
      <c r="Z317" s="17"/>
      <c r="AA317" s="17"/>
      <c r="AB317" s="17"/>
      <c r="AC317" s="17"/>
    </row>
    <row r="318" spans="2:29" ht="15.75" customHeight="1" x14ac:dyDescent="0.2">
      <c r="B318" s="17"/>
      <c r="C318" s="17"/>
      <c r="D318" s="17"/>
      <c r="E318" s="17"/>
      <c r="K318" s="17"/>
      <c r="L318" s="17"/>
      <c r="M318" s="17"/>
      <c r="N318" s="17"/>
      <c r="Z318" s="17"/>
      <c r="AA318" s="17"/>
      <c r="AB318" s="17"/>
      <c r="AC318" s="17"/>
    </row>
    <row r="319" spans="2:29" ht="15.75" customHeight="1" x14ac:dyDescent="0.2">
      <c r="B319" s="17"/>
      <c r="C319" s="17"/>
      <c r="D319" s="17"/>
      <c r="E319" s="17"/>
      <c r="K319" s="17"/>
      <c r="L319" s="17"/>
      <c r="M319" s="17"/>
      <c r="N319" s="17"/>
      <c r="Z319" s="17"/>
      <c r="AA319" s="17"/>
      <c r="AB319" s="17"/>
      <c r="AC319" s="17"/>
    </row>
    <row r="320" spans="2:29" ht="15.75" customHeight="1" x14ac:dyDescent="0.2">
      <c r="B320" s="17"/>
      <c r="C320" s="17"/>
      <c r="D320" s="17"/>
      <c r="E320" s="17"/>
      <c r="K320" s="17"/>
      <c r="L320" s="17"/>
      <c r="M320" s="17"/>
      <c r="N320" s="17"/>
      <c r="Z320" s="17"/>
      <c r="AA320" s="17"/>
      <c r="AB320" s="17"/>
      <c r="AC320" s="17"/>
    </row>
    <row r="321" spans="2:29" ht="15.75" customHeight="1" x14ac:dyDescent="0.2">
      <c r="B321" s="17"/>
      <c r="C321" s="17"/>
      <c r="D321" s="17"/>
      <c r="E321" s="17"/>
      <c r="K321" s="17"/>
      <c r="L321" s="17"/>
      <c r="M321" s="17"/>
      <c r="N321" s="17"/>
      <c r="Z321" s="17"/>
      <c r="AA321" s="17"/>
      <c r="AB321" s="17"/>
      <c r="AC321" s="17"/>
    </row>
    <row r="322" spans="2:29" ht="15.75" customHeight="1" x14ac:dyDescent="0.2">
      <c r="B322" s="17"/>
      <c r="C322" s="17"/>
      <c r="D322" s="17"/>
      <c r="E322" s="17"/>
      <c r="K322" s="17"/>
      <c r="L322" s="17"/>
      <c r="M322" s="17"/>
      <c r="N322" s="17"/>
      <c r="Z322" s="17"/>
      <c r="AA322" s="17"/>
      <c r="AB322" s="17"/>
      <c r="AC322" s="17"/>
    </row>
    <row r="323" spans="2:29" ht="15.75" customHeight="1" x14ac:dyDescent="0.2">
      <c r="B323" s="17"/>
      <c r="C323" s="17"/>
      <c r="D323" s="17"/>
      <c r="E323" s="17"/>
      <c r="K323" s="17"/>
      <c r="L323" s="17"/>
      <c r="M323" s="17"/>
      <c r="N323" s="17"/>
      <c r="Z323" s="17"/>
      <c r="AA323" s="17"/>
      <c r="AB323" s="17"/>
      <c r="AC323" s="17"/>
    </row>
    <row r="324" spans="2:29" ht="15.75" customHeight="1" x14ac:dyDescent="0.2">
      <c r="B324" s="17"/>
      <c r="C324" s="17"/>
      <c r="D324" s="17"/>
      <c r="E324" s="17"/>
      <c r="K324" s="17"/>
      <c r="L324" s="17"/>
      <c r="M324" s="17"/>
      <c r="N324" s="17"/>
      <c r="Z324" s="17"/>
      <c r="AA324" s="17"/>
      <c r="AB324" s="17"/>
      <c r="AC324" s="17"/>
    </row>
    <row r="325" spans="2:29" ht="15.75" customHeight="1" x14ac:dyDescent="0.2">
      <c r="B325" s="17"/>
      <c r="C325" s="17"/>
      <c r="D325" s="17"/>
      <c r="E325" s="17"/>
      <c r="K325" s="17"/>
      <c r="L325" s="17"/>
      <c r="M325" s="17"/>
      <c r="N325" s="17"/>
      <c r="Z325" s="17"/>
      <c r="AA325" s="17"/>
      <c r="AB325" s="17"/>
      <c r="AC325" s="17"/>
    </row>
    <row r="326" spans="2:29" ht="15.75" customHeight="1" x14ac:dyDescent="0.2">
      <c r="B326" s="17"/>
      <c r="C326" s="17"/>
      <c r="D326" s="17"/>
      <c r="E326" s="17"/>
      <c r="K326" s="17"/>
      <c r="L326" s="17"/>
      <c r="M326" s="17"/>
      <c r="N326" s="17"/>
      <c r="Z326" s="17"/>
      <c r="AA326" s="17"/>
      <c r="AB326" s="17"/>
      <c r="AC326" s="17"/>
    </row>
    <row r="327" spans="2:29" ht="15.75" customHeight="1" x14ac:dyDescent="0.2">
      <c r="B327" s="17"/>
      <c r="C327" s="17"/>
      <c r="D327" s="17"/>
      <c r="E327" s="17"/>
      <c r="K327" s="17"/>
      <c r="L327" s="17"/>
      <c r="M327" s="17"/>
      <c r="N327" s="17"/>
      <c r="Z327" s="17"/>
      <c r="AA327" s="17"/>
      <c r="AB327" s="17"/>
      <c r="AC327" s="17"/>
    </row>
    <row r="328" spans="2:29" ht="15.75" customHeight="1" x14ac:dyDescent="0.2">
      <c r="B328" s="17"/>
      <c r="C328" s="17"/>
      <c r="D328" s="17"/>
      <c r="E328" s="17"/>
      <c r="K328" s="17"/>
      <c r="L328" s="17"/>
      <c r="M328" s="17"/>
      <c r="N328" s="17"/>
      <c r="Z328" s="17"/>
      <c r="AA328" s="17"/>
      <c r="AB328" s="17"/>
      <c r="AC328" s="17"/>
    </row>
    <row r="329" spans="2:29" ht="15.75" customHeight="1" x14ac:dyDescent="0.2">
      <c r="B329" s="17"/>
      <c r="C329" s="17"/>
      <c r="D329" s="17"/>
      <c r="E329" s="17"/>
      <c r="K329" s="17"/>
      <c r="L329" s="17"/>
      <c r="M329" s="17"/>
      <c r="N329" s="17"/>
      <c r="Z329" s="17"/>
      <c r="AA329" s="17"/>
      <c r="AB329" s="17"/>
      <c r="AC329" s="17"/>
    </row>
    <row r="330" spans="2:29" ht="15.75" customHeight="1" x14ac:dyDescent="0.2">
      <c r="B330" s="17"/>
      <c r="C330" s="17"/>
      <c r="D330" s="17"/>
      <c r="E330" s="17"/>
      <c r="K330" s="17"/>
      <c r="L330" s="17"/>
      <c r="M330" s="17"/>
      <c r="N330" s="17"/>
      <c r="Z330" s="17"/>
      <c r="AA330" s="17"/>
      <c r="AB330" s="17"/>
      <c r="AC330" s="17"/>
    </row>
    <row r="331" spans="2:29" ht="15.75" customHeight="1" x14ac:dyDescent="0.2">
      <c r="B331" s="17"/>
      <c r="C331" s="17"/>
      <c r="D331" s="17"/>
      <c r="E331" s="17"/>
      <c r="K331" s="17"/>
      <c r="L331" s="17"/>
      <c r="M331" s="17"/>
      <c r="N331" s="17"/>
      <c r="Z331" s="17"/>
      <c r="AA331" s="17"/>
      <c r="AB331" s="17"/>
      <c r="AC331" s="17"/>
    </row>
    <row r="332" spans="2:29" ht="15.75" customHeight="1" x14ac:dyDescent="0.2">
      <c r="B332" s="17"/>
      <c r="C332" s="17"/>
      <c r="D332" s="17"/>
      <c r="E332" s="17"/>
      <c r="K332" s="17"/>
      <c r="L332" s="17"/>
      <c r="M332" s="17"/>
      <c r="N332" s="17"/>
      <c r="Z332" s="17"/>
      <c r="AA332" s="17"/>
      <c r="AB332" s="17"/>
      <c r="AC332" s="17"/>
    </row>
    <row r="333" spans="2:29" ht="15.75" customHeight="1" x14ac:dyDescent="0.2">
      <c r="B333" s="17"/>
      <c r="C333" s="17"/>
      <c r="D333" s="17"/>
      <c r="E333" s="17"/>
      <c r="K333" s="17"/>
      <c r="L333" s="17"/>
      <c r="M333" s="17"/>
      <c r="N333" s="17"/>
      <c r="Z333" s="17"/>
      <c r="AA333" s="17"/>
      <c r="AB333" s="17"/>
      <c r="AC333" s="17"/>
    </row>
    <row r="334" spans="2:29" ht="15.75" customHeight="1" x14ac:dyDescent="0.2">
      <c r="B334" s="17"/>
      <c r="C334" s="17"/>
      <c r="D334" s="17"/>
      <c r="E334" s="17"/>
      <c r="K334" s="17"/>
      <c r="L334" s="17"/>
      <c r="M334" s="17"/>
      <c r="N334" s="17"/>
      <c r="Z334" s="17"/>
      <c r="AA334" s="17"/>
      <c r="AB334" s="17"/>
      <c r="AC334" s="17"/>
    </row>
    <row r="335" spans="2:29" ht="15.75" customHeight="1" x14ac:dyDescent="0.2">
      <c r="B335" s="17"/>
      <c r="C335" s="17"/>
      <c r="D335" s="17"/>
      <c r="E335" s="17"/>
      <c r="K335" s="17"/>
      <c r="L335" s="17"/>
      <c r="M335" s="17"/>
      <c r="N335" s="17"/>
      <c r="Z335" s="17"/>
      <c r="AA335" s="17"/>
      <c r="AB335" s="17"/>
      <c r="AC335" s="17"/>
    </row>
    <row r="336" spans="2:29" ht="15.75" customHeight="1" x14ac:dyDescent="0.2">
      <c r="B336" s="17"/>
      <c r="C336" s="17"/>
      <c r="D336" s="17"/>
      <c r="E336" s="17"/>
      <c r="K336" s="17"/>
      <c r="L336" s="17"/>
      <c r="M336" s="17"/>
      <c r="N336" s="17"/>
      <c r="Z336" s="17"/>
      <c r="AA336" s="17"/>
      <c r="AB336" s="17"/>
      <c r="AC336" s="17"/>
    </row>
    <row r="337" spans="2:29" ht="15.75" customHeight="1" x14ac:dyDescent="0.2">
      <c r="B337" s="17"/>
      <c r="C337" s="17"/>
      <c r="D337" s="17"/>
      <c r="E337" s="17"/>
      <c r="K337" s="17"/>
      <c r="L337" s="17"/>
      <c r="M337" s="17"/>
      <c r="N337" s="17"/>
      <c r="Z337" s="17"/>
      <c r="AA337" s="17"/>
      <c r="AB337" s="17"/>
      <c r="AC337" s="17"/>
    </row>
    <row r="338" spans="2:29" ht="15.75" customHeight="1" x14ac:dyDescent="0.2">
      <c r="B338" s="17"/>
      <c r="C338" s="17"/>
      <c r="D338" s="17"/>
      <c r="E338" s="17"/>
      <c r="K338" s="17"/>
      <c r="L338" s="17"/>
      <c r="M338" s="17"/>
      <c r="N338" s="17"/>
      <c r="Z338" s="17"/>
      <c r="AA338" s="17"/>
      <c r="AB338" s="17"/>
      <c r="AC338" s="17"/>
    </row>
    <row r="339" spans="2:29" ht="15.75" customHeight="1" x14ac:dyDescent="0.2">
      <c r="B339" s="17"/>
      <c r="C339" s="17"/>
      <c r="D339" s="17"/>
      <c r="E339" s="17"/>
      <c r="K339" s="17"/>
      <c r="L339" s="17"/>
      <c r="M339" s="17"/>
      <c r="N339" s="17"/>
      <c r="Z339" s="17"/>
      <c r="AA339" s="17"/>
      <c r="AB339" s="17"/>
      <c r="AC339" s="17"/>
    </row>
    <row r="340" spans="2:29" ht="15.75" customHeight="1" x14ac:dyDescent="0.2">
      <c r="B340" s="17"/>
      <c r="C340" s="17"/>
      <c r="D340" s="17"/>
      <c r="E340" s="17"/>
      <c r="K340" s="17"/>
      <c r="L340" s="17"/>
      <c r="M340" s="17"/>
      <c r="N340" s="17"/>
      <c r="Z340" s="17"/>
      <c r="AA340" s="17"/>
      <c r="AB340" s="17"/>
      <c r="AC340" s="17"/>
    </row>
    <row r="341" spans="2:29" ht="15.75" customHeight="1" x14ac:dyDescent="0.2">
      <c r="B341" s="17"/>
      <c r="C341" s="17"/>
      <c r="D341" s="17"/>
      <c r="E341" s="17"/>
      <c r="K341" s="17"/>
      <c r="L341" s="17"/>
      <c r="M341" s="17"/>
      <c r="N341" s="17"/>
      <c r="Z341" s="17"/>
      <c r="AA341" s="17"/>
      <c r="AB341" s="17"/>
      <c r="AC341" s="17"/>
    </row>
    <row r="342" spans="2:29" ht="15.75" customHeight="1" x14ac:dyDescent="0.2">
      <c r="B342" s="17"/>
      <c r="C342" s="17"/>
      <c r="D342" s="17"/>
      <c r="E342" s="17"/>
      <c r="K342" s="17"/>
      <c r="L342" s="17"/>
      <c r="M342" s="17"/>
      <c r="N342" s="17"/>
      <c r="Z342" s="17"/>
      <c r="AA342" s="17"/>
      <c r="AB342" s="17"/>
      <c r="AC342" s="17"/>
    </row>
    <row r="343" spans="2:29" ht="15.75" customHeight="1" x14ac:dyDescent="0.2">
      <c r="B343" s="17"/>
      <c r="C343" s="17"/>
      <c r="D343" s="17"/>
      <c r="E343" s="17"/>
      <c r="K343" s="17"/>
      <c r="L343" s="17"/>
      <c r="M343" s="17"/>
      <c r="N343" s="17"/>
      <c r="Z343" s="17"/>
      <c r="AA343" s="17"/>
      <c r="AB343" s="17"/>
      <c r="AC343" s="17"/>
    </row>
    <row r="344" spans="2:29" ht="15.75" customHeight="1" x14ac:dyDescent="0.2">
      <c r="B344" s="17"/>
      <c r="C344" s="17"/>
      <c r="D344" s="17"/>
      <c r="E344" s="17"/>
      <c r="K344" s="17"/>
      <c r="L344" s="17"/>
      <c r="M344" s="17"/>
      <c r="N344" s="17"/>
      <c r="Z344" s="17"/>
      <c r="AA344" s="17"/>
      <c r="AB344" s="17"/>
      <c r="AC344" s="17"/>
    </row>
    <row r="345" spans="2:29" ht="15.75" customHeight="1" x14ac:dyDescent="0.2">
      <c r="B345" s="17"/>
      <c r="C345" s="17"/>
      <c r="D345" s="17"/>
      <c r="E345" s="17"/>
      <c r="K345" s="17"/>
      <c r="L345" s="17"/>
      <c r="M345" s="17"/>
      <c r="N345" s="17"/>
      <c r="Z345" s="17"/>
      <c r="AA345" s="17"/>
      <c r="AB345" s="17"/>
      <c r="AC345" s="17"/>
    </row>
    <row r="346" spans="2:29" ht="15.75" customHeight="1" x14ac:dyDescent="0.2">
      <c r="B346" s="17"/>
      <c r="C346" s="17"/>
      <c r="D346" s="17"/>
      <c r="E346" s="17"/>
      <c r="K346" s="17"/>
      <c r="L346" s="17"/>
      <c r="M346" s="17"/>
      <c r="N346" s="17"/>
      <c r="Z346" s="17"/>
      <c r="AA346" s="17"/>
      <c r="AB346" s="17"/>
      <c r="AC346" s="17"/>
    </row>
    <row r="347" spans="2:29" ht="15.75" customHeight="1" x14ac:dyDescent="0.2">
      <c r="B347" s="17"/>
      <c r="C347" s="17"/>
      <c r="D347" s="17"/>
      <c r="E347" s="17"/>
      <c r="K347" s="17"/>
      <c r="L347" s="17"/>
      <c r="M347" s="17"/>
      <c r="N347" s="17"/>
      <c r="Z347" s="17"/>
      <c r="AA347" s="17"/>
      <c r="AB347" s="17"/>
      <c r="AC347" s="17"/>
    </row>
    <row r="348" spans="2:29" ht="15.75" customHeight="1" x14ac:dyDescent="0.2">
      <c r="B348" s="17"/>
      <c r="C348" s="17"/>
      <c r="D348" s="17"/>
      <c r="E348" s="17"/>
      <c r="K348" s="17"/>
      <c r="L348" s="17"/>
      <c r="M348" s="17"/>
      <c r="N348" s="17"/>
      <c r="Z348" s="17"/>
      <c r="AA348" s="17"/>
      <c r="AB348" s="17"/>
      <c r="AC348" s="17"/>
    </row>
    <row r="349" spans="2:29" ht="15.75" customHeight="1" x14ac:dyDescent="0.2">
      <c r="B349" s="17"/>
      <c r="C349" s="17"/>
      <c r="D349" s="17"/>
      <c r="E349" s="17"/>
      <c r="K349" s="17"/>
      <c r="L349" s="17"/>
      <c r="M349" s="17"/>
      <c r="N349" s="17"/>
      <c r="Z349" s="17"/>
      <c r="AA349" s="17"/>
      <c r="AB349" s="17"/>
      <c r="AC349" s="17"/>
    </row>
    <row r="350" spans="2:29" ht="15.75" customHeight="1" x14ac:dyDescent="0.2">
      <c r="B350" s="17"/>
      <c r="C350" s="17"/>
      <c r="D350" s="17"/>
      <c r="E350" s="17"/>
      <c r="K350" s="17"/>
      <c r="L350" s="17"/>
      <c r="M350" s="17"/>
      <c r="N350" s="17"/>
      <c r="Z350" s="17"/>
      <c r="AA350" s="17"/>
      <c r="AB350" s="17"/>
      <c r="AC350" s="17"/>
    </row>
    <row r="351" spans="2:29" ht="15.75" customHeight="1" x14ac:dyDescent="0.2">
      <c r="B351" s="17"/>
      <c r="C351" s="17"/>
      <c r="D351" s="17"/>
      <c r="E351" s="17"/>
      <c r="K351" s="17"/>
      <c r="L351" s="17"/>
      <c r="M351" s="17"/>
      <c r="N351" s="17"/>
      <c r="Z351" s="17"/>
      <c r="AA351" s="17"/>
      <c r="AB351" s="17"/>
      <c r="AC351" s="17"/>
    </row>
    <row r="352" spans="2:29" ht="15.75" customHeight="1" x14ac:dyDescent="0.2">
      <c r="B352" s="17"/>
      <c r="C352" s="17"/>
      <c r="D352" s="17"/>
      <c r="E352" s="17"/>
      <c r="K352" s="17"/>
      <c r="L352" s="17"/>
      <c r="M352" s="17"/>
      <c r="N352" s="17"/>
      <c r="Z352" s="17"/>
      <c r="AA352" s="17"/>
      <c r="AB352" s="17"/>
      <c r="AC352" s="17"/>
    </row>
    <row r="353" spans="2:29" ht="15.75" customHeight="1" x14ac:dyDescent="0.2">
      <c r="B353" s="17"/>
      <c r="C353" s="17"/>
      <c r="D353" s="17"/>
      <c r="E353" s="17"/>
      <c r="K353" s="17"/>
      <c r="L353" s="17"/>
      <c r="M353" s="17"/>
      <c r="N353" s="17"/>
      <c r="Z353" s="17"/>
      <c r="AA353" s="17"/>
      <c r="AB353" s="17"/>
      <c r="AC353" s="17"/>
    </row>
    <row r="354" spans="2:29" ht="15.75" customHeight="1" x14ac:dyDescent="0.2">
      <c r="B354" s="17"/>
      <c r="C354" s="17"/>
      <c r="D354" s="17"/>
      <c r="E354" s="17"/>
      <c r="K354" s="17"/>
      <c r="L354" s="17"/>
      <c r="M354" s="17"/>
      <c r="N354" s="17"/>
      <c r="Z354" s="17"/>
      <c r="AA354" s="17"/>
      <c r="AB354" s="17"/>
      <c r="AC354" s="17"/>
    </row>
    <row r="355" spans="2:29" ht="15.75" customHeight="1" x14ac:dyDescent="0.2">
      <c r="B355" s="17"/>
      <c r="C355" s="17"/>
      <c r="D355" s="17"/>
      <c r="E355" s="17"/>
      <c r="K355" s="17"/>
      <c r="L355" s="17"/>
      <c r="M355" s="17"/>
      <c r="N355" s="17"/>
      <c r="Z355" s="17"/>
      <c r="AA355" s="17"/>
      <c r="AB355" s="17"/>
      <c r="AC355" s="17"/>
    </row>
    <row r="356" spans="2:29" ht="15.75" customHeight="1" x14ac:dyDescent="0.2">
      <c r="B356" s="17"/>
      <c r="C356" s="17"/>
      <c r="D356" s="17"/>
      <c r="E356" s="17"/>
      <c r="K356" s="17"/>
      <c r="L356" s="17"/>
      <c r="M356" s="17"/>
      <c r="N356" s="17"/>
      <c r="Z356" s="17"/>
      <c r="AA356" s="17"/>
      <c r="AB356" s="17"/>
      <c r="AC356" s="17"/>
    </row>
    <row r="357" spans="2:29" ht="15.75" customHeight="1" x14ac:dyDescent="0.2">
      <c r="B357" s="17"/>
      <c r="C357" s="17"/>
      <c r="D357" s="17"/>
      <c r="E357" s="17"/>
      <c r="K357" s="17"/>
      <c r="L357" s="17"/>
      <c r="M357" s="17"/>
      <c r="N357" s="17"/>
      <c r="Z357" s="17"/>
      <c r="AA357" s="17"/>
      <c r="AB357" s="17"/>
      <c r="AC357" s="17"/>
    </row>
    <row r="358" spans="2:29" ht="15.75" customHeight="1" x14ac:dyDescent="0.2">
      <c r="B358" s="17"/>
      <c r="C358" s="17"/>
      <c r="D358" s="17"/>
      <c r="E358" s="17"/>
      <c r="K358" s="17"/>
      <c r="L358" s="17"/>
      <c r="M358" s="17"/>
      <c r="N358" s="17"/>
      <c r="Z358" s="17"/>
      <c r="AA358" s="17"/>
      <c r="AB358" s="17"/>
      <c r="AC358" s="17"/>
    </row>
    <row r="359" spans="2:29" ht="15.75" customHeight="1" x14ac:dyDescent="0.2">
      <c r="B359" s="17"/>
      <c r="C359" s="17"/>
      <c r="D359" s="17"/>
      <c r="E359" s="17"/>
      <c r="K359" s="17"/>
      <c r="L359" s="17"/>
      <c r="M359" s="17"/>
      <c r="N359" s="17"/>
      <c r="Z359" s="17"/>
      <c r="AA359" s="17"/>
      <c r="AB359" s="17"/>
      <c r="AC359" s="17"/>
    </row>
    <row r="360" spans="2:29" ht="15.75" customHeight="1" x14ac:dyDescent="0.2">
      <c r="B360" s="17"/>
      <c r="C360" s="17"/>
      <c r="D360" s="17"/>
      <c r="E360" s="17"/>
      <c r="K360" s="17"/>
      <c r="L360" s="17"/>
      <c r="M360" s="17"/>
      <c r="N360" s="17"/>
      <c r="Z360" s="17"/>
      <c r="AA360" s="17"/>
      <c r="AB360" s="17"/>
      <c r="AC360" s="17"/>
    </row>
    <row r="361" spans="2:29" ht="15.75" customHeight="1" x14ac:dyDescent="0.2">
      <c r="B361" s="17"/>
      <c r="C361" s="17"/>
      <c r="D361" s="17"/>
      <c r="E361" s="17"/>
      <c r="K361" s="17"/>
      <c r="L361" s="17"/>
      <c r="M361" s="17"/>
      <c r="N361" s="17"/>
      <c r="Z361" s="17"/>
      <c r="AA361" s="17"/>
      <c r="AB361" s="17"/>
      <c r="AC361" s="17"/>
    </row>
    <row r="362" spans="2:29" ht="15.75" customHeight="1" x14ac:dyDescent="0.2">
      <c r="B362" s="17"/>
      <c r="C362" s="17"/>
      <c r="D362" s="17"/>
      <c r="E362" s="17"/>
      <c r="K362" s="17"/>
      <c r="L362" s="17"/>
      <c r="M362" s="17"/>
      <c r="N362" s="17"/>
      <c r="Z362" s="17"/>
      <c r="AA362" s="17"/>
      <c r="AB362" s="17"/>
      <c r="AC362" s="17"/>
    </row>
    <row r="363" spans="2:29" ht="15.75" customHeight="1" x14ac:dyDescent="0.2">
      <c r="B363" s="17"/>
      <c r="C363" s="17"/>
      <c r="D363" s="17"/>
      <c r="E363" s="17"/>
      <c r="K363" s="17"/>
      <c r="L363" s="17"/>
      <c r="M363" s="17"/>
      <c r="N363" s="17"/>
      <c r="Z363" s="17"/>
      <c r="AA363" s="17"/>
      <c r="AB363" s="17"/>
      <c r="AC363" s="17"/>
    </row>
    <row r="364" spans="2:29" ht="15.75" customHeight="1" x14ac:dyDescent="0.2">
      <c r="B364" s="17"/>
      <c r="C364" s="17"/>
      <c r="D364" s="17"/>
      <c r="E364" s="17"/>
      <c r="K364" s="17"/>
      <c r="L364" s="17"/>
      <c r="M364" s="17"/>
      <c r="N364" s="17"/>
      <c r="Z364" s="17"/>
      <c r="AA364" s="17"/>
      <c r="AB364" s="17"/>
      <c r="AC364" s="17"/>
    </row>
    <row r="365" spans="2:29" ht="15.75" customHeight="1" x14ac:dyDescent="0.2">
      <c r="B365" s="17"/>
      <c r="C365" s="17"/>
      <c r="D365" s="17"/>
      <c r="E365" s="17"/>
      <c r="K365" s="17"/>
      <c r="L365" s="17"/>
      <c r="M365" s="17"/>
      <c r="N365" s="17"/>
      <c r="Z365" s="17"/>
      <c r="AA365" s="17"/>
      <c r="AB365" s="17"/>
      <c r="AC365" s="17"/>
    </row>
    <row r="366" spans="2:29" ht="15.75" customHeight="1" x14ac:dyDescent="0.2">
      <c r="B366" s="17"/>
      <c r="C366" s="17"/>
      <c r="D366" s="17"/>
      <c r="E366" s="17"/>
      <c r="K366" s="17"/>
      <c r="L366" s="17"/>
      <c r="M366" s="17"/>
      <c r="N366" s="17"/>
      <c r="Z366" s="17"/>
      <c r="AA366" s="17"/>
      <c r="AB366" s="17"/>
      <c r="AC366" s="17"/>
    </row>
    <row r="367" spans="2:29" ht="15.75" customHeight="1" x14ac:dyDescent="0.2">
      <c r="B367" s="17"/>
      <c r="C367" s="17"/>
      <c r="D367" s="17"/>
      <c r="E367" s="17"/>
      <c r="K367" s="17"/>
      <c r="L367" s="17"/>
      <c r="M367" s="17"/>
      <c r="N367" s="17"/>
      <c r="Z367" s="17"/>
      <c r="AA367" s="17"/>
      <c r="AB367" s="17"/>
      <c r="AC367" s="17"/>
    </row>
    <row r="368" spans="2:29" ht="15.75" customHeight="1" x14ac:dyDescent="0.2">
      <c r="B368" s="17"/>
      <c r="C368" s="17"/>
      <c r="D368" s="17"/>
      <c r="E368" s="17"/>
      <c r="K368" s="17"/>
      <c r="L368" s="17"/>
      <c r="M368" s="17"/>
      <c r="N368" s="17"/>
      <c r="Z368" s="17"/>
      <c r="AA368" s="17"/>
      <c r="AB368" s="17"/>
      <c r="AC368" s="17"/>
    </row>
    <row r="369" spans="2:29" ht="15.75" customHeight="1" x14ac:dyDescent="0.2">
      <c r="B369" s="17"/>
      <c r="C369" s="17"/>
      <c r="D369" s="17"/>
      <c r="E369" s="17"/>
      <c r="K369" s="17"/>
      <c r="L369" s="17"/>
      <c r="M369" s="17"/>
      <c r="N369" s="17"/>
      <c r="Z369" s="17"/>
      <c r="AA369" s="17"/>
      <c r="AB369" s="17"/>
      <c r="AC369" s="17"/>
    </row>
    <row r="370" spans="2:29" ht="15.75" customHeight="1" x14ac:dyDescent="0.2">
      <c r="B370" s="17"/>
      <c r="C370" s="17"/>
      <c r="D370" s="17"/>
      <c r="E370" s="17"/>
      <c r="K370" s="17"/>
      <c r="L370" s="17"/>
      <c r="M370" s="17"/>
      <c r="N370" s="17"/>
      <c r="Z370" s="17"/>
      <c r="AA370" s="17"/>
      <c r="AB370" s="17"/>
      <c r="AC370" s="17"/>
    </row>
    <row r="371" spans="2:29" ht="15.75" customHeight="1" x14ac:dyDescent="0.2">
      <c r="B371" s="17"/>
      <c r="C371" s="17"/>
      <c r="D371" s="17"/>
      <c r="E371" s="17"/>
      <c r="K371" s="17"/>
      <c r="L371" s="17"/>
      <c r="M371" s="17"/>
      <c r="N371" s="17"/>
      <c r="Z371" s="17"/>
      <c r="AA371" s="17"/>
      <c r="AB371" s="17"/>
      <c r="AC371" s="17"/>
    </row>
    <row r="372" spans="2:29" ht="15.75" customHeight="1" x14ac:dyDescent="0.2">
      <c r="B372" s="17"/>
      <c r="C372" s="17"/>
      <c r="D372" s="17"/>
      <c r="E372" s="17"/>
      <c r="K372" s="17"/>
      <c r="L372" s="17"/>
      <c r="M372" s="17"/>
      <c r="N372" s="17"/>
      <c r="Z372" s="17"/>
      <c r="AA372" s="17"/>
      <c r="AB372" s="17"/>
      <c r="AC372" s="17"/>
    </row>
    <row r="373" spans="2:29" ht="15.75" customHeight="1" x14ac:dyDescent="0.2">
      <c r="B373" s="17"/>
      <c r="C373" s="17"/>
      <c r="D373" s="17"/>
      <c r="E373" s="17"/>
      <c r="K373" s="17"/>
      <c r="L373" s="17"/>
      <c r="M373" s="17"/>
      <c r="N373" s="17"/>
      <c r="Z373" s="17"/>
      <c r="AA373" s="17"/>
      <c r="AB373" s="17"/>
      <c r="AC373" s="17"/>
    </row>
    <row r="374" spans="2:29" ht="15.75" customHeight="1" x14ac:dyDescent="0.2">
      <c r="B374" s="17"/>
      <c r="C374" s="17"/>
      <c r="D374" s="17"/>
      <c r="E374" s="17"/>
      <c r="K374" s="17"/>
      <c r="L374" s="17"/>
      <c r="M374" s="17"/>
      <c r="N374" s="17"/>
      <c r="Z374" s="17"/>
      <c r="AA374" s="17"/>
      <c r="AB374" s="17"/>
      <c r="AC374" s="17"/>
    </row>
    <row r="375" spans="2:29" ht="15.75" customHeight="1" x14ac:dyDescent="0.2">
      <c r="B375" s="17"/>
      <c r="C375" s="17"/>
      <c r="D375" s="17"/>
      <c r="E375" s="17"/>
      <c r="K375" s="17"/>
      <c r="L375" s="17"/>
      <c r="M375" s="17"/>
      <c r="N375" s="17"/>
      <c r="Z375" s="17"/>
      <c r="AA375" s="17"/>
      <c r="AB375" s="17"/>
      <c r="AC375" s="17"/>
    </row>
    <row r="376" spans="2:29" ht="15.75" customHeight="1" x14ac:dyDescent="0.2">
      <c r="B376" s="17"/>
      <c r="C376" s="17"/>
      <c r="D376" s="17"/>
      <c r="E376" s="17"/>
      <c r="K376" s="17"/>
      <c r="L376" s="17"/>
      <c r="M376" s="17"/>
      <c r="N376" s="17"/>
      <c r="Z376" s="17"/>
      <c r="AA376" s="17"/>
      <c r="AB376" s="17"/>
      <c r="AC376" s="17"/>
    </row>
    <row r="377" spans="2:29" ht="15.75" customHeight="1" x14ac:dyDescent="0.2">
      <c r="B377" s="17"/>
      <c r="C377" s="17"/>
      <c r="D377" s="17"/>
      <c r="E377" s="17"/>
      <c r="K377" s="17"/>
      <c r="L377" s="17"/>
      <c r="M377" s="17"/>
      <c r="N377" s="17"/>
      <c r="Z377" s="17"/>
      <c r="AA377" s="17"/>
      <c r="AB377" s="17"/>
      <c r="AC377" s="17"/>
    </row>
    <row r="378" spans="2:29" ht="15.75" customHeight="1" x14ac:dyDescent="0.2">
      <c r="B378" s="17"/>
      <c r="C378" s="17"/>
      <c r="D378" s="17"/>
      <c r="E378" s="17"/>
      <c r="K378" s="17"/>
      <c r="L378" s="17"/>
      <c r="M378" s="17"/>
      <c r="N378" s="17"/>
      <c r="Z378" s="17"/>
      <c r="AA378" s="17"/>
      <c r="AB378" s="17"/>
      <c r="AC378" s="17"/>
    </row>
    <row r="379" spans="2:29" ht="15.75" customHeight="1" x14ac:dyDescent="0.2">
      <c r="B379" s="17"/>
      <c r="C379" s="17"/>
      <c r="D379" s="17"/>
      <c r="E379" s="17"/>
      <c r="K379" s="17"/>
      <c r="L379" s="17"/>
      <c r="M379" s="17"/>
      <c r="N379" s="17"/>
      <c r="Z379" s="17"/>
      <c r="AA379" s="17"/>
      <c r="AB379" s="17"/>
      <c r="AC379" s="17"/>
    </row>
    <row r="380" spans="2:29" ht="15.75" customHeight="1" x14ac:dyDescent="0.2">
      <c r="B380" s="17"/>
      <c r="C380" s="17"/>
      <c r="D380" s="17"/>
      <c r="E380" s="17"/>
      <c r="K380" s="17"/>
      <c r="L380" s="17"/>
      <c r="M380" s="17"/>
      <c r="N380" s="17"/>
      <c r="Z380" s="17"/>
      <c r="AA380" s="17"/>
      <c r="AB380" s="17"/>
      <c r="AC380" s="17"/>
    </row>
    <row r="381" spans="2:29" ht="15.75" customHeight="1" x14ac:dyDescent="0.2">
      <c r="B381" s="17"/>
      <c r="C381" s="17"/>
      <c r="D381" s="17"/>
      <c r="E381" s="17"/>
      <c r="K381" s="17"/>
      <c r="L381" s="17"/>
      <c r="M381" s="17"/>
      <c r="N381" s="17"/>
      <c r="Z381" s="17"/>
      <c r="AA381" s="17"/>
      <c r="AB381" s="17"/>
      <c r="AC381" s="17"/>
    </row>
    <row r="382" spans="2:29" ht="15.75" customHeight="1" x14ac:dyDescent="0.2">
      <c r="B382" s="17"/>
      <c r="C382" s="17"/>
      <c r="D382" s="17"/>
      <c r="E382" s="17"/>
      <c r="K382" s="17"/>
      <c r="L382" s="17"/>
      <c r="M382" s="17"/>
      <c r="N382" s="17"/>
      <c r="Z382" s="17"/>
      <c r="AA382" s="17"/>
      <c r="AB382" s="17"/>
      <c r="AC382" s="17"/>
    </row>
    <row r="383" spans="2:29" ht="15.75" customHeight="1" x14ac:dyDescent="0.2">
      <c r="B383" s="17"/>
      <c r="C383" s="17"/>
      <c r="D383" s="17"/>
      <c r="E383" s="17"/>
      <c r="K383" s="17"/>
      <c r="L383" s="17"/>
      <c r="M383" s="17"/>
      <c r="N383" s="17"/>
      <c r="Z383" s="17"/>
      <c r="AA383" s="17"/>
      <c r="AB383" s="17"/>
      <c r="AC383" s="17"/>
    </row>
    <row r="384" spans="2:29" ht="15.75" customHeight="1" x14ac:dyDescent="0.2">
      <c r="B384" s="17"/>
      <c r="C384" s="17"/>
      <c r="D384" s="17"/>
      <c r="E384" s="17"/>
      <c r="K384" s="17"/>
      <c r="L384" s="17"/>
      <c r="M384" s="17"/>
      <c r="N384" s="17"/>
      <c r="Z384" s="17"/>
      <c r="AA384" s="17"/>
      <c r="AB384" s="17"/>
      <c r="AC384" s="17"/>
    </row>
    <row r="385" spans="2:29" ht="15.75" customHeight="1" x14ac:dyDescent="0.2">
      <c r="B385" s="17"/>
      <c r="C385" s="17"/>
      <c r="D385" s="17"/>
      <c r="E385" s="17"/>
      <c r="K385" s="17"/>
      <c r="L385" s="17"/>
      <c r="M385" s="17"/>
      <c r="N385" s="17"/>
      <c r="Z385" s="17"/>
      <c r="AA385" s="17"/>
      <c r="AB385" s="17"/>
      <c r="AC385" s="17"/>
    </row>
    <row r="386" spans="2:29" ht="15.75" customHeight="1" x14ac:dyDescent="0.2">
      <c r="B386" s="17"/>
      <c r="C386" s="17"/>
      <c r="D386" s="17"/>
      <c r="E386" s="17"/>
      <c r="K386" s="17"/>
      <c r="L386" s="17"/>
      <c r="M386" s="17"/>
      <c r="N386" s="17"/>
      <c r="Z386" s="17"/>
      <c r="AA386" s="17"/>
      <c r="AB386" s="17"/>
      <c r="AC386" s="17"/>
    </row>
    <row r="387" spans="2:29" ht="15.75" customHeight="1" x14ac:dyDescent="0.2">
      <c r="B387" s="17"/>
      <c r="C387" s="17"/>
      <c r="D387" s="17"/>
      <c r="E387" s="17"/>
      <c r="K387" s="17"/>
      <c r="L387" s="17"/>
      <c r="M387" s="17"/>
      <c r="N387" s="17"/>
      <c r="Z387" s="17"/>
      <c r="AA387" s="17"/>
      <c r="AB387" s="17"/>
      <c r="AC387" s="17"/>
    </row>
    <row r="388" spans="2:29" ht="15.75" customHeight="1" x14ac:dyDescent="0.2">
      <c r="B388" s="17"/>
      <c r="C388" s="17"/>
      <c r="D388" s="17"/>
      <c r="E388" s="17"/>
      <c r="K388" s="17"/>
      <c r="L388" s="17"/>
      <c r="M388" s="17"/>
      <c r="N388" s="17"/>
      <c r="Z388" s="17"/>
      <c r="AA388" s="17"/>
      <c r="AB388" s="17"/>
      <c r="AC388" s="17"/>
    </row>
    <row r="389" spans="2:29" ht="15.75" customHeight="1" x14ac:dyDescent="0.2">
      <c r="B389" s="17"/>
      <c r="C389" s="17"/>
      <c r="D389" s="17"/>
      <c r="E389" s="17"/>
      <c r="K389" s="17"/>
      <c r="L389" s="17"/>
      <c r="M389" s="17"/>
      <c r="N389" s="17"/>
      <c r="Z389" s="17"/>
      <c r="AA389" s="17"/>
      <c r="AB389" s="17"/>
      <c r="AC389" s="17"/>
    </row>
    <row r="390" spans="2:29" ht="15.75" customHeight="1" x14ac:dyDescent="0.2">
      <c r="B390" s="17"/>
      <c r="C390" s="17"/>
      <c r="D390" s="17"/>
      <c r="E390" s="17"/>
      <c r="K390" s="17"/>
      <c r="L390" s="17"/>
      <c r="M390" s="17"/>
      <c r="N390" s="17"/>
      <c r="Z390" s="17"/>
      <c r="AA390" s="17"/>
      <c r="AB390" s="17"/>
      <c r="AC390" s="17"/>
    </row>
    <row r="391" spans="2:29" ht="15.75" customHeight="1" x14ac:dyDescent="0.2">
      <c r="B391" s="17"/>
      <c r="C391" s="17"/>
      <c r="D391" s="17"/>
      <c r="E391" s="17"/>
      <c r="K391" s="17"/>
      <c r="L391" s="17"/>
      <c r="M391" s="17"/>
      <c r="N391" s="17"/>
      <c r="Z391" s="17"/>
      <c r="AA391" s="17"/>
      <c r="AB391" s="17"/>
      <c r="AC391" s="17"/>
    </row>
    <row r="392" spans="2:29" ht="15.75" customHeight="1" x14ac:dyDescent="0.2">
      <c r="B392" s="17"/>
      <c r="C392" s="17"/>
      <c r="D392" s="17"/>
      <c r="E392" s="17"/>
      <c r="K392" s="17"/>
      <c r="L392" s="17"/>
      <c r="M392" s="17"/>
      <c r="N392" s="17"/>
      <c r="Z392" s="17"/>
      <c r="AA392" s="17"/>
      <c r="AB392" s="17"/>
      <c r="AC392" s="17"/>
    </row>
    <row r="393" spans="2:29" ht="15.75" customHeight="1" x14ac:dyDescent="0.2">
      <c r="B393" s="17"/>
      <c r="C393" s="17"/>
      <c r="D393" s="17"/>
      <c r="E393" s="17"/>
      <c r="K393" s="17"/>
      <c r="L393" s="17"/>
      <c r="M393" s="17"/>
      <c r="N393" s="17"/>
      <c r="Z393" s="17"/>
      <c r="AA393" s="17"/>
      <c r="AB393" s="17"/>
      <c r="AC393" s="17"/>
    </row>
    <row r="394" spans="2:29" ht="15.75" customHeight="1" x14ac:dyDescent="0.2">
      <c r="B394" s="17"/>
      <c r="C394" s="17"/>
      <c r="D394" s="17"/>
      <c r="E394" s="17"/>
      <c r="K394" s="17"/>
      <c r="L394" s="17"/>
      <c r="M394" s="17"/>
      <c r="N394" s="17"/>
      <c r="Z394" s="17"/>
      <c r="AA394" s="17"/>
      <c r="AB394" s="17"/>
      <c r="AC394" s="17"/>
    </row>
    <row r="395" spans="2:29" ht="15.75" customHeight="1" x14ac:dyDescent="0.2">
      <c r="B395" s="17"/>
      <c r="C395" s="17"/>
      <c r="D395" s="17"/>
      <c r="E395" s="17"/>
      <c r="K395" s="17"/>
      <c r="L395" s="17"/>
      <c r="M395" s="17"/>
      <c r="N395" s="17"/>
      <c r="Z395" s="17"/>
      <c r="AA395" s="17"/>
      <c r="AB395" s="17"/>
      <c r="AC395" s="17"/>
    </row>
    <row r="396" spans="2:29" ht="15.75" customHeight="1" x14ac:dyDescent="0.2">
      <c r="B396" s="17"/>
      <c r="C396" s="17"/>
      <c r="D396" s="17"/>
      <c r="E396" s="17"/>
      <c r="K396" s="17"/>
      <c r="L396" s="17"/>
      <c r="M396" s="17"/>
      <c r="N396" s="17"/>
      <c r="Z396" s="17"/>
      <c r="AA396" s="17"/>
      <c r="AB396" s="17"/>
      <c r="AC396" s="17"/>
    </row>
    <row r="397" spans="2:29" ht="15.75" customHeight="1" x14ac:dyDescent="0.2">
      <c r="B397" s="17"/>
      <c r="C397" s="17"/>
      <c r="D397" s="17"/>
      <c r="E397" s="17"/>
      <c r="K397" s="17"/>
      <c r="L397" s="17"/>
      <c r="M397" s="17"/>
      <c r="N397" s="17"/>
      <c r="Z397" s="17"/>
      <c r="AA397" s="17"/>
      <c r="AB397" s="17"/>
      <c r="AC397" s="17"/>
    </row>
    <row r="398" spans="2:29" ht="15.75" customHeight="1" x14ac:dyDescent="0.2">
      <c r="B398" s="17"/>
      <c r="C398" s="17"/>
      <c r="D398" s="17"/>
      <c r="E398" s="17"/>
      <c r="K398" s="17"/>
      <c r="L398" s="17"/>
      <c r="M398" s="17"/>
      <c r="N398" s="17"/>
      <c r="Z398" s="17"/>
      <c r="AA398" s="17"/>
      <c r="AB398" s="17"/>
      <c r="AC398" s="17"/>
    </row>
    <row r="399" spans="2:29" ht="15.75" customHeight="1" x14ac:dyDescent="0.2">
      <c r="B399" s="17"/>
      <c r="C399" s="17"/>
      <c r="D399" s="17"/>
      <c r="E399" s="17"/>
      <c r="K399" s="17"/>
      <c r="L399" s="17"/>
      <c r="M399" s="17"/>
      <c r="N399" s="17"/>
      <c r="Z399" s="17"/>
      <c r="AA399" s="17"/>
      <c r="AB399" s="17"/>
      <c r="AC399" s="17"/>
    </row>
    <row r="400" spans="2:29" ht="15.75" customHeight="1" x14ac:dyDescent="0.2">
      <c r="B400" s="17"/>
      <c r="C400" s="17"/>
      <c r="D400" s="17"/>
      <c r="E400" s="17"/>
      <c r="K400" s="17"/>
      <c r="L400" s="17"/>
      <c r="M400" s="17"/>
      <c r="N400" s="17"/>
      <c r="Z400" s="17"/>
      <c r="AA400" s="17"/>
      <c r="AB400" s="17"/>
      <c r="AC400" s="17"/>
    </row>
    <row r="401" spans="2:29" ht="15.75" customHeight="1" x14ac:dyDescent="0.2">
      <c r="B401" s="17"/>
      <c r="C401" s="17"/>
      <c r="D401" s="17"/>
      <c r="E401" s="17"/>
      <c r="K401" s="17"/>
      <c r="L401" s="17"/>
      <c r="M401" s="17"/>
      <c r="N401" s="17"/>
      <c r="Z401" s="17"/>
      <c r="AA401" s="17"/>
      <c r="AB401" s="17"/>
      <c r="AC401" s="17"/>
    </row>
    <row r="402" spans="2:29" ht="15.75" customHeight="1" x14ac:dyDescent="0.2">
      <c r="B402" s="17"/>
      <c r="C402" s="17"/>
      <c r="D402" s="17"/>
      <c r="E402" s="17"/>
      <c r="K402" s="17"/>
      <c r="L402" s="17"/>
      <c r="M402" s="17"/>
      <c r="N402" s="17"/>
      <c r="Z402" s="17"/>
      <c r="AA402" s="17"/>
      <c r="AB402" s="17"/>
      <c r="AC402" s="17"/>
    </row>
    <row r="403" spans="2:29" ht="15.75" customHeight="1" x14ac:dyDescent="0.2">
      <c r="B403" s="17"/>
      <c r="C403" s="17"/>
      <c r="D403" s="17"/>
      <c r="E403" s="17"/>
      <c r="K403" s="17"/>
      <c r="L403" s="17"/>
      <c r="M403" s="17"/>
      <c r="N403" s="17"/>
      <c r="Z403" s="17"/>
      <c r="AA403" s="17"/>
      <c r="AB403" s="17"/>
      <c r="AC403" s="17"/>
    </row>
    <row r="404" spans="2:29" ht="15.75" customHeight="1" x14ac:dyDescent="0.2">
      <c r="B404" s="17"/>
      <c r="C404" s="17"/>
      <c r="D404" s="17"/>
      <c r="E404" s="17"/>
      <c r="K404" s="17"/>
      <c r="L404" s="17"/>
      <c r="M404" s="17"/>
      <c r="N404" s="17"/>
      <c r="Z404" s="17"/>
      <c r="AA404" s="17"/>
      <c r="AB404" s="17"/>
      <c r="AC404" s="17"/>
    </row>
    <row r="405" spans="2:29" ht="15.75" customHeight="1" x14ac:dyDescent="0.2">
      <c r="B405" s="17"/>
      <c r="C405" s="17"/>
      <c r="D405" s="17"/>
      <c r="E405" s="17"/>
      <c r="K405" s="17"/>
      <c r="L405" s="17"/>
      <c r="M405" s="17"/>
      <c r="N405" s="17"/>
      <c r="Z405" s="17"/>
      <c r="AA405" s="17"/>
      <c r="AB405" s="17"/>
      <c r="AC405" s="17"/>
    </row>
    <row r="406" spans="2:29" ht="15.75" customHeight="1" x14ac:dyDescent="0.2">
      <c r="B406" s="17"/>
      <c r="C406" s="17"/>
      <c r="D406" s="17"/>
      <c r="E406" s="17"/>
      <c r="K406" s="17"/>
      <c r="L406" s="17"/>
      <c r="M406" s="17"/>
      <c r="N406" s="17"/>
      <c r="Z406" s="17"/>
      <c r="AA406" s="17"/>
      <c r="AB406" s="17"/>
      <c r="AC406" s="17"/>
    </row>
    <row r="407" spans="2:29" ht="15.75" customHeight="1" x14ac:dyDescent="0.2">
      <c r="B407" s="17"/>
      <c r="C407" s="17"/>
      <c r="D407" s="17"/>
      <c r="E407" s="17"/>
      <c r="K407" s="17"/>
      <c r="L407" s="17"/>
      <c r="M407" s="17"/>
      <c r="N407" s="17"/>
      <c r="Z407" s="17"/>
      <c r="AA407" s="17"/>
      <c r="AB407" s="17"/>
      <c r="AC407" s="17"/>
    </row>
    <row r="408" spans="2:29" ht="15.75" customHeight="1" x14ac:dyDescent="0.2">
      <c r="B408" s="17"/>
      <c r="C408" s="17"/>
      <c r="D408" s="17"/>
      <c r="E408" s="17"/>
      <c r="K408" s="17"/>
      <c r="L408" s="17"/>
      <c r="M408" s="17"/>
      <c r="N408" s="17"/>
      <c r="Z408" s="17"/>
      <c r="AA408" s="17"/>
      <c r="AB408" s="17"/>
      <c r="AC408" s="17"/>
    </row>
    <row r="409" spans="2:29" ht="15.75" customHeight="1" x14ac:dyDescent="0.2">
      <c r="B409" s="17"/>
      <c r="C409" s="17"/>
      <c r="D409" s="17"/>
      <c r="E409" s="17"/>
      <c r="K409" s="17"/>
      <c r="L409" s="17"/>
      <c r="M409" s="17"/>
      <c r="N409" s="17"/>
      <c r="Z409" s="17"/>
      <c r="AA409" s="17"/>
      <c r="AB409" s="17"/>
      <c r="AC409" s="17"/>
    </row>
    <row r="410" spans="2:29" ht="15.75" customHeight="1" x14ac:dyDescent="0.2">
      <c r="B410" s="17"/>
      <c r="C410" s="17"/>
      <c r="D410" s="17"/>
      <c r="E410" s="17"/>
      <c r="K410" s="17"/>
      <c r="L410" s="17"/>
      <c r="M410" s="17"/>
      <c r="N410" s="17"/>
      <c r="Z410" s="17"/>
      <c r="AA410" s="17"/>
      <c r="AB410" s="17"/>
      <c r="AC410" s="17"/>
    </row>
    <row r="411" spans="2:29" ht="15.75" customHeight="1" x14ac:dyDescent="0.2">
      <c r="B411" s="17"/>
      <c r="C411" s="17"/>
      <c r="D411" s="17"/>
      <c r="E411" s="17"/>
      <c r="K411" s="17"/>
      <c r="L411" s="17"/>
      <c r="M411" s="17"/>
      <c r="N411" s="17"/>
      <c r="Z411" s="17"/>
      <c r="AA411" s="17"/>
      <c r="AB411" s="17"/>
      <c r="AC411" s="17"/>
    </row>
    <row r="412" spans="2:29" ht="15.75" customHeight="1" x14ac:dyDescent="0.2">
      <c r="B412" s="17"/>
      <c r="C412" s="17"/>
      <c r="D412" s="17"/>
      <c r="E412" s="17"/>
      <c r="K412" s="17"/>
      <c r="L412" s="17"/>
      <c r="M412" s="17"/>
      <c r="N412" s="17"/>
      <c r="Z412" s="17"/>
      <c r="AA412" s="17"/>
      <c r="AB412" s="17"/>
      <c r="AC412" s="17"/>
    </row>
    <row r="413" spans="2:29" ht="15.75" customHeight="1" x14ac:dyDescent="0.2">
      <c r="B413" s="17"/>
      <c r="C413" s="17"/>
      <c r="D413" s="17"/>
      <c r="E413" s="17"/>
      <c r="K413" s="17"/>
      <c r="L413" s="17"/>
      <c r="M413" s="17"/>
      <c r="N413" s="17"/>
      <c r="Z413" s="17"/>
      <c r="AA413" s="17"/>
      <c r="AB413" s="17"/>
      <c r="AC413" s="17"/>
    </row>
    <row r="414" spans="2:29" ht="15.75" customHeight="1" x14ac:dyDescent="0.2">
      <c r="B414" s="17"/>
      <c r="C414" s="17"/>
      <c r="D414" s="17"/>
      <c r="E414" s="17"/>
      <c r="K414" s="17"/>
      <c r="L414" s="17"/>
      <c r="M414" s="17"/>
      <c r="N414" s="17"/>
      <c r="Z414" s="17"/>
      <c r="AA414" s="17"/>
      <c r="AB414" s="17"/>
      <c r="AC414" s="17"/>
    </row>
    <row r="415" spans="2:29" ht="15.75" customHeight="1" x14ac:dyDescent="0.2">
      <c r="B415" s="17"/>
      <c r="C415" s="17"/>
      <c r="D415" s="17"/>
      <c r="E415" s="17"/>
      <c r="K415" s="17"/>
      <c r="L415" s="17"/>
      <c r="M415" s="17"/>
      <c r="N415" s="17"/>
      <c r="Z415" s="17"/>
      <c r="AA415" s="17"/>
      <c r="AB415" s="17"/>
      <c r="AC415" s="17"/>
    </row>
    <row r="416" spans="2:29" ht="15.75" customHeight="1" x14ac:dyDescent="0.2">
      <c r="B416" s="17"/>
      <c r="C416" s="17"/>
      <c r="D416" s="17"/>
      <c r="E416" s="17"/>
      <c r="K416" s="17"/>
      <c r="L416" s="17"/>
      <c r="M416" s="17"/>
      <c r="N416" s="17"/>
      <c r="Z416" s="17"/>
      <c r="AA416" s="17"/>
      <c r="AB416" s="17"/>
      <c r="AC416" s="17"/>
    </row>
    <row r="417" spans="2:29" ht="15.75" customHeight="1" x14ac:dyDescent="0.2">
      <c r="B417" s="17"/>
      <c r="C417" s="17"/>
      <c r="D417" s="17"/>
      <c r="E417" s="17"/>
      <c r="K417" s="17"/>
      <c r="L417" s="17"/>
      <c r="M417" s="17"/>
      <c r="N417" s="17"/>
      <c r="Z417" s="17"/>
      <c r="AA417" s="17"/>
      <c r="AB417" s="17"/>
      <c r="AC417" s="17"/>
    </row>
    <row r="418" spans="2:29" ht="15.75" customHeight="1" x14ac:dyDescent="0.2">
      <c r="B418" s="17"/>
      <c r="C418" s="17"/>
      <c r="D418" s="17"/>
      <c r="E418" s="17"/>
      <c r="K418" s="17"/>
      <c r="L418" s="17"/>
      <c r="M418" s="17"/>
      <c r="N418" s="17"/>
      <c r="Z418" s="17"/>
      <c r="AA418" s="17"/>
      <c r="AB418" s="17"/>
      <c r="AC418" s="17"/>
    </row>
    <row r="419" spans="2:29" ht="15.75" customHeight="1" x14ac:dyDescent="0.2">
      <c r="B419" s="17"/>
      <c r="C419" s="17"/>
      <c r="D419" s="17"/>
      <c r="E419" s="17"/>
      <c r="K419" s="17"/>
      <c r="L419" s="17"/>
      <c r="M419" s="17"/>
      <c r="N419" s="17"/>
      <c r="Z419" s="17"/>
      <c r="AA419" s="17"/>
      <c r="AB419" s="17"/>
      <c r="AC419" s="17"/>
    </row>
    <row r="420" spans="2:29" ht="15.75" customHeight="1" x14ac:dyDescent="0.2">
      <c r="B420" s="17"/>
      <c r="C420" s="17"/>
      <c r="D420" s="17"/>
      <c r="E420" s="17"/>
      <c r="K420" s="17"/>
      <c r="L420" s="17"/>
      <c r="M420" s="17"/>
      <c r="N420" s="17"/>
      <c r="Z420" s="17"/>
      <c r="AA420" s="17"/>
      <c r="AB420" s="17"/>
      <c r="AC420" s="17"/>
    </row>
    <row r="421" spans="2:29" ht="15.75" customHeight="1" x14ac:dyDescent="0.2">
      <c r="B421" s="17"/>
      <c r="C421" s="17"/>
      <c r="D421" s="17"/>
      <c r="E421" s="17"/>
      <c r="K421" s="17"/>
      <c r="L421" s="17"/>
      <c r="M421" s="17"/>
      <c r="N421" s="17"/>
      <c r="Z421" s="17"/>
      <c r="AA421" s="17"/>
      <c r="AB421" s="17"/>
      <c r="AC421" s="17"/>
    </row>
    <row r="422" spans="2:29" ht="15.75" customHeight="1" x14ac:dyDescent="0.2">
      <c r="B422" s="17"/>
      <c r="C422" s="17"/>
      <c r="D422" s="17"/>
      <c r="E422" s="17"/>
      <c r="K422" s="17"/>
      <c r="L422" s="17"/>
      <c r="M422" s="17"/>
      <c r="N422" s="17"/>
      <c r="Z422" s="17"/>
      <c r="AA422" s="17"/>
      <c r="AB422" s="17"/>
      <c r="AC422" s="17"/>
    </row>
    <row r="423" spans="2:29" ht="15.75" customHeight="1" x14ac:dyDescent="0.2">
      <c r="B423" s="17"/>
      <c r="C423" s="17"/>
      <c r="D423" s="17"/>
      <c r="E423" s="17"/>
      <c r="K423" s="17"/>
      <c r="L423" s="17"/>
      <c r="M423" s="17"/>
      <c r="N423" s="17"/>
      <c r="Z423" s="17"/>
      <c r="AA423" s="17"/>
      <c r="AB423" s="17"/>
      <c r="AC423" s="17"/>
    </row>
    <row r="424" spans="2:29" ht="15.75" customHeight="1" x14ac:dyDescent="0.2">
      <c r="B424" s="17"/>
      <c r="C424" s="17"/>
      <c r="D424" s="17"/>
      <c r="E424" s="17"/>
      <c r="K424" s="17"/>
      <c r="L424" s="17"/>
      <c r="M424" s="17"/>
      <c r="N424" s="17"/>
      <c r="Z424" s="17"/>
      <c r="AA424" s="17"/>
      <c r="AB424" s="17"/>
      <c r="AC424" s="17"/>
    </row>
    <row r="425" spans="2:29" ht="15.75" customHeight="1" x14ac:dyDescent="0.2">
      <c r="B425" s="17"/>
      <c r="C425" s="17"/>
      <c r="D425" s="17"/>
      <c r="E425" s="17"/>
      <c r="K425" s="17"/>
      <c r="L425" s="17"/>
      <c r="M425" s="17"/>
      <c r="N425" s="17"/>
      <c r="Z425" s="17"/>
      <c r="AA425" s="17"/>
      <c r="AB425" s="17"/>
      <c r="AC425" s="17"/>
    </row>
    <row r="426" spans="2:29" ht="15.75" customHeight="1" x14ac:dyDescent="0.2">
      <c r="B426" s="17"/>
      <c r="C426" s="17"/>
      <c r="D426" s="17"/>
      <c r="E426" s="17"/>
      <c r="K426" s="17"/>
      <c r="L426" s="17"/>
      <c r="M426" s="17"/>
      <c r="N426" s="17"/>
      <c r="Z426" s="17"/>
      <c r="AA426" s="17"/>
      <c r="AB426" s="17"/>
      <c r="AC426" s="17"/>
    </row>
    <row r="427" spans="2:29" ht="15.75" customHeight="1" x14ac:dyDescent="0.2">
      <c r="B427" s="17"/>
      <c r="C427" s="17"/>
      <c r="D427" s="17"/>
      <c r="E427" s="17"/>
      <c r="K427" s="17"/>
      <c r="L427" s="17"/>
      <c r="M427" s="17"/>
      <c r="N427" s="17"/>
      <c r="Z427" s="17"/>
      <c r="AA427" s="17"/>
      <c r="AB427" s="17"/>
      <c r="AC427" s="17"/>
    </row>
    <row r="428" spans="2:29" ht="15.75" customHeight="1" x14ac:dyDescent="0.2">
      <c r="B428" s="17"/>
      <c r="C428" s="17"/>
      <c r="D428" s="17"/>
      <c r="E428" s="17"/>
      <c r="K428" s="17"/>
      <c r="L428" s="17"/>
      <c r="M428" s="17"/>
      <c r="N428" s="17"/>
      <c r="Z428" s="17"/>
      <c r="AA428" s="17"/>
      <c r="AB428" s="17"/>
      <c r="AC428" s="17"/>
    </row>
    <row r="429" spans="2:29" ht="15.75" customHeight="1" x14ac:dyDescent="0.2">
      <c r="B429" s="17"/>
      <c r="C429" s="17"/>
      <c r="D429" s="17"/>
      <c r="E429" s="17"/>
      <c r="K429" s="17"/>
      <c r="L429" s="17"/>
      <c r="M429" s="17"/>
      <c r="N429" s="17"/>
      <c r="Z429" s="17"/>
      <c r="AA429" s="17"/>
      <c r="AB429" s="17"/>
      <c r="AC429" s="17"/>
    </row>
    <row r="430" spans="2:29" ht="15.75" customHeight="1" x14ac:dyDescent="0.2">
      <c r="B430" s="17"/>
      <c r="C430" s="17"/>
      <c r="D430" s="17"/>
      <c r="E430" s="17"/>
      <c r="K430" s="17"/>
      <c r="L430" s="17"/>
      <c r="M430" s="17"/>
      <c r="N430" s="17"/>
      <c r="Z430" s="17"/>
      <c r="AA430" s="17"/>
      <c r="AB430" s="17"/>
      <c r="AC430" s="17"/>
    </row>
    <row r="431" spans="2:29" ht="15.75" customHeight="1" x14ac:dyDescent="0.2">
      <c r="B431" s="17"/>
      <c r="C431" s="17"/>
      <c r="D431" s="17"/>
      <c r="E431" s="17"/>
      <c r="K431" s="17"/>
      <c r="L431" s="17"/>
      <c r="M431" s="17"/>
      <c r="N431" s="17"/>
      <c r="Z431" s="17"/>
      <c r="AA431" s="17"/>
      <c r="AB431" s="17"/>
      <c r="AC431" s="17"/>
    </row>
    <row r="432" spans="2:29" ht="15.75" customHeight="1" x14ac:dyDescent="0.2">
      <c r="B432" s="17"/>
      <c r="C432" s="17"/>
      <c r="D432" s="17"/>
      <c r="E432" s="17"/>
      <c r="K432" s="17"/>
      <c r="L432" s="17"/>
      <c r="M432" s="17"/>
      <c r="N432" s="17"/>
      <c r="Z432" s="17"/>
      <c r="AA432" s="17"/>
      <c r="AB432" s="17"/>
      <c r="AC432" s="17"/>
    </row>
    <row r="433" spans="2:29" ht="15.75" customHeight="1" x14ac:dyDescent="0.2">
      <c r="B433" s="17"/>
      <c r="C433" s="17"/>
      <c r="D433" s="17"/>
      <c r="E433" s="17"/>
      <c r="K433" s="17"/>
      <c r="L433" s="17"/>
      <c r="M433" s="17"/>
      <c r="N433" s="17"/>
      <c r="Z433" s="17"/>
      <c r="AA433" s="17"/>
      <c r="AB433" s="17"/>
      <c r="AC433" s="17"/>
    </row>
    <row r="434" spans="2:29" ht="15.75" customHeight="1" x14ac:dyDescent="0.2">
      <c r="B434" s="17"/>
      <c r="C434" s="17"/>
      <c r="D434" s="17"/>
      <c r="E434" s="17"/>
      <c r="K434" s="17"/>
      <c r="L434" s="17"/>
      <c r="M434" s="17"/>
      <c r="N434" s="17"/>
      <c r="Z434" s="17"/>
      <c r="AA434" s="17"/>
      <c r="AB434" s="17"/>
      <c r="AC434" s="17"/>
    </row>
    <row r="435" spans="2:29" ht="15.75" customHeight="1" x14ac:dyDescent="0.2">
      <c r="B435" s="17"/>
      <c r="C435" s="17"/>
      <c r="D435" s="17"/>
      <c r="E435" s="17"/>
      <c r="K435" s="17"/>
      <c r="L435" s="17"/>
      <c r="M435" s="17"/>
      <c r="N435" s="17"/>
      <c r="Z435" s="17"/>
      <c r="AA435" s="17"/>
      <c r="AB435" s="17"/>
      <c r="AC435" s="17"/>
    </row>
    <row r="436" spans="2:29" ht="15.75" customHeight="1" x14ac:dyDescent="0.2">
      <c r="B436" s="17"/>
      <c r="C436" s="17"/>
      <c r="D436" s="17"/>
      <c r="E436" s="17"/>
      <c r="K436" s="17"/>
      <c r="L436" s="17"/>
      <c r="M436" s="17"/>
      <c r="N436" s="17"/>
      <c r="Z436" s="17"/>
      <c r="AA436" s="17"/>
      <c r="AB436" s="17"/>
      <c r="AC436" s="17"/>
    </row>
    <row r="437" spans="2:29" ht="15.75" customHeight="1" x14ac:dyDescent="0.2">
      <c r="B437" s="17"/>
      <c r="C437" s="17"/>
      <c r="D437" s="17"/>
      <c r="E437" s="17"/>
      <c r="K437" s="17"/>
      <c r="L437" s="17"/>
      <c r="M437" s="17"/>
      <c r="N437" s="17"/>
      <c r="Z437" s="17"/>
      <c r="AA437" s="17"/>
      <c r="AB437" s="17"/>
      <c r="AC437" s="17"/>
    </row>
    <row r="438" spans="2:29" ht="15.75" customHeight="1" x14ac:dyDescent="0.2">
      <c r="B438" s="17"/>
      <c r="C438" s="17"/>
      <c r="D438" s="17"/>
      <c r="E438" s="17"/>
      <c r="K438" s="17"/>
      <c r="L438" s="17"/>
      <c r="M438" s="17"/>
      <c r="N438" s="17"/>
      <c r="Z438" s="17"/>
      <c r="AA438" s="17"/>
      <c r="AB438" s="17"/>
      <c r="AC438" s="17"/>
    </row>
    <row r="439" spans="2:29" ht="15.75" customHeight="1" x14ac:dyDescent="0.2">
      <c r="B439" s="17"/>
      <c r="C439" s="17"/>
      <c r="D439" s="17"/>
      <c r="E439" s="17"/>
      <c r="K439" s="17"/>
      <c r="L439" s="17"/>
      <c r="M439" s="17"/>
      <c r="N439" s="17"/>
      <c r="Z439" s="17"/>
      <c r="AA439" s="17"/>
      <c r="AB439" s="17"/>
      <c r="AC439" s="17"/>
    </row>
    <row r="440" spans="2:29" ht="15.75" customHeight="1" x14ac:dyDescent="0.2">
      <c r="B440" s="17"/>
      <c r="C440" s="17"/>
      <c r="D440" s="17"/>
      <c r="E440" s="17"/>
      <c r="K440" s="17"/>
      <c r="L440" s="17"/>
      <c r="M440" s="17"/>
      <c r="N440" s="17"/>
      <c r="Z440" s="17"/>
      <c r="AA440" s="17"/>
      <c r="AB440" s="17"/>
      <c r="AC440" s="17"/>
    </row>
    <row r="441" spans="2:29" ht="15.75" customHeight="1" x14ac:dyDescent="0.2">
      <c r="B441" s="17"/>
      <c r="C441" s="17"/>
      <c r="D441" s="17"/>
      <c r="E441" s="17"/>
      <c r="K441" s="17"/>
      <c r="L441" s="17"/>
      <c r="M441" s="17"/>
      <c r="N441" s="17"/>
      <c r="Z441" s="17"/>
      <c r="AA441" s="17"/>
      <c r="AB441" s="17"/>
      <c r="AC441" s="17"/>
    </row>
    <row r="442" spans="2:29" ht="15.75" customHeight="1" x14ac:dyDescent="0.2">
      <c r="B442" s="17"/>
      <c r="C442" s="17"/>
      <c r="D442" s="17"/>
      <c r="E442" s="17"/>
      <c r="K442" s="17"/>
      <c r="L442" s="17"/>
      <c r="M442" s="17"/>
      <c r="N442" s="17"/>
      <c r="Z442" s="17"/>
      <c r="AA442" s="17"/>
      <c r="AB442" s="17"/>
      <c r="AC442" s="17"/>
    </row>
    <row r="443" spans="2:29" ht="15.75" customHeight="1" x14ac:dyDescent="0.2">
      <c r="B443" s="17"/>
      <c r="C443" s="17"/>
      <c r="D443" s="17"/>
      <c r="E443" s="17"/>
      <c r="K443" s="17"/>
      <c r="L443" s="17"/>
      <c r="M443" s="17"/>
      <c r="N443" s="17"/>
      <c r="Z443" s="17"/>
      <c r="AA443" s="17"/>
      <c r="AB443" s="17"/>
      <c r="AC443" s="17"/>
    </row>
    <row r="444" spans="2:29" ht="15.75" customHeight="1" x14ac:dyDescent="0.2">
      <c r="B444" s="17"/>
      <c r="C444" s="17"/>
      <c r="D444" s="17"/>
      <c r="E444" s="17"/>
      <c r="K444" s="17"/>
      <c r="L444" s="17"/>
      <c r="M444" s="17"/>
      <c r="N444" s="17"/>
      <c r="Z444" s="17"/>
      <c r="AA444" s="17"/>
      <c r="AB444" s="17"/>
      <c r="AC444" s="17"/>
    </row>
    <row r="445" spans="2:29" ht="15.75" customHeight="1" x14ac:dyDescent="0.2">
      <c r="B445" s="17"/>
      <c r="C445" s="17"/>
      <c r="D445" s="17"/>
      <c r="E445" s="17"/>
      <c r="K445" s="17"/>
      <c r="L445" s="17"/>
      <c r="M445" s="17"/>
      <c r="N445" s="17"/>
      <c r="Z445" s="17"/>
      <c r="AA445" s="17"/>
      <c r="AB445" s="17"/>
      <c r="AC445" s="17"/>
    </row>
    <row r="446" spans="2:29" ht="15.75" customHeight="1" x14ac:dyDescent="0.2">
      <c r="B446" s="17"/>
      <c r="C446" s="17"/>
      <c r="D446" s="17"/>
      <c r="E446" s="17"/>
      <c r="K446" s="17"/>
      <c r="L446" s="17"/>
      <c r="M446" s="17"/>
      <c r="N446" s="17"/>
      <c r="Z446" s="17"/>
      <c r="AA446" s="17"/>
      <c r="AB446" s="17"/>
      <c r="AC446" s="17"/>
    </row>
    <row r="447" spans="2:29" ht="15.75" customHeight="1" x14ac:dyDescent="0.2">
      <c r="B447" s="17"/>
      <c r="C447" s="17"/>
      <c r="D447" s="17"/>
      <c r="E447" s="17"/>
      <c r="K447" s="17"/>
      <c r="L447" s="17"/>
      <c r="M447" s="17"/>
      <c r="N447" s="17"/>
      <c r="Z447" s="17"/>
      <c r="AA447" s="17"/>
      <c r="AB447" s="17"/>
      <c r="AC447" s="17"/>
    </row>
    <row r="448" spans="2:29" ht="15.75" customHeight="1" x14ac:dyDescent="0.2">
      <c r="B448" s="17"/>
      <c r="C448" s="17"/>
      <c r="D448" s="17"/>
      <c r="E448" s="17"/>
      <c r="K448" s="17"/>
      <c r="L448" s="17"/>
      <c r="M448" s="17"/>
      <c r="N448" s="17"/>
      <c r="Z448" s="17"/>
      <c r="AA448" s="17"/>
      <c r="AB448" s="17"/>
      <c r="AC448" s="17"/>
    </row>
    <row r="449" spans="2:29" ht="15.75" customHeight="1" x14ac:dyDescent="0.2">
      <c r="B449" s="17"/>
      <c r="C449" s="17"/>
      <c r="D449" s="17"/>
      <c r="E449" s="17"/>
      <c r="K449" s="17"/>
      <c r="L449" s="17"/>
      <c r="M449" s="17"/>
      <c r="N449" s="17"/>
      <c r="Z449" s="17"/>
      <c r="AA449" s="17"/>
      <c r="AB449" s="17"/>
      <c r="AC449" s="17"/>
    </row>
    <row r="450" spans="2:29" ht="15.75" customHeight="1" x14ac:dyDescent="0.2">
      <c r="B450" s="17"/>
      <c r="C450" s="17"/>
      <c r="D450" s="17"/>
      <c r="E450" s="17"/>
      <c r="K450" s="17"/>
      <c r="L450" s="17"/>
      <c r="M450" s="17"/>
      <c r="N450" s="17"/>
      <c r="Z450" s="17"/>
      <c r="AA450" s="17"/>
      <c r="AB450" s="17"/>
      <c r="AC450" s="17"/>
    </row>
    <row r="451" spans="2:29" ht="15.75" customHeight="1" x14ac:dyDescent="0.2">
      <c r="B451" s="17"/>
      <c r="C451" s="17"/>
      <c r="D451" s="17"/>
      <c r="E451" s="17"/>
      <c r="K451" s="17"/>
      <c r="L451" s="17"/>
      <c r="M451" s="17"/>
      <c r="N451" s="17"/>
      <c r="Z451" s="17"/>
      <c r="AA451" s="17"/>
      <c r="AB451" s="17"/>
      <c r="AC451" s="17"/>
    </row>
    <row r="452" spans="2:29" ht="15.75" customHeight="1" x14ac:dyDescent="0.2">
      <c r="B452" s="17"/>
      <c r="C452" s="17"/>
      <c r="D452" s="17"/>
      <c r="E452" s="17"/>
      <c r="K452" s="17"/>
      <c r="L452" s="17"/>
      <c r="M452" s="17"/>
      <c r="N452" s="17"/>
      <c r="Z452" s="17"/>
      <c r="AA452" s="17"/>
      <c r="AB452" s="17"/>
      <c r="AC452" s="17"/>
    </row>
    <row r="453" spans="2:29" ht="15.75" customHeight="1" x14ac:dyDescent="0.2">
      <c r="B453" s="17"/>
      <c r="C453" s="17"/>
      <c r="D453" s="17"/>
      <c r="E453" s="17"/>
      <c r="K453" s="17"/>
      <c r="L453" s="17"/>
      <c r="M453" s="17"/>
      <c r="N453" s="17"/>
      <c r="Z453" s="17"/>
      <c r="AA453" s="17"/>
      <c r="AB453" s="17"/>
      <c r="AC453" s="17"/>
    </row>
    <row r="454" spans="2:29" ht="15.75" customHeight="1" x14ac:dyDescent="0.2">
      <c r="B454" s="17"/>
      <c r="C454" s="17"/>
      <c r="D454" s="17"/>
      <c r="E454" s="17"/>
      <c r="K454" s="17"/>
      <c r="L454" s="17"/>
      <c r="M454" s="17"/>
      <c r="N454" s="17"/>
      <c r="Z454" s="17"/>
      <c r="AA454" s="17"/>
      <c r="AB454" s="17"/>
      <c r="AC454" s="17"/>
    </row>
    <row r="455" spans="2:29" ht="15.75" customHeight="1" x14ac:dyDescent="0.2">
      <c r="B455" s="17"/>
      <c r="C455" s="17"/>
      <c r="D455" s="17"/>
      <c r="E455" s="17"/>
      <c r="K455" s="17"/>
      <c r="L455" s="17"/>
      <c r="M455" s="17"/>
      <c r="N455" s="17"/>
      <c r="Z455" s="17"/>
      <c r="AA455" s="17"/>
      <c r="AB455" s="17"/>
      <c r="AC455" s="17"/>
    </row>
    <row r="456" spans="2:29" ht="15.75" customHeight="1" x14ac:dyDescent="0.2">
      <c r="B456" s="17"/>
      <c r="C456" s="17"/>
      <c r="D456" s="17"/>
      <c r="E456" s="17"/>
      <c r="K456" s="17"/>
      <c r="L456" s="17"/>
      <c r="M456" s="17"/>
      <c r="N456" s="17"/>
      <c r="Z456" s="17"/>
      <c r="AA456" s="17"/>
      <c r="AB456" s="17"/>
      <c r="AC456" s="17"/>
    </row>
    <row r="457" spans="2:29" ht="15.75" customHeight="1" x14ac:dyDescent="0.2">
      <c r="B457" s="17"/>
      <c r="C457" s="17"/>
      <c r="D457" s="17"/>
      <c r="E457" s="17"/>
      <c r="K457" s="17"/>
      <c r="L457" s="17"/>
      <c r="M457" s="17"/>
      <c r="N457" s="17"/>
      <c r="Z457" s="17"/>
      <c r="AA457" s="17"/>
      <c r="AB457" s="17"/>
      <c r="AC457" s="17"/>
    </row>
    <row r="458" spans="2:29" ht="15.75" customHeight="1" x14ac:dyDescent="0.2">
      <c r="B458" s="17"/>
      <c r="C458" s="17"/>
      <c r="D458" s="17"/>
      <c r="E458" s="17"/>
      <c r="K458" s="17"/>
      <c r="L458" s="17"/>
      <c r="M458" s="17"/>
      <c r="N458" s="17"/>
      <c r="Z458" s="17"/>
      <c r="AA458" s="17"/>
      <c r="AB458" s="17"/>
      <c r="AC458" s="17"/>
    </row>
    <row r="459" spans="2:29" ht="15.75" customHeight="1" x14ac:dyDescent="0.2">
      <c r="B459" s="17"/>
      <c r="C459" s="17"/>
      <c r="D459" s="17"/>
      <c r="E459" s="17"/>
      <c r="K459" s="17"/>
      <c r="L459" s="17"/>
      <c r="M459" s="17"/>
      <c r="N459" s="17"/>
      <c r="Z459" s="17"/>
      <c r="AA459" s="17"/>
      <c r="AB459" s="17"/>
      <c r="AC459" s="17"/>
    </row>
    <row r="460" spans="2:29" ht="15.75" customHeight="1" x14ac:dyDescent="0.2">
      <c r="B460" s="17"/>
      <c r="C460" s="17"/>
      <c r="D460" s="17"/>
      <c r="E460" s="17"/>
      <c r="K460" s="17"/>
      <c r="L460" s="17"/>
      <c r="M460" s="17"/>
      <c r="N460" s="17"/>
      <c r="Z460" s="17"/>
      <c r="AA460" s="17"/>
      <c r="AB460" s="17"/>
      <c r="AC460" s="17"/>
    </row>
    <row r="461" spans="2:29" ht="15.75" customHeight="1" x14ac:dyDescent="0.2">
      <c r="B461" s="17"/>
      <c r="C461" s="17"/>
      <c r="D461" s="17"/>
      <c r="E461" s="17"/>
      <c r="K461" s="17"/>
      <c r="L461" s="17"/>
      <c r="M461" s="17"/>
      <c r="N461" s="17"/>
      <c r="Z461" s="17"/>
      <c r="AA461" s="17"/>
      <c r="AB461" s="17"/>
      <c r="AC461" s="17"/>
    </row>
    <row r="462" spans="2:29" ht="15.75" customHeight="1" x14ac:dyDescent="0.2">
      <c r="B462" s="17"/>
      <c r="C462" s="17"/>
      <c r="D462" s="17"/>
      <c r="E462" s="17"/>
      <c r="K462" s="17"/>
      <c r="L462" s="17"/>
      <c r="M462" s="17"/>
      <c r="N462" s="17"/>
      <c r="Z462" s="17"/>
      <c r="AA462" s="17"/>
      <c r="AB462" s="17"/>
      <c r="AC462" s="17"/>
    </row>
    <row r="463" spans="2:29" ht="15.75" customHeight="1" x14ac:dyDescent="0.2">
      <c r="B463" s="17"/>
      <c r="C463" s="17"/>
      <c r="D463" s="17"/>
      <c r="E463" s="17"/>
      <c r="K463" s="17"/>
      <c r="L463" s="17"/>
      <c r="M463" s="17"/>
      <c r="N463" s="17"/>
      <c r="Z463" s="17"/>
      <c r="AA463" s="17"/>
      <c r="AB463" s="17"/>
      <c r="AC463" s="17"/>
    </row>
    <row r="464" spans="2:29" ht="15.75" customHeight="1" x14ac:dyDescent="0.2">
      <c r="B464" s="17"/>
      <c r="C464" s="17"/>
      <c r="D464" s="17"/>
      <c r="E464" s="17"/>
      <c r="K464" s="17"/>
      <c r="L464" s="17"/>
      <c r="M464" s="17"/>
      <c r="N464" s="17"/>
      <c r="Z464" s="17"/>
      <c r="AA464" s="17"/>
      <c r="AB464" s="17"/>
      <c r="AC464" s="17"/>
    </row>
    <row r="465" spans="2:29" ht="15.75" customHeight="1" x14ac:dyDescent="0.2">
      <c r="B465" s="17"/>
      <c r="C465" s="17"/>
      <c r="D465" s="17"/>
      <c r="E465" s="17"/>
      <c r="K465" s="17"/>
      <c r="L465" s="17"/>
      <c r="M465" s="17"/>
      <c r="N465" s="17"/>
      <c r="Z465" s="17"/>
      <c r="AA465" s="17"/>
      <c r="AB465" s="17"/>
      <c r="AC465" s="17"/>
    </row>
    <row r="466" spans="2:29" ht="15.75" customHeight="1" x14ac:dyDescent="0.2">
      <c r="B466" s="17"/>
      <c r="C466" s="17"/>
      <c r="D466" s="17"/>
      <c r="E466" s="17"/>
      <c r="K466" s="17"/>
      <c r="L466" s="17"/>
      <c r="M466" s="17"/>
      <c r="N466" s="17"/>
      <c r="Z466" s="17"/>
      <c r="AA466" s="17"/>
      <c r="AB466" s="17"/>
      <c r="AC466" s="17"/>
    </row>
    <row r="467" spans="2:29" ht="15.75" customHeight="1" x14ac:dyDescent="0.2">
      <c r="B467" s="17"/>
      <c r="C467" s="17"/>
      <c r="D467" s="17"/>
      <c r="E467" s="17"/>
      <c r="K467" s="17"/>
      <c r="L467" s="17"/>
      <c r="M467" s="17"/>
      <c r="N467" s="17"/>
      <c r="Z467" s="17"/>
      <c r="AA467" s="17"/>
      <c r="AB467" s="17"/>
      <c r="AC467" s="17"/>
    </row>
    <row r="468" spans="2:29" ht="15.75" customHeight="1" x14ac:dyDescent="0.2">
      <c r="B468" s="17"/>
      <c r="C468" s="17"/>
      <c r="D468" s="17"/>
      <c r="E468" s="17"/>
      <c r="K468" s="17"/>
      <c r="L468" s="17"/>
      <c r="M468" s="17"/>
      <c r="N468" s="17"/>
      <c r="Z468" s="17"/>
      <c r="AA468" s="17"/>
      <c r="AB468" s="17"/>
      <c r="AC468" s="17"/>
    </row>
    <row r="469" spans="2:29" ht="15.75" customHeight="1" x14ac:dyDescent="0.2">
      <c r="B469" s="17"/>
      <c r="C469" s="17"/>
      <c r="D469" s="17"/>
      <c r="E469" s="17"/>
      <c r="K469" s="17"/>
      <c r="L469" s="17"/>
      <c r="M469" s="17"/>
      <c r="N469" s="17"/>
      <c r="Z469" s="17"/>
      <c r="AA469" s="17"/>
      <c r="AB469" s="17"/>
      <c r="AC469" s="17"/>
    </row>
    <row r="470" spans="2:29" ht="15.75" customHeight="1" x14ac:dyDescent="0.2">
      <c r="B470" s="17"/>
      <c r="C470" s="17"/>
      <c r="D470" s="17"/>
      <c r="E470" s="17"/>
      <c r="K470" s="17"/>
      <c r="L470" s="17"/>
      <c r="M470" s="17"/>
      <c r="N470" s="17"/>
      <c r="Z470" s="17"/>
      <c r="AA470" s="17"/>
      <c r="AB470" s="17"/>
      <c r="AC470" s="17"/>
    </row>
    <row r="471" spans="2:29" ht="15.75" customHeight="1" x14ac:dyDescent="0.2">
      <c r="B471" s="17"/>
      <c r="C471" s="17"/>
      <c r="D471" s="17"/>
      <c r="E471" s="17"/>
      <c r="K471" s="17"/>
      <c r="L471" s="17"/>
      <c r="M471" s="17"/>
      <c r="N471" s="17"/>
      <c r="Z471" s="17"/>
      <c r="AA471" s="17"/>
      <c r="AB471" s="17"/>
      <c r="AC471" s="17"/>
    </row>
    <row r="472" spans="2:29" ht="15.75" customHeight="1" x14ac:dyDescent="0.2">
      <c r="B472" s="17"/>
      <c r="C472" s="17"/>
      <c r="D472" s="17"/>
      <c r="E472" s="17"/>
      <c r="K472" s="17"/>
      <c r="L472" s="17"/>
      <c r="M472" s="17"/>
      <c r="N472" s="17"/>
      <c r="Z472" s="17"/>
      <c r="AA472" s="17"/>
      <c r="AB472" s="17"/>
      <c r="AC472" s="17"/>
    </row>
    <row r="473" spans="2:29" ht="15.75" customHeight="1" x14ac:dyDescent="0.2">
      <c r="B473" s="17"/>
      <c r="C473" s="17"/>
      <c r="D473" s="17"/>
      <c r="E473" s="17"/>
      <c r="K473" s="17"/>
      <c r="L473" s="17"/>
      <c r="M473" s="17"/>
      <c r="N473" s="17"/>
      <c r="Z473" s="17"/>
      <c r="AA473" s="17"/>
      <c r="AB473" s="17"/>
      <c r="AC473" s="17"/>
    </row>
    <row r="474" spans="2:29" ht="15.75" customHeight="1" x14ac:dyDescent="0.2">
      <c r="B474" s="17"/>
      <c r="C474" s="17"/>
      <c r="D474" s="17"/>
      <c r="E474" s="17"/>
      <c r="K474" s="17"/>
      <c r="L474" s="17"/>
      <c r="M474" s="17"/>
      <c r="N474" s="17"/>
      <c r="Z474" s="17"/>
      <c r="AA474" s="17"/>
      <c r="AB474" s="17"/>
      <c r="AC474" s="17"/>
    </row>
    <row r="475" spans="2:29" ht="15.75" customHeight="1" x14ac:dyDescent="0.2">
      <c r="B475" s="17"/>
      <c r="C475" s="17"/>
      <c r="D475" s="17"/>
      <c r="E475" s="17"/>
      <c r="K475" s="17"/>
      <c r="L475" s="17"/>
      <c r="M475" s="17"/>
      <c r="N475" s="17"/>
      <c r="Z475" s="17"/>
      <c r="AA475" s="17"/>
      <c r="AB475" s="17"/>
      <c r="AC475" s="17"/>
    </row>
    <row r="476" spans="2:29" ht="15.75" customHeight="1" x14ac:dyDescent="0.2">
      <c r="B476" s="17"/>
      <c r="C476" s="17"/>
      <c r="D476" s="17"/>
      <c r="E476" s="17"/>
      <c r="K476" s="17"/>
      <c r="L476" s="17"/>
      <c r="M476" s="17"/>
      <c r="N476" s="17"/>
      <c r="Z476" s="17"/>
      <c r="AA476" s="17"/>
      <c r="AB476" s="17"/>
      <c r="AC476" s="17"/>
    </row>
    <row r="477" spans="2:29" ht="15.75" customHeight="1" x14ac:dyDescent="0.2">
      <c r="B477" s="17"/>
      <c r="C477" s="17"/>
      <c r="D477" s="17"/>
      <c r="E477" s="17"/>
      <c r="K477" s="17"/>
      <c r="L477" s="17"/>
      <c r="M477" s="17"/>
      <c r="N477" s="17"/>
      <c r="Z477" s="17"/>
      <c r="AA477" s="17"/>
      <c r="AB477" s="17"/>
      <c r="AC477" s="17"/>
    </row>
    <row r="478" spans="2:29" ht="15.75" customHeight="1" x14ac:dyDescent="0.2">
      <c r="B478" s="17"/>
      <c r="C478" s="17"/>
      <c r="D478" s="17"/>
      <c r="E478" s="17"/>
      <c r="K478" s="17"/>
      <c r="L478" s="17"/>
      <c r="M478" s="17"/>
      <c r="N478" s="17"/>
      <c r="Z478" s="17"/>
      <c r="AA478" s="17"/>
      <c r="AB478" s="17"/>
      <c r="AC478" s="17"/>
    </row>
    <row r="479" spans="2:29" ht="15.75" customHeight="1" x14ac:dyDescent="0.2">
      <c r="B479" s="17"/>
      <c r="C479" s="17"/>
      <c r="D479" s="17"/>
      <c r="E479" s="17"/>
      <c r="K479" s="17"/>
      <c r="L479" s="17"/>
      <c r="M479" s="17"/>
      <c r="N479" s="17"/>
      <c r="Z479" s="17"/>
      <c r="AA479" s="17"/>
      <c r="AB479" s="17"/>
      <c r="AC479" s="17"/>
    </row>
    <row r="480" spans="2:29" ht="15.75" customHeight="1" x14ac:dyDescent="0.2">
      <c r="B480" s="17"/>
      <c r="C480" s="17"/>
      <c r="D480" s="17"/>
      <c r="E480" s="17"/>
      <c r="K480" s="17"/>
      <c r="L480" s="17"/>
      <c r="M480" s="17"/>
      <c r="N480" s="17"/>
      <c r="Z480" s="17"/>
      <c r="AA480" s="17"/>
      <c r="AB480" s="17"/>
      <c r="AC480" s="17"/>
    </row>
    <row r="481" spans="2:29" ht="15.75" customHeight="1" x14ac:dyDescent="0.2">
      <c r="B481" s="17"/>
      <c r="C481" s="17"/>
      <c r="D481" s="17"/>
      <c r="E481" s="17"/>
      <c r="K481" s="17"/>
      <c r="L481" s="17"/>
      <c r="M481" s="17"/>
      <c r="N481" s="17"/>
      <c r="Z481" s="17"/>
      <c r="AA481" s="17"/>
      <c r="AB481" s="17"/>
      <c r="AC481" s="17"/>
    </row>
    <row r="482" spans="2:29" ht="15.75" customHeight="1" x14ac:dyDescent="0.2">
      <c r="B482" s="17"/>
      <c r="C482" s="17"/>
      <c r="D482" s="17"/>
      <c r="E482" s="17"/>
      <c r="K482" s="17"/>
      <c r="L482" s="17"/>
      <c r="M482" s="17"/>
      <c r="N482" s="17"/>
      <c r="Z482" s="17"/>
      <c r="AA482" s="17"/>
      <c r="AB482" s="17"/>
      <c r="AC482" s="17"/>
    </row>
    <row r="483" spans="2:29" ht="15.75" customHeight="1" x14ac:dyDescent="0.2">
      <c r="B483" s="17"/>
      <c r="C483" s="17"/>
      <c r="D483" s="17"/>
      <c r="E483" s="17"/>
      <c r="K483" s="17"/>
      <c r="L483" s="17"/>
      <c r="M483" s="17"/>
      <c r="N483" s="17"/>
      <c r="Z483" s="17"/>
      <c r="AA483" s="17"/>
      <c r="AB483" s="17"/>
      <c r="AC483" s="17"/>
    </row>
    <row r="484" spans="2:29" ht="15.75" customHeight="1" x14ac:dyDescent="0.2">
      <c r="B484" s="17"/>
      <c r="C484" s="17"/>
      <c r="D484" s="17"/>
      <c r="E484" s="17"/>
      <c r="K484" s="17"/>
      <c r="L484" s="17"/>
      <c r="M484" s="17"/>
      <c r="N484" s="17"/>
      <c r="Z484" s="17"/>
      <c r="AA484" s="17"/>
      <c r="AB484" s="17"/>
      <c r="AC484" s="17"/>
    </row>
    <row r="485" spans="2:29" ht="15.75" customHeight="1" x14ac:dyDescent="0.2">
      <c r="B485" s="17"/>
      <c r="C485" s="17"/>
      <c r="D485" s="17"/>
      <c r="E485" s="17"/>
      <c r="K485" s="17"/>
      <c r="L485" s="17"/>
      <c r="M485" s="17"/>
      <c r="N485" s="17"/>
      <c r="Z485" s="17"/>
      <c r="AA485" s="17"/>
      <c r="AB485" s="17"/>
      <c r="AC485" s="17"/>
    </row>
    <row r="486" spans="2:29" ht="15.75" customHeight="1" x14ac:dyDescent="0.2">
      <c r="B486" s="17"/>
      <c r="C486" s="17"/>
      <c r="D486" s="17"/>
      <c r="E486" s="17"/>
      <c r="K486" s="17"/>
      <c r="L486" s="17"/>
      <c r="M486" s="17"/>
      <c r="N486" s="17"/>
      <c r="Z486" s="17"/>
      <c r="AA486" s="17"/>
      <c r="AB486" s="17"/>
      <c r="AC486" s="17"/>
    </row>
    <row r="487" spans="2:29" ht="15.75" customHeight="1" x14ac:dyDescent="0.2">
      <c r="B487" s="17"/>
      <c r="C487" s="17"/>
      <c r="D487" s="17"/>
      <c r="E487" s="17"/>
      <c r="K487" s="17"/>
      <c r="L487" s="17"/>
      <c r="M487" s="17"/>
      <c r="N487" s="17"/>
      <c r="Z487" s="17"/>
      <c r="AA487" s="17"/>
      <c r="AB487" s="17"/>
      <c r="AC487" s="17"/>
    </row>
    <row r="488" spans="2:29" ht="15.75" customHeight="1" x14ac:dyDescent="0.2">
      <c r="B488" s="17"/>
      <c r="C488" s="17"/>
      <c r="D488" s="17"/>
      <c r="E488" s="17"/>
      <c r="K488" s="17"/>
      <c r="L488" s="17"/>
      <c r="M488" s="17"/>
      <c r="N488" s="17"/>
      <c r="Z488" s="17"/>
      <c r="AA488" s="17"/>
      <c r="AB488" s="17"/>
      <c r="AC488" s="17"/>
    </row>
    <row r="489" spans="2:29" ht="15.75" customHeight="1" x14ac:dyDescent="0.2">
      <c r="B489" s="17"/>
      <c r="C489" s="17"/>
      <c r="D489" s="17"/>
      <c r="E489" s="17"/>
      <c r="K489" s="17"/>
      <c r="L489" s="17"/>
      <c r="M489" s="17"/>
      <c r="N489" s="17"/>
      <c r="Z489" s="17"/>
      <c r="AA489" s="17"/>
      <c r="AB489" s="17"/>
      <c r="AC489" s="17"/>
    </row>
    <row r="490" spans="2:29" ht="15.75" customHeight="1" x14ac:dyDescent="0.2">
      <c r="B490" s="17"/>
      <c r="C490" s="17"/>
      <c r="D490" s="17"/>
      <c r="E490" s="17"/>
      <c r="K490" s="17"/>
      <c r="L490" s="17"/>
      <c r="M490" s="17"/>
      <c r="N490" s="17"/>
      <c r="Z490" s="17"/>
      <c r="AA490" s="17"/>
      <c r="AB490" s="17"/>
      <c r="AC490" s="17"/>
    </row>
    <row r="491" spans="2:29" ht="15.75" customHeight="1" x14ac:dyDescent="0.2">
      <c r="B491" s="17"/>
      <c r="C491" s="17"/>
      <c r="D491" s="17"/>
      <c r="E491" s="17"/>
      <c r="K491" s="17"/>
      <c r="L491" s="17"/>
      <c r="M491" s="17"/>
      <c r="N491" s="17"/>
      <c r="Z491" s="17"/>
      <c r="AA491" s="17"/>
      <c r="AB491" s="17"/>
      <c r="AC491" s="17"/>
    </row>
    <row r="492" spans="2:29" ht="15.75" customHeight="1" x14ac:dyDescent="0.2">
      <c r="B492" s="17"/>
      <c r="C492" s="17"/>
      <c r="D492" s="17"/>
      <c r="E492" s="17"/>
      <c r="K492" s="17"/>
      <c r="L492" s="17"/>
      <c r="M492" s="17"/>
      <c r="N492" s="17"/>
      <c r="Z492" s="17"/>
      <c r="AA492" s="17"/>
      <c r="AB492" s="17"/>
      <c r="AC492" s="17"/>
    </row>
    <row r="493" spans="2:29" ht="15.75" customHeight="1" x14ac:dyDescent="0.2">
      <c r="B493" s="17"/>
      <c r="C493" s="17"/>
      <c r="D493" s="17"/>
      <c r="E493" s="17"/>
      <c r="K493" s="17"/>
      <c r="L493" s="17"/>
      <c r="M493" s="17"/>
      <c r="N493" s="17"/>
      <c r="Z493" s="17"/>
      <c r="AA493" s="17"/>
      <c r="AB493" s="17"/>
      <c r="AC493" s="17"/>
    </row>
    <row r="494" spans="2:29" ht="15.75" customHeight="1" x14ac:dyDescent="0.2">
      <c r="B494" s="17"/>
      <c r="C494" s="17"/>
      <c r="D494" s="17"/>
      <c r="E494" s="17"/>
      <c r="K494" s="17"/>
      <c r="L494" s="17"/>
      <c r="M494" s="17"/>
      <c r="N494" s="17"/>
      <c r="Z494" s="17"/>
      <c r="AA494" s="17"/>
      <c r="AB494" s="17"/>
      <c r="AC494" s="17"/>
    </row>
    <row r="495" spans="2:29" ht="15.75" customHeight="1" x14ac:dyDescent="0.2">
      <c r="B495" s="17"/>
      <c r="C495" s="17"/>
      <c r="D495" s="17"/>
      <c r="E495" s="17"/>
      <c r="K495" s="17"/>
      <c r="L495" s="17"/>
      <c r="M495" s="17"/>
      <c r="N495" s="17"/>
      <c r="Z495" s="17"/>
      <c r="AA495" s="17"/>
      <c r="AB495" s="17"/>
      <c r="AC495" s="17"/>
    </row>
    <row r="496" spans="2:29" ht="15.75" customHeight="1" x14ac:dyDescent="0.2">
      <c r="B496" s="17"/>
      <c r="C496" s="17"/>
      <c r="D496" s="17"/>
      <c r="E496" s="17"/>
      <c r="K496" s="17"/>
      <c r="L496" s="17"/>
      <c r="M496" s="17"/>
      <c r="N496" s="17"/>
      <c r="Z496" s="17"/>
      <c r="AA496" s="17"/>
      <c r="AB496" s="17"/>
      <c r="AC496" s="17"/>
    </row>
    <row r="497" spans="2:29" ht="15.75" customHeight="1" x14ac:dyDescent="0.2">
      <c r="B497" s="17"/>
      <c r="C497" s="17"/>
      <c r="D497" s="17"/>
      <c r="E497" s="17"/>
      <c r="K497" s="17"/>
      <c r="L497" s="17"/>
      <c r="M497" s="17"/>
      <c r="N497" s="17"/>
      <c r="Z497" s="17"/>
      <c r="AA497" s="17"/>
      <c r="AB497" s="17"/>
      <c r="AC497" s="17"/>
    </row>
    <row r="498" spans="2:29" ht="15.75" customHeight="1" x14ac:dyDescent="0.2">
      <c r="B498" s="17"/>
      <c r="C498" s="17"/>
      <c r="D498" s="17"/>
      <c r="E498" s="17"/>
      <c r="K498" s="17"/>
      <c r="L498" s="17"/>
      <c r="M498" s="17"/>
      <c r="N498" s="17"/>
      <c r="Z498" s="17"/>
      <c r="AA498" s="17"/>
      <c r="AB498" s="17"/>
      <c r="AC498" s="17"/>
    </row>
    <row r="499" spans="2:29" ht="15.75" customHeight="1" x14ac:dyDescent="0.2">
      <c r="B499" s="17"/>
      <c r="C499" s="17"/>
      <c r="D499" s="17"/>
      <c r="E499" s="17"/>
      <c r="K499" s="17"/>
      <c r="L499" s="17"/>
      <c r="M499" s="17"/>
      <c r="N499" s="17"/>
      <c r="Z499" s="17"/>
      <c r="AA499" s="17"/>
      <c r="AB499" s="17"/>
      <c r="AC499" s="17"/>
    </row>
    <row r="500" spans="2:29" ht="15.75" customHeight="1" x14ac:dyDescent="0.2">
      <c r="B500" s="17"/>
      <c r="C500" s="17"/>
      <c r="D500" s="17"/>
      <c r="E500" s="17"/>
      <c r="K500" s="17"/>
      <c r="L500" s="17"/>
      <c r="M500" s="17"/>
      <c r="N500" s="17"/>
      <c r="Z500" s="17"/>
      <c r="AA500" s="17"/>
      <c r="AB500" s="17"/>
      <c r="AC500" s="17"/>
    </row>
    <row r="501" spans="2:29" ht="15.75" customHeight="1" x14ac:dyDescent="0.2">
      <c r="B501" s="17"/>
      <c r="C501" s="17"/>
      <c r="D501" s="17"/>
      <c r="E501" s="17"/>
      <c r="K501" s="17"/>
      <c r="L501" s="17"/>
      <c r="M501" s="17"/>
      <c r="N501" s="17"/>
      <c r="Z501" s="17"/>
      <c r="AA501" s="17"/>
      <c r="AB501" s="17"/>
      <c r="AC501" s="17"/>
    </row>
    <row r="502" spans="2:29" ht="15.75" customHeight="1" x14ac:dyDescent="0.2">
      <c r="B502" s="17"/>
      <c r="C502" s="17"/>
      <c r="D502" s="17"/>
      <c r="E502" s="17"/>
      <c r="K502" s="17"/>
      <c r="L502" s="17"/>
      <c r="M502" s="17"/>
      <c r="N502" s="17"/>
      <c r="Z502" s="17"/>
      <c r="AA502" s="17"/>
      <c r="AB502" s="17"/>
      <c r="AC502" s="17"/>
    </row>
    <row r="503" spans="2:29" ht="15.75" customHeight="1" x14ac:dyDescent="0.2">
      <c r="B503" s="17"/>
      <c r="C503" s="17"/>
      <c r="D503" s="17"/>
      <c r="E503" s="17"/>
      <c r="K503" s="17"/>
      <c r="L503" s="17"/>
      <c r="M503" s="17"/>
      <c r="N503" s="17"/>
      <c r="Z503" s="17"/>
      <c r="AA503" s="17"/>
      <c r="AB503" s="17"/>
      <c r="AC503" s="17"/>
    </row>
    <row r="504" spans="2:29" ht="15.75" customHeight="1" x14ac:dyDescent="0.2">
      <c r="B504" s="17"/>
      <c r="C504" s="17"/>
      <c r="D504" s="17"/>
      <c r="E504" s="17"/>
      <c r="K504" s="17"/>
      <c r="L504" s="17"/>
      <c r="M504" s="17"/>
      <c r="N504" s="17"/>
      <c r="Z504" s="17"/>
      <c r="AA504" s="17"/>
      <c r="AB504" s="17"/>
      <c r="AC504" s="17"/>
    </row>
    <row r="505" spans="2:29" ht="15.75" customHeight="1" x14ac:dyDescent="0.2">
      <c r="B505" s="17"/>
      <c r="C505" s="17"/>
      <c r="D505" s="17"/>
      <c r="E505" s="17"/>
      <c r="K505" s="17"/>
      <c r="L505" s="17"/>
      <c r="M505" s="17"/>
      <c r="N505" s="17"/>
      <c r="Z505" s="17"/>
      <c r="AA505" s="17"/>
      <c r="AB505" s="17"/>
      <c r="AC505" s="17"/>
    </row>
    <row r="506" spans="2:29" ht="15.75" customHeight="1" x14ac:dyDescent="0.2">
      <c r="B506" s="17"/>
      <c r="C506" s="17"/>
      <c r="D506" s="17"/>
      <c r="E506" s="17"/>
      <c r="K506" s="17"/>
      <c r="L506" s="17"/>
      <c r="M506" s="17"/>
      <c r="N506" s="17"/>
      <c r="Z506" s="17"/>
      <c r="AA506" s="17"/>
      <c r="AB506" s="17"/>
      <c r="AC506" s="17"/>
    </row>
    <row r="507" spans="2:29" ht="15.75" customHeight="1" x14ac:dyDescent="0.2">
      <c r="B507" s="17"/>
      <c r="C507" s="17"/>
      <c r="D507" s="17"/>
      <c r="E507" s="17"/>
      <c r="K507" s="17"/>
      <c r="L507" s="17"/>
      <c r="M507" s="17"/>
      <c r="N507" s="17"/>
      <c r="Z507" s="17"/>
      <c r="AA507" s="17"/>
      <c r="AB507" s="17"/>
      <c r="AC507" s="17"/>
    </row>
    <row r="508" spans="2:29" ht="15.75" customHeight="1" x14ac:dyDescent="0.2">
      <c r="B508" s="17"/>
      <c r="C508" s="17"/>
      <c r="D508" s="17"/>
      <c r="E508" s="17"/>
      <c r="K508" s="17"/>
      <c r="L508" s="17"/>
      <c r="M508" s="17"/>
      <c r="N508" s="17"/>
      <c r="Z508" s="17"/>
      <c r="AA508" s="17"/>
      <c r="AB508" s="17"/>
      <c r="AC508" s="17"/>
    </row>
    <row r="509" spans="2:29" ht="15.75" customHeight="1" x14ac:dyDescent="0.2">
      <c r="B509" s="17"/>
      <c r="C509" s="17"/>
      <c r="D509" s="17"/>
      <c r="E509" s="17"/>
      <c r="K509" s="17"/>
      <c r="L509" s="17"/>
      <c r="M509" s="17"/>
      <c r="N509" s="17"/>
      <c r="Z509" s="17"/>
      <c r="AA509" s="17"/>
      <c r="AB509" s="17"/>
      <c r="AC509" s="17"/>
    </row>
    <row r="510" spans="2:29" ht="15.75" customHeight="1" x14ac:dyDescent="0.2">
      <c r="B510" s="17"/>
      <c r="C510" s="17"/>
      <c r="D510" s="17"/>
      <c r="E510" s="17"/>
      <c r="K510" s="17"/>
      <c r="L510" s="17"/>
      <c r="M510" s="17"/>
      <c r="N510" s="17"/>
      <c r="Z510" s="17"/>
      <c r="AA510" s="17"/>
      <c r="AB510" s="17"/>
      <c r="AC510" s="17"/>
    </row>
    <row r="511" spans="2:29" ht="15.75" customHeight="1" x14ac:dyDescent="0.2">
      <c r="B511" s="17"/>
      <c r="C511" s="17"/>
      <c r="D511" s="17"/>
      <c r="E511" s="17"/>
      <c r="K511" s="17"/>
      <c r="L511" s="17"/>
      <c r="M511" s="17"/>
      <c r="N511" s="17"/>
      <c r="Z511" s="17"/>
      <c r="AA511" s="17"/>
      <c r="AB511" s="17"/>
      <c r="AC511" s="17"/>
    </row>
    <row r="512" spans="2:29" ht="15.75" customHeight="1" x14ac:dyDescent="0.2">
      <c r="B512" s="17"/>
      <c r="C512" s="17"/>
      <c r="D512" s="17"/>
      <c r="E512" s="17"/>
      <c r="K512" s="17"/>
      <c r="L512" s="17"/>
      <c r="M512" s="17"/>
      <c r="N512" s="17"/>
      <c r="Z512" s="17"/>
      <c r="AA512" s="17"/>
      <c r="AB512" s="17"/>
      <c r="AC512" s="17"/>
    </row>
    <row r="513" spans="2:29" ht="15.75" customHeight="1" x14ac:dyDescent="0.2">
      <c r="B513" s="17"/>
      <c r="C513" s="17"/>
      <c r="D513" s="17"/>
      <c r="E513" s="17"/>
      <c r="K513" s="17"/>
      <c r="L513" s="17"/>
      <c r="M513" s="17"/>
      <c r="N513" s="17"/>
      <c r="Z513" s="17"/>
      <c r="AA513" s="17"/>
      <c r="AB513" s="17"/>
      <c r="AC513" s="17"/>
    </row>
    <row r="514" spans="2:29" ht="15.75" customHeight="1" x14ac:dyDescent="0.2">
      <c r="B514" s="17"/>
      <c r="C514" s="17"/>
      <c r="D514" s="17"/>
      <c r="E514" s="17"/>
      <c r="K514" s="17"/>
      <c r="L514" s="17"/>
      <c r="M514" s="17"/>
      <c r="N514" s="17"/>
      <c r="Z514" s="17"/>
      <c r="AA514" s="17"/>
      <c r="AB514" s="17"/>
      <c r="AC514" s="17"/>
    </row>
    <row r="515" spans="2:29" ht="15.75" customHeight="1" x14ac:dyDescent="0.2">
      <c r="B515" s="17"/>
      <c r="C515" s="17"/>
      <c r="D515" s="17"/>
      <c r="E515" s="17"/>
      <c r="K515" s="17"/>
      <c r="L515" s="17"/>
      <c r="M515" s="17"/>
      <c r="N515" s="17"/>
      <c r="Z515" s="17"/>
      <c r="AA515" s="17"/>
      <c r="AB515" s="17"/>
      <c r="AC515" s="17"/>
    </row>
    <row r="516" spans="2:29" ht="15.75" customHeight="1" x14ac:dyDescent="0.2">
      <c r="B516" s="17"/>
      <c r="C516" s="17"/>
      <c r="D516" s="17"/>
      <c r="E516" s="17"/>
      <c r="K516" s="17"/>
      <c r="L516" s="17"/>
      <c r="M516" s="17"/>
      <c r="N516" s="17"/>
      <c r="Z516" s="17"/>
      <c r="AA516" s="17"/>
      <c r="AB516" s="17"/>
      <c r="AC516" s="17"/>
    </row>
    <row r="517" spans="2:29" ht="15.75" customHeight="1" x14ac:dyDescent="0.2">
      <c r="B517" s="17"/>
      <c r="C517" s="17"/>
      <c r="D517" s="17"/>
      <c r="E517" s="17"/>
      <c r="K517" s="17"/>
      <c r="L517" s="17"/>
      <c r="M517" s="17"/>
      <c r="N517" s="17"/>
      <c r="Z517" s="17"/>
      <c r="AA517" s="17"/>
      <c r="AB517" s="17"/>
      <c r="AC517" s="17"/>
    </row>
    <row r="518" spans="2:29" ht="15.75" customHeight="1" x14ac:dyDescent="0.2">
      <c r="B518" s="17"/>
      <c r="C518" s="17"/>
      <c r="D518" s="17"/>
      <c r="E518" s="17"/>
      <c r="K518" s="17"/>
      <c r="L518" s="17"/>
      <c r="M518" s="17"/>
      <c r="N518" s="17"/>
      <c r="Z518" s="17"/>
      <c r="AA518" s="17"/>
      <c r="AB518" s="17"/>
      <c r="AC518" s="17"/>
    </row>
    <row r="519" spans="2:29" ht="15.75" customHeight="1" x14ac:dyDescent="0.2">
      <c r="B519" s="17"/>
      <c r="C519" s="17"/>
      <c r="D519" s="17"/>
      <c r="E519" s="17"/>
      <c r="K519" s="17"/>
      <c r="L519" s="17"/>
      <c r="M519" s="17"/>
      <c r="N519" s="17"/>
      <c r="Z519" s="17"/>
      <c r="AA519" s="17"/>
      <c r="AB519" s="17"/>
      <c r="AC519" s="17"/>
    </row>
    <row r="520" spans="2:29" ht="15.75" customHeight="1" x14ac:dyDescent="0.2">
      <c r="B520" s="17"/>
      <c r="C520" s="17"/>
      <c r="D520" s="17"/>
      <c r="E520" s="17"/>
      <c r="K520" s="17"/>
      <c r="L520" s="17"/>
      <c r="M520" s="17"/>
      <c r="N520" s="17"/>
      <c r="Z520" s="17"/>
      <c r="AA520" s="17"/>
      <c r="AB520" s="17"/>
      <c r="AC520" s="17"/>
    </row>
    <row r="521" spans="2:29" ht="15.75" customHeight="1" x14ac:dyDescent="0.2">
      <c r="B521" s="17"/>
      <c r="C521" s="17"/>
      <c r="D521" s="17"/>
      <c r="E521" s="17"/>
      <c r="K521" s="17"/>
      <c r="L521" s="17"/>
      <c r="M521" s="17"/>
      <c r="N521" s="17"/>
      <c r="Z521" s="17"/>
      <c r="AA521" s="17"/>
      <c r="AB521" s="17"/>
      <c r="AC521" s="17"/>
    </row>
    <row r="522" spans="2:29" ht="15.75" customHeight="1" x14ac:dyDescent="0.2">
      <c r="B522" s="17"/>
      <c r="C522" s="17"/>
      <c r="D522" s="17"/>
      <c r="E522" s="17"/>
      <c r="K522" s="17"/>
      <c r="L522" s="17"/>
      <c r="M522" s="17"/>
      <c r="N522" s="17"/>
      <c r="Z522" s="17"/>
      <c r="AA522" s="17"/>
      <c r="AB522" s="17"/>
      <c r="AC522" s="17"/>
    </row>
    <row r="523" spans="2:29" ht="15.75" customHeight="1" x14ac:dyDescent="0.2">
      <c r="B523" s="17"/>
      <c r="C523" s="17"/>
      <c r="D523" s="17"/>
      <c r="E523" s="17"/>
      <c r="K523" s="17"/>
      <c r="L523" s="17"/>
      <c r="M523" s="17"/>
      <c r="N523" s="17"/>
      <c r="Z523" s="17"/>
      <c r="AA523" s="17"/>
      <c r="AB523" s="17"/>
      <c r="AC523" s="17"/>
    </row>
    <row r="524" spans="2:29" ht="15.75" customHeight="1" x14ac:dyDescent="0.2">
      <c r="B524" s="17"/>
      <c r="C524" s="17"/>
      <c r="D524" s="17"/>
      <c r="E524" s="17"/>
      <c r="K524" s="17"/>
      <c r="L524" s="17"/>
      <c r="M524" s="17"/>
      <c r="N524" s="17"/>
      <c r="Z524" s="17"/>
      <c r="AA524" s="17"/>
      <c r="AB524" s="17"/>
      <c r="AC524" s="17"/>
    </row>
    <row r="525" spans="2:29" ht="15.75" customHeight="1" x14ac:dyDescent="0.2">
      <c r="B525" s="17"/>
      <c r="C525" s="17"/>
      <c r="D525" s="17"/>
      <c r="E525" s="17"/>
      <c r="K525" s="17"/>
      <c r="L525" s="17"/>
      <c r="M525" s="17"/>
      <c r="N525" s="17"/>
      <c r="Z525" s="17"/>
      <c r="AA525" s="17"/>
      <c r="AB525" s="17"/>
      <c r="AC525" s="17"/>
    </row>
    <row r="526" spans="2:29" ht="15.75" customHeight="1" x14ac:dyDescent="0.2">
      <c r="B526" s="17"/>
      <c r="C526" s="17"/>
      <c r="D526" s="17"/>
      <c r="E526" s="17"/>
      <c r="K526" s="17"/>
      <c r="L526" s="17"/>
      <c r="M526" s="17"/>
      <c r="N526" s="17"/>
      <c r="Z526" s="17"/>
      <c r="AA526" s="17"/>
      <c r="AB526" s="17"/>
      <c r="AC526" s="17"/>
    </row>
    <row r="527" spans="2:29" ht="15.75" customHeight="1" x14ac:dyDescent="0.2">
      <c r="B527" s="17"/>
      <c r="C527" s="17"/>
      <c r="D527" s="17"/>
      <c r="E527" s="17"/>
      <c r="K527" s="17"/>
      <c r="L527" s="17"/>
      <c r="M527" s="17"/>
      <c r="N527" s="17"/>
      <c r="Z527" s="17"/>
      <c r="AA527" s="17"/>
      <c r="AB527" s="17"/>
      <c r="AC527" s="17"/>
    </row>
    <row r="528" spans="2:29" ht="15.75" customHeight="1" x14ac:dyDescent="0.2">
      <c r="B528" s="17"/>
      <c r="C528" s="17"/>
      <c r="D528" s="17"/>
      <c r="E528" s="17"/>
      <c r="K528" s="17"/>
      <c r="L528" s="17"/>
      <c r="M528" s="17"/>
      <c r="N528" s="17"/>
      <c r="Z528" s="17"/>
      <c r="AA528" s="17"/>
      <c r="AB528" s="17"/>
      <c r="AC528" s="17"/>
    </row>
    <row r="529" spans="2:29" ht="15.75" customHeight="1" x14ac:dyDescent="0.2">
      <c r="B529" s="17"/>
      <c r="C529" s="17"/>
      <c r="D529" s="17"/>
      <c r="E529" s="17"/>
      <c r="K529" s="17"/>
      <c r="L529" s="17"/>
      <c r="M529" s="17"/>
      <c r="N529" s="17"/>
      <c r="Z529" s="17"/>
      <c r="AA529" s="17"/>
      <c r="AB529" s="17"/>
      <c r="AC529" s="17"/>
    </row>
    <row r="530" spans="2:29" ht="15.75" customHeight="1" x14ac:dyDescent="0.2">
      <c r="B530" s="17"/>
      <c r="C530" s="17"/>
      <c r="D530" s="17"/>
      <c r="E530" s="17"/>
      <c r="K530" s="17"/>
      <c r="L530" s="17"/>
      <c r="M530" s="17"/>
      <c r="N530" s="17"/>
      <c r="Z530" s="17"/>
      <c r="AA530" s="17"/>
      <c r="AB530" s="17"/>
      <c r="AC530" s="17"/>
    </row>
    <row r="531" spans="2:29" ht="15.75" customHeight="1" x14ac:dyDescent="0.2">
      <c r="B531" s="17"/>
      <c r="C531" s="17"/>
      <c r="D531" s="17"/>
      <c r="E531" s="17"/>
      <c r="K531" s="17"/>
      <c r="L531" s="17"/>
      <c r="M531" s="17"/>
      <c r="N531" s="17"/>
      <c r="Z531" s="17"/>
      <c r="AA531" s="17"/>
      <c r="AB531" s="17"/>
      <c r="AC531" s="17"/>
    </row>
    <row r="532" spans="2:29" ht="15.75" customHeight="1" x14ac:dyDescent="0.2">
      <c r="B532" s="17"/>
      <c r="C532" s="17"/>
      <c r="D532" s="17"/>
      <c r="E532" s="17"/>
      <c r="K532" s="17"/>
      <c r="L532" s="17"/>
      <c r="M532" s="17"/>
      <c r="N532" s="17"/>
      <c r="Z532" s="17"/>
      <c r="AA532" s="17"/>
      <c r="AB532" s="17"/>
      <c r="AC532" s="17"/>
    </row>
    <row r="533" spans="2:29" ht="15.75" customHeight="1" x14ac:dyDescent="0.2">
      <c r="B533" s="17"/>
      <c r="C533" s="17"/>
      <c r="D533" s="17"/>
      <c r="E533" s="17"/>
      <c r="K533" s="17"/>
      <c r="L533" s="17"/>
      <c r="M533" s="17"/>
      <c r="N533" s="17"/>
      <c r="Z533" s="17"/>
      <c r="AA533" s="17"/>
      <c r="AB533" s="17"/>
      <c r="AC533" s="17"/>
    </row>
    <row r="534" spans="2:29" ht="15.75" customHeight="1" x14ac:dyDescent="0.2">
      <c r="B534" s="17"/>
      <c r="C534" s="17"/>
      <c r="D534" s="17"/>
      <c r="E534" s="17"/>
      <c r="K534" s="17"/>
      <c r="L534" s="17"/>
      <c r="M534" s="17"/>
      <c r="N534" s="17"/>
      <c r="Z534" s="17"/>
      <c r="AA534" s="17"/>
      <c r="AB534" s="17"/>
      <c r="AC534" s="17"/>
    </row>
    <row r="535" spans="2:29" ht="15.75" customHeight="1" x14ac:dyDescent="0.2">
      <c r="B535" s="17"/>
      <c r="C535" s="17"/>
      <c r="D535" s="17"/>
      <c r="E535" s="17"/>
      <c r="K535" s="17"/>
      <c r="L535" s="17"/>
      <c r="M535" s="17"/>
      <c r="N535" s="17"/>
      <c r="Z535" s="17"/>
      <c r="AA535" s="17"/>
      <c r="AB535" s="17"/>
      <c r="AC535" s="17"/>
    </row>
    <row r="536" spans="2:29" ht="15.75" customHeight="1" x14ac:dyDescent="0.2">
      <c r="B536" s="17"/>
      <c r="C536" s="17"/>
      <c r="D536" s="17"/>
      <c r="E536" s="17"/>
      <c r="K536" s="17"/>
      <c r="L536" s="17"/>
      <c r="M536" s="17"/>
      <c r="N536" s="17"/>
      <c r="Z536" s="17"/>
      <c r="AA536" s="17"/>
      <c r="AB536" s="17"/>
      <c r="AC536" s="17"/>
    </row>
    <row r="537" spans="2:29" ht="15.75" customHeight="1" x14ac:dyDescent="0.2">
      <c r="B537" s="17"/>
      <c r="C537" s="17"/>
      <c r="D537" s="17"/>
      <c r="E537" s="17"/>
      <c r="K537" s="17"/>
      <c r="L537" s="17"/>
      <c r="M537" s="17"/>
      <c r="N537" s="17"/>
      <c r="Z537" s="17"/>
      <c r="AA537" s="17"/>
      <c r="AB537" s="17"/>
      <c r="AC537" s="17"/>
    </row>
    <row r="538" spans="2:29" ht="15.75" customHeight="1" x14ac:dyDescent="0.2">
      <c r="B538" s="17"/>
      <c r="C538" s="17"/>
      <c r="D538" s="17"/>
      <c r="E538" s="17"/>
      <c r="K538" s="17"/>
      <c r="L538" s="17"/>
      <c r="M538" s="17"/>
      <c r="N538" s="17"/>
      <c r="Z538" s="17"/>
      <c r="AA538" s="17"/>
      <c r="AB538" s="17"/>
      <c r="AC538" s="17"/>
    </row>
    <row r="539" spans="2:29" ht="15.75" customHeight="1" x14ac:dyDescent="0.2">
      <c r="B539" s="17"/>
      <c r="C539" s="17"/>
      <c r="D539" s="17"/>
      <c r="E539" s="17"/>
      <c r="K539" s="17"/>
      <c r="L539" s="17"/>
      <c r="M539" s="17"/>
      <c r="N539" s="17"/>
      <c r="Z539" s="17"/>
      <c r="AA539" s="17"/>
      <c r="AB539" s="17"/>
      <c r="AC539" s="17"/>
    </row>
    <row r="540" spans="2:29" ht="15.75" customHeight="1" x14ac:dyDescent="0.2">
      <c r="B540" s="17"/>
      <c r="C540" s="17"/>
      <c r="D540" s="17"/>
      <c r="E540" s="17"/>
      <c r="K540" s="17"/>
      <c r="L540" s="17"/>
      <c r="M540" s="17"/>
      <c r="N540" s="17"/>
      <c r="Z540" s="17"/>
      <c r="AA540" s="17"/>
      <c r="AB540" s="17"/>
      <c r="AC540" s="17"/>
    </row>
    <row r="541" spans="2:29" ht="15.75" customHeight="1" x14ac:dyDescent="0.2">
      <c r="B541" s="17"/>
      <c r="C541" s="17"/>
      <c r="D541" s="17"/>
      <c r="E541" s="17"/>
      <c r="K541" s="17"/>
      <c r="L541" s="17"/>
      <c r="M541" s="17"/>
      <c r="N541" s="17"/>
      <c r="Z541" s="17"/>
      <c r="AA541" s="17"/>
      <c r="AB541" s="17"/>
      <c r="AC541" s="17"/>
    </row>
    <row r="542" spans="2:29" ht="15.75" customHeight="1" x14ac:dyDescent="0.2">
      <c r="B542" s="17"/>
      <c r="C542" s="17"/>
      <c r="D542" s="17"/>
      <c r="E542" s="17"/>
      <c r="K542" s="17"/>
      <c r="L542" s="17"/>
      <c r="M542" s="17"/>
      <c r="N542" s="17"/>
      <c r="Z542" s="17"/>
      <c r="AA542" s="17"/>
      <c r="AB542" s="17"/>
      <c r="AC542" s="17"/>
    </row>
    <row r="543" spans="2:29" ht="15.75" customHeight="1" x14ac:dyDescent="0.2">
      <c r="B543" s="17"/>
      <c r="C543" s="17"/>
      <c r="D543" s="17"/>
      <c r="E543" s="17"/>
      <c r="K543" s="17"/>
      <c r="L543" s="17"/>
      <c r="M543" s="17"/>
      <c r="N543" s="17"/>
      <c r="Z543" s="17"/>
      <c r="AA543" s="17"/>
      <c r="AB543" s="17"/>
      <c r="AC543" s="17"/>
    </row>
    <row r="544" spans="2:29" ht="15.75" customHeight="1" x14ac:dyDescent="0.2">
      <c r="B544" s="17"/>
      <c r="C544" s="17"/>
      <c r="D544" s="17"/>
      <c r="E544" s="17"/>
      <c r="K544" s="17"/>
      <c r="L544" s="17"/>
      <c r="M544" s="17"/>
      <c r="N544" s="17"/>
      <c r="Z544" s="17"/>
      <c r="AA544" s="17"/>
      <c r="AB544" s="17"/>
      <c r="AC544" s="17"/>
    </row>
    <row r="545" spans="2:29" ht="15.75" customHeight="1" x14ac:dyDescent="0.2">
      <c r="B545" s="17"/>
      <c r="C545" s="17"/>
      <c r="D545" s="17"/>
      <c r="E545" s="17"/>
      <c r="K545" s="17"/>
      <c r="L545" s="17"/>
      <c r="M545" s="17"/>
      <c r="N545" s="17"/>
      <c r="Z545" s="17"/>
      <c r="AA545" s="17"/>
      <c r="AB545" s="17"/>
      <c r="AC545" s="17"/>
    </row>
    <row r="546" spans="2:29" ht="15.75" customHeight="1" x14ac:dyDescent="0.2">
      <c r="B546" s="17"/>
      <c r="C546" s="17"/>
      <c r="D546" s="17"/>
      <c r="E546" s="17"/>
      <c r="K546" s="17"/>
      <c r="L546" s="17"/>
      <c r="M546" s="17"/>
      <c r="N546" s="17"/>
      <c r="Z546" s="17"/>
      <c r="AA546" s="17"/>
      <c r="AB546" s="17"/>
      <c r="AC546" s="17"/>
    </row>
    <row r="547" spans="2:29" ht="15.75" customHeight="1" x14ac:dyDescent="0.2">
      <c r="B547" s="17"/>
      <c r="C547" s="17"/>
      <c r="D547" s="17"/>
      <c r="E547" s="17"/>
      <c r="K547" s="17"/>
      <c r="L547" s="17"/>
      <c r="M547" s="17"/>
      <c r="N547" s="17"/>
      <c r="Z547" s="17"/>
      <c r="AA547" s="17"/>
      <c r="AB547" s="17"/>
      <c r="AC547" s="17"/>
    </row>
    <row r="548" spans="2:29" ht="15.75" customHeight="1" x14ac:dyDescent="0.2">
      <c r="B548" s="17"/>
      <c r="C548" s="17"/>
      <c r="D548" s="17"/>
      <c r="E548" s="17"/>
      <c r="K548" s="17"/>
      <c r="L548" s="17"/>
      <c r="M548" s="17"/>
      <c r="N548" s="17"/>
      <c r="Z548" s="17"/>
      <c r="AA548" s="17"/>
      <c r="AB548" s="17"/>
      <c r="AC548" s="17"/>
    </row>
    <row r="549" spans="2:29" ht="15.75" customHeight="1" x14ac:dyDescent="0.2">
      <c r="B549" s="17"/>
      <c r="C549" s="17"/>
      <c r="D549" s="17"/>
      <c r="E549" s="17"/>
      <c r="K549" s="17"/>
      <c r="L549" s="17"/>
      <c r="M549" s="17"/>
      <c r="N549" s="17"/>
      <c r="Z549" s="17"/>
      <c r="AA549" s="17"/>
      <c r="AB549" s="17"/>
      <c r="AC549" s="17"/>
    </row>
    <row r="550" spans="2:29" ht="15.75" customHeight="1" x14ac:dyDescent="0.2">
      <c r="B550" s="17"/>
      <c r="C550" s="17"/>
      <c r="D550" s="17"/>
      <c r="E550" s="17"/>
      <c r="K550" s="17"/>
      <c r="L550" s="17"/>
      <c r="M550" s="17"/>
      <c r="N550" s="17"/>
      <c r="Z550" s="17"/>
      <c r="AA550" s="17"/>
      <c r="AB550" s="17"/>
      <c r="AC550" s="17"/>
    </row>
    <row r="551" spans="2:29" ht="15.75" customHeight="1" x14ac:dyDescent="0.2">
      <c r="B551" s="17"/>
      <c r="C551" s="17"/>
      <c r="D551" s="17"/>
      <c r="E551" s="17"/>
      <c r="K551" s="17"/>
      <c r="L551" s="17"/>
      <c r="M551" s="17"/>
      <c r="N551" s="17"/>
      <c r="Z551" s="17"/>
      <c r="AA551" s="17"/>
      <c r="AB551" s="17"/>
      <c r="AC551" s="17"/>
    </row>
    <row r="552" spans="2:29" ht="15.75" customHeight="1" x14ac:dyDescent="0.2">
      <c r="B552" s="17"/>
      <c r="C552" s="17"/>
      <c r="D552" s="17"/>
      <c r="E552" s="17"/>
      <c r="K552" s="17"/>
      <c r="L552" s="17"/>
      <c r="M552" s="17"/>
      <c r="N552" s="17"/>
      <c r="Z552" s="17"/>
      <c r="AA552" s="17"/>
      <c r="AB552" s="17"/>
      <c r="AC552" s="17"/>
    </row>
    <row r="553" spans="2:29" ht="15.75" customHeight="1" x14ac:dyDescent="0.2">
      <c r="B553" s="17"/>
      <c r="C553" s="17"/>
      <c r="D553" s="17"/>
      <c r="E553" s="17"/>
      <c r="K553" s="17"/>
      <c r="L553" s="17"/>
      <c r="M553" s="17"/>
      <c r="N553" s="17"/>
      <c r="Z553" s="17"/>
      <c r="AA553" s="17"/>
      <c r="AB553" s="17"/>
      <c r="AC553" s="17"/>
    </row>
    <row r="554" spans="2:29" ht="15.75" customHeight="1" x14ac:dyDescent="0.2">
      <c r="B554" s="17"/>
      <c r="C554" s="17"/>
      <c r="D554" s="17"/>
      <c r="E554" s="17"/>
      <c r="K554" s="17"/>
      <c r="L554" s="17"/>
      <c r="M554" s="17"/>
      <c r="N554" s="17"/>
      <c r="Z554" s="17"/>
      <c r="AA554" s="17"/>
      <c r="AB554" s="17"/>
      <c r="AC554" s="17"/>
    </row>
    <row r="555" spans="2:29" ht="15.75" customHeight="1" x14ac:dyDescent="0.2">
      <c r="B555" s="17"/>
      <c r="C555" s="17"/>
      <c r="D555" s="17"/>
      <c r="E555" s="17"/>
      <c r="K555" s="17"/>
      <c r="L555" s="17"/>
      <c r="M555" s="17"/>
      <c r="N555" s="17"/>
      <c r="Z555" s="17"/>
      <c r="AA555" s="17"/>
      <c r="AB555" s="17"/>
      <c r="AC555" s="17"/>
    </row>
    <row r="556" spans="2:29" ht="15.75" customHeight="1" x14ac:dyDescent="0.2">
      <c r="B556" s="17"/>
      <c r="C556" s="17"/>
      <c r="D556" s="17"/>
      <c r="E556" s="17"/>
      <c r="K556" s="17"/>
      <c r="L556" s="17"/>
      <c r="M556" s="17"/>
      <c r="N556" s="17"/>
      <c r="Z556" s="17"/>
      <c r="AA556" s="17"/>
      <c r="AB556" s="17"/>
      <c r="AC556" s="17"/>
    </row>
    <row r="557" spans="2:29" ht="15.75" customHeight="1" x14ac:dyDescent="0.2">
      <c r="B557" s="17"/>
      <c r="C557" s="17"/>
      <c r="D557" s="17"/>
      <c r="E557" s="17"/>
      <c r="K557" s="17"/>
      <c r="L557" s="17"/>
      <c r="M557" s="17"/>
      <c r="N557" s="17"/>
      <c r="Z557" s="17"/>
      <c r="AA557" s="17"/>
      <c r="AB557" s="17"/>
      <c r="AC557" s="17"/>
    </row>
    <row r="558" spans="2:29" ht="15.75" customHeight="1" x14ac:dyDescent="0.2">
      <c r="B558" s="17"/>
      <c r="C558" s="17"/>
      <c r="D558" s="17"/>
      <c r="E558" s="17"/>
      <c r="K558" s="17"/>
      <c r="L558" s="17"/>
      <c r="M558" s="17"/>
      <c r="N558" s="17"/>
      <c r="Z558" s="17"/>
      <c r="AA558" s="17"/>
      <c r="AB558" s="17"/>
      <c r="AC558" s="17"/>
    </row>
    <row r="559" spans="2:29" ht="15.75" customHeight="1" x14ac:dyDescent="0.2">
      <c r="B559" s="17"/>
      <c r="C559" s="17"/>
      <c r="D559" s="17"/>
      <c r="E559" s="17"/>
      <c r="K559" s="17"/>
      <c r="L559" s="17"/>
      <c r="M559" s="17"/>
      <c r="N559" s="17"/>
      <c r="Z559" s="17"/>
      <c r="AA559" s="17"/>
      <c r="AB559" s="17"/>
      <c r="AC559" s="17"/>
    </row>
    <row r="560" spans="2:29" ht="15.75" customHeight="1" x14ac:dyDescent="0.2">
      <c r="B560" s="17"/>
      <c r="C560" s="17"/>
      <c r="D560" s="17"/>
      <c r="E560" s="17"/>
      <c r="K560" s="17"/>
      <c r="L560" s="17"/>
      <c r="M560" s="17"/>
      <c r="N560" s="17"/>
      <c r="Z560" s="17"/>
      <c r="AA560" s="17"/>
      <c r="AB560" s="17"/>
      <c r="AC560" s="17"/>
    </row>
    <row r="561" spans="2:29" ht="15.75" customHeight="1" x14ac:dyDescent="0.2">
      <c r="B561" s="17"/>
      <c r="C561" s="17"/>
      <c r="D561" s="17"/>
      <c r="E561" s="17"/>
      <c r="K561" s="17"/>
      <c r="L561" s="17"/>
      <c r="M561" s="17"/>
      <c r="N561" s="17"/>
      <c r="Z561" s="17"/>
      <c r="AA561" s="17"/>
      <c r="AB561" s="17"/>
      <c r="AC561" s="17"/>
    </row>
    <row r="562" spans="2:29" ht="15.75" customHeight="1" x14ac:dyDescent="0.2">
      <c r="B562" s="17"/>
      <c r="C562" s="17"/>
      <c r="D562" s="17"/>
      <c r="E562" s="17"/>
      <c r="K562" s="17"/>
      <c r="L562" s="17"/>
      <c r="M562" s="17"/>
      <c r="N562" s="17"/>
      <c r="Z562" s="17"/>
      <c r="AA562" s="17"/>
      <c r="AB562" s="17"/>
      <c r="AC562" s="17"/>
    </row>
    <row r="563" spans="2:29" ht="15.75" customHeight="1" x14ac:dyDescent="0.2">
      <c r="B563" s="17"/>
      <c r="C563" s="17"/>
      <c r="D563" s="17"/>
      <c r="E563" s="17"/>
      <c r="K563" s="17"/>
      <c r="L563" s="17"/>
      <c r="M563" s="17"/>
      <c r="N563" s="17"/>
      <c r="Z563" s="17"/>
      <c r="AA563" s="17"/>
      <c r="AB563" s="17"/>
      <c r="AC563" s="17"/>
    </row>
    <row r="564" spans="2:29" ht="15.75" customHeight="1" x14ac:dyDescent="0.2">
      <c r="B564" s="17"/>
      <c r="C564" s="17"/>
      <c r="D564" s="17"/>
      <c r="E564" s="17"/>
      <c r="K564" s="17"/>
      <c r="L564" s="17"/>
      <c r="M564" s="17"/>
      <c r="N564" s="17"/>
      <c r="Z564" s="17"/>
      <c r="AA564" s="17"/>
      <c r="AB564" s="17"/>
      <c r="AC564" s="17"/>
    </row>
    <row r="565" spans="2:29" ht="15.75" customHeight="1" x14ac:dyDescent="0.2">
      <c r="B565" s="17"/>
      <c r="C565" s="17"/>
      <c r="D565" s="17"/>
      <c r="E565" s="17"/>
      <c r="K565" s="17"/>
      <c r="L565" s="17"/>
      <c r="M565" s="17"/>
      <c r="N565" s="17"/>
      <c r="Z565" s="17"/>
      <c r="AA565" s="17"/>
      <c r="AB565" s="17"/>
      <c r="AC565" s="17"/>
    </row>
    <row r="566" spans="2:29" ht="15.75" customHeight="1" x14ac:dyDescent="0.2">
      <c r="B566" s="17"/>
      <c r="C566" s="17"/>
      <c r="D566" s="17"/>
      <c r="E566" s="17"/>
      <c r="K566" s="17"/>
      <c r="L566" s="17"/>
      <c r="M566" s="17"/>
      <c r="N566" s="17"/>
      <c r="Z566" s="17"/>
      <c r="AA566" s="17"/>
      <c r="AB566" s="17"/>
      <c r="AC566" s="17"/>
    </row>
    <row r="567" spans="2:29" ht="15.75" customHeight="1" x14ac:dyDescent="0.2">
      <c r="B567" s="17"/>
      <c r="C567" s="17"/>
      <c r="D567" s="17"/>
      <c r="E567" s="17"/>
      <c r="K567" s="17"/>
      <c r="L567" s="17"/>
      <c r="M567" s="17"/>
      <c r="N567" s="17"/>
      <c r="Z567" s="17"/>
      <c r="AA567" s="17"/>
      <c r="AB567" s="17"/>
      <c r="AC567" s="17"/>
    </row>
    <row r="568" spans="2:29" ht="15.75" customHeight="1" x14ac:dyDescent="0.2">
      <c r="B568" s="17"/>
      <c r="C568" s="17"/>
      <c r="D568" s="17"/>
      <c r="E568" s="17"/>
      <c r="K568" s="17"/>
      <c r="L568" s="17"/>
      <c r="M568" s="17"/>
      <c r="N568" s="17"/>
      <c r="Z568" s="17"/>
      <c r="AA568" s="17"/>
      <c r="AB568" s="17"/>
      <c r="AC568" s="17"/>
    </row>
    <row r="569" spans="2:29" ht="15.75" customHeight="1" x14ac:dyDescent="0.2">
      <c r="B569" s="17"/>
      <c r="C569" s="17"/>
      <c r="D569" s="17"/>
      <c r="E569" s="17"/>
      <c r="K569" s="17"/>
      <c r="L569" s="17"/>
      <c r="M569" s="17"/>
      <c r="N569" s="17"/>
      <c r="Z569" s="17"/>
      <c r="AA569" s="17"/>
      <c r="AB569" s="17"/>
      <c r="AC569" s="17"/>
    </row>
    <row r="570" spans="2:29" ht="15.75" customHeight="1" x14ac:dyDescent="0.2">
      <c r="B570" s="17"/>
      <c r="C570" s="17"/>
      <c r="D570" s="17"/>
      <c r="E570" s="17"/>
      <c r="K570" s="17"/>
      <c r="L570" s="17"/>
      <c r="M570" s="17"/>
      <c r="N570" s="17"/>
      <c r="Z570" s="17"/>
      <c r="AA570" s="17"/>
      <c r="AB570" s="17"/>
      <c r="AC570" s="17"/>
    </row>
    <row r="571" spans="2:29" ht="15.75" customHeight="1" x14ac:dyDescent="0.2">
      <c r="B571" s="17"/>
      <c r="C571" s="17"/>
      <c r="D571" s="17"/>
      <c r="E571" s="17"/>
      <c r="K571" s="17"/>
      <c r="L571" s="17"/>
      <c r="M571" s="17"/>
      <c r="N571" s="17"/>
      <c r="Z571" s="17"/>
      <c r="AA571" s="17"/>
      <c r="AB571" s="17"/>
      <c r="AC571" s="17"/>
    </row>
    <row r="572" spans="2:29" ht="15.75" customHeight="1" x14ac:dyDescent="0.2">
      <c r="B572" s="17"/>
      <c r="C572" s="17"/>
      <c r="D572" s="17"/>
      <c r="E572" s="17"/>
      <c r="K572" s="17"/>
      <c r="L572" s="17"/>
      <c r="M572" s="17"/>
      <c r="N572" s="17"/>
      <c r="Z572" s="17"/>
      <c r="AA572" s="17"/>
      <c r="AB572" s="17"/>
      <c r="AC572" s="17"/>
    </row>
    <row r="573" spans="2:29" ht="15.75" customHeight="1" x14ac:dyDescent="0.2">
      <c r="B573" s="17"/>
      <c r="C573" s="17"/>
      <c r="D573" s="17"/>
      <c r="E573" s="17"/>
      <c r="K573" s="17"/>
      <c r="L573" s="17"/>
      <c r="M573" s="17"/>
      <c r="N573" s="17"/>
      <c r="Z573" s="17"/>
      <c r="AA573" s="17"/>
      <c r="AB573" s="17"/>
      <c r="AC573" s="17"/>
    </row>
    <row r="574" spans="2:29" ht="15.75" customHeight="1" x14ac:dyDescent="0.2">
      <c r="B574" s="17"/>
      <c r="C574" s="17"/>
      <c r="D574" s="17"/>
      <c r="E574" s="17"/>
      <c r="K574" s="17"/>
      <c r="L574" s="17"/>
      <c r="M574" s="17"/>
      <c r="N574" s="17"/>
      <c r="Z574" s="17"/>
      <c r="AA574" s="17"/>
      <c r="AB574" s="17"/>
      <c r="AC574" s="17"/>
    </row>
    <row r="575" spans="2:29" ht="15.75" customHeight="1" x14ac:dyDescent="0.2">
      <c r="B575" s="17"/>
      <c r="C575" s="17"/>
      <c r="D575" s="17"/>
      <c r="E575" s="17"/>
      <c r="K575" s="17"/>
      <c r="L575" s="17"/>
      <c r="M575" s="17"/>
      <c r="N575" s="17"/>
      <c r="Z575" s="17"/>
      <c r="AA575" s="17"/>
      <c r="AB575" s="17"/>
      <c r="AC575" s="17"/>
    </row>
    <row r="576" spans="2:29" ht="15.75" customHeight="1" x14ac:dyDescent="0.2">
      <c r="B576" s="17"/>
      <c r="C576" s="17"/>
      <c r="D576" s="17"/>
      <c r="E576" s="17"/>
      <c r="K576" s="17"/>
      <c r="L576" s="17"/>
      <c r="M576" s="17"/>
      <c r="N576" s="17"/>
      <c r="Z576" s="17"/>
      <c r="AA576" s="17"/>
      <c r="AB576" s="17"/>
      <c r="AC576" s="17"/>
    </row>
    <row r="577" spans="2:29" ht="15.75" customHeight="1" x14ac:dyDescent="0.2">
      <c r="B577" s="17"/>
      <c r="C577" s="17"/>
      <c r="D577" s="17"/>
      <c r="E577" s="17"/>
      <c r="K577" s="17"/>
      <c r="L577" s="17"/>
      <c r="M577" s="17"/>
      <c r="N577" s="17"/>
      <c r="Z577" s="17"/>
      <c r="AA577" s="17"/>
      <c r="AB577" s="17"/>
      <c r="AC577" s="17"/>
    </row>
    <row r="578" spans="2:29" ht="15.75" customHeight="1" x14ac:dyDescent="0.2">
      <c r="B578" s="17"/>
      <c r="C578" s="17"/>
      <c r="D578" s="17"/>
      <c r="E578" s="17"/>
      <c r="K578" s="17"/>
      <c r="L578" s="17"/>
      <c r="M578" s="17"/>
      <c r="N578" s="17"/>
      <c r="Z578" s="17"/>
      <c r="AA578" s="17"/>
      <c r="AB578" s="17"/>
      <c r="AC578" s="17"/>
    </row>
    <row r="579" spans="2:29" ht="15.75" customHeight="1" x14ac:dyDescent="0.2">
      <c r="B579" s="17"/>
      <c r="C579" s="17"/>
      <c r="D579" s="17"/>
      <c r="E579" s="17"/>
      <c r="K579" s="17"/>
      <c r="L579" s="17"/>
      <c r="M579" s="17"/>
      <c r="N579" s="17"/>
      <c r="Z579" s="17"/>
      <c r="AA579" s="17"/>
      <c r="AB579" s="17"/>
      <c r="AC579" s="17"/>
    </row>
    <row r="580" spans="2:29" ht="15.75" customHeight="1" x14ac:dyDescent="0.2">
      <c r="B580" s="17"/>
      <c r="C580" s="17"/>
      <c r="D580" s="17"/>
      <c r="E580" s="17"/>
      <c r="K580" s="17"/>
      <c r="L580" s="17"/>
      <c r="M580" s="17"/>
      <c r="N580" s="17"/>
      <c r="Z580" s="17"/>
      <c r="AA580" s="17"/>
      <c r="AB580" s="17"/>
      <c r="AC580" s="17"/>
    </row>
    <row r="581" spans="2:29" ht="15.75" customHeight="1" x14ac:dyDescent="0.2">
      <c r="B581" s="17"/>
      <c r="C581" s="17"/>
      <c r="D581" s="17"/>
      <c r="E581" s="17"/>
      <c r="K581" s="17"/>
      <c r="L581" s="17"/>
      <c r="M581" s="17"/>
      <c r="N581" s="17"/>
      <c r="Z581" s="17"/>
      <c r="AA581" s="17"/>
      <c r="AB581" s="17"/>
      <c r="AC581" s="17"/>
    </row>
    <row r="582" spans="2:29" ht="15.75" customHeight="1" x14ac:dyDescent="0.2">
      <c r="B582" s="17"/>
      <c r="C582" s="17"/>
      <c r="D582" s="17"/>
      <c r="E582" s="17"/>
      <c r="K582" s="17"/>
      <c r="L582" s="17"/>
      <c r="M582" s="17"/>
      <c r="N582" s="17"/>
      <c r="Z582" s="17"/>
      <c r="AA582" s="17"/>
      <c r="AB582" s="17"/>
      <c r="AC582" s="17"/>
    </row>
    <row r="583" spans="2:29" ht="15.75" customHeight="1" x14ac:dyDescent="0.2">
      <c r="B583" s="17"/>
      <c r="C583" s="17"/>
      <c r="D583" s="17"/>
      <c r="E583" s="17"/>
      <c r="K583" s="17"/>
      <c r="L583" s="17"/>
      <c r="M583" s="17"/>
      <c r="N583" s="17"/>
      <c r="Z583" s="17"/>
      <c r="AA583" s="17"/>
      <c r="AB583" s="17"/>
      <c r="AC583" s="17"/>
    </row>
    <row r="584" spans="2:29" ht="15.75" customHeight="1" x14ac:dyDescent="0.2">
      <c r="B584" s="17"/>
      <c r="C584" s="17"/>
      <c r="D584" s="17"/>
      <c r="E584" s="17"/>
      <c r="K584" s="17"/>
      <c r="L584" s="17"/>
      <c r="M584" s="17"/>
      <c r="N584" s="17"/>
      <c r="Z584" s="17"/>
      <c r="AA584" s="17"/>
      <c r="AB584" s="17"/>
      <c r="AC584" s="17"/>
    </row>
    <row r="585" spans="2:29" ht="15.75" customHeight="1" x14ac:dyDescent="0.2">
      <c r="B585" s="17"/>
      <c r="C585" s="17"/>
      <c r="D585" s="17"/>
      <c r="E585" s="17"/>
      <c r="K585" s="17"/>
      <c r="L585" s="17"/>
      <c r="M585" s="17"/>
      <c r="N585" s="17"/>
      <c r="Z585" s="17"/>
      <c r="AA585" s="17"/>
      <c r="AB585" s="17"/>
      <c r="AC585" s="17"/>
    </row>
    <row r="586" spans="2:29" ht="15.75" customHeight="1" x14ac:dyDescent="0.2">
      <c r="B586" s="17"/>
      <c r="C586" s="17"/>
      <c r="D586" s="17"/>
      <c r="E586" s="17"/>
      <c r="K586" s="17"/>
      <c r="L586" s="17"/>
      <c r="M586" s="17"/>
      <c r="N586" s="17"/>
      <c r="Z586" s="17"/>
      <c r="AA586" s="17"/>
      <c r="AB586" s="17"/>
      <c r="AC586" s="17"/>
    </row>
    <row r="587" spans="2:29" ht="15.75" customHeight="1" x14ac:dyDescent="0.2">
      <c r="B587" s="17"/>
      <c r="C587" s="17"/>
      <c r="D587" s="17"/>
      <c r="E587" s="17"/>
      <c r="K587" s="17"/>
      <c r="L587" s="17"/>
      <c r="M587" s="17"/>
      <c r="N587" s="17"/>
      <c r="Z587" s="17"/>
      <c r="AA587" s="17"/>
      <c r="AB587" s="17"/>
      <c r="AC587" s="17"/>
    </row>
    <row r="588" spans="2:29" ht="15.75" customHeight="1" x14ac:dyDescent="0.2">
      <c r="B588" s="17"/>
      <c r="C588" s="17"/>
      <c r="D588" s="17"/>
      <c r="E588" s="17"/>
      <c r="K588" s="17"/>
      <c r="L588" s="17"/>
      <c r="M588" s="17"/>
      <c r="N588" s="17"/>
      <c r="Z588" s="17"/>
      <c r="AA588" s="17"/>
      <c r="AB588" s="17"/>
      <c r="AC588" s="17"/>
    </row>
    <row r="589" spans="2:29" ht="15.75" customHeight="1" x14ac:dyDescent="0.2">
      <c r="B589" s="17"/>
      <c r="C589" s="17"/>
      <c r="D589" s="17"/>
      <c r="E589" s="17"/>
      <c r="K589" s="17"/>
      <c r="L589" s="17"/>
      <c r="M589" s="17"/>
      <c r="N589" s="17"/>
      <c r="Z589" s="17"/>
      <c r="AA589" s="17"/>
      <c r="AB589" s="17"/>
      <c r="AC589" s="17"/>
    </row>
    <row r="590" spans="2:29" ht="15.75" customHeight="1" x14ac:dyDescent="0.2">
      <c r="B590" s="17"/>
      <c r="C590" s="17"/>
      <c r="D590" s="17"/>
      <c r="E590" s="17"/>
      <c r="K590" s="17"/>
      <c r="L590" s="17"/>
      <c r="M590" s="17"/>
      <c r="N590" s="17"/>
      <c r="Z590" s="17"/>
      <c r="AA590" s="17"/>
      <c r="AB590" s="17"/>
      <c r="AC590" s="17"/>
    </row>
    <row r="591" spans="2:29" ht="15.75" customHeight="1" x14ac:dyDescent="0.2">
      <c r="B591" s="17"/>
      <c r="C591" s="17"/>
      <c r="D591" s="17"/>
      <c r="E591" s="17"/>
      <c r="K591" s="17"/>
      <c r="L591" s="17"/>
      <c r="M591" s="17"/>
      <c r="N591" s="17"/>
      <c r="Z591" s="17"/>
      <c r="AA591" s="17"/>
      <c r="AB591" s="17"/>
      <c r="AC591" s="17"/>
    </row>
    <row r="592" spans="2:29" ht="15.75" customHeight="1" x14ac:dyDescent="0.2">
      <c r="B592" s="17"/>
      <c r="C592" s="17"/>
      <c r="D592" s="17"/>
      <c r="E592" s="17"/>
      <c r="K592" s="17"/>
      <c r="L592" s="17"/>
      <c r="M592" s="17"/>
      <c r="N592" s="17"/>
      <c r="Z592" s="17"/>
      <c r="AA592" s="17"/>
      <c r="AB592" s="17"/>
      <c r="AC592" s="17"/>
    </row>
    <row r="593" spans="2:29" ht="15.75" customHeight="1" x14ac:dyDescent="0.2">
      <c r="B593" s="17"/>
      <c r="C593" s="17"/>
      <c r="D593" s="17"/>
      <c r="E593" s="17"/>
      <c r="K593" s="17"/>
      <c r="L593" s="17"/>
      <c r="M593" s="17"/>
      <c r="N593" s="17"/>
      <c r="Z593" s="17"/>
      <c r="AA593" s="17"/>
      <c r="AB593" s="17"/>
      <c r="AC593" s="17"/>
    </row>
    <row r="594" spans="2:29" ht="15.75" customHeight="1" x14ac:dyDescent="0.2">
      <c r="B594" s="17"/>
      <c r="C594" s="17"/>
      <c r="D594" s="17"/>
      <c r="E594" s="17"/>
      <c r="K594" s="17"/>
      <c r="L594" s="17"/>
      <c r="M594" s="17"/>
      <c r="N594" s="17"/>
      <c r="Z594" s="17"/>
      <c r="AA594" s="17"/>
      <c r="AB594" s="17"/>
      <c r="AC594" s="17"/>
    </row>
    <row r="595" spans="2:29" ht="15.75" customHeight="1" x14ac:dyDescent="0.2">
      <c r="B595" s="17"/>
      <c r="C595" s="17"/>
      <c r="D595" s="17"/>
      <c r="E595" s="17"/>
      <c r="K595" s="17"/>
      <c r="L595" s="17"/>
      <c r="M595" s="17"/>
      <c r="N595" s="17"/>
      <c r="Z595" s="17"/>
      <c r="AA595" s="17"/>
      <c r="AB595" s="17"/>
      <c r="AC595" s="17"/>
    </row>
    <row r="596" spans="2:29" ht="15.75" customHeight="1" x14ac:dyDescent="0.2">
      <c r="B596" s="17"/>
      <c r="C596" s="17"/>
      <c r="D596" s="17"/>
      <c r="E596" s="17"/>
      <c r="K596" s="17"/>
      <c r="L596" s="17"/>
      <c r="M596" s="17"/>
      <c r="N596" s="17"/>
      <c r="Z596" s="17"/>
      <c r="AA596" s="17"/>
      <c r="AB596" s="17"/>
      <c r="AC596" s="17"/>
    </row>
    <row r="597" spans="2:29" ht="15.75" customHeight="1" x14ac:dyDescent="0.2">
      <c r="B597" s="17"/>
      <c r="C597" s="17"/>
      <c r="D597" s="17"/>
      <c r="E597" s="17"/>
      <c r="K597" s="17"/>
      <c r="L597" s="17"/>
      <c r="M597" s="17"/>
      <c r="N597" s="17"/>
      <c r="Z597" s="17"/>
      <c r="AA597" s="17"/>
      <c r="AB597" s="17"/>
      <c r="AC597" s="17"/>
    </row>
    <row r="598" spans="2:29" ht="15.75" customHeight="1" x14ac:dyDescent="0.2">
      <c r="B598" s="17"/>
      <c r="C598" s="17"/>
      <c r="D598" s="17"/>
      <c r="E598" s="17"/>
      <c r="K598" s="17"/>
      <c r="L598" s="17"/>
      <c r="M598" s="17"/>
      <c r="N598" s="17"/>
      <c r="Z598" s="17"/>
      <c r="AA598" s="17"/>
      <c r="AB598" s="17"/>
      <c r="AC598" s="17"/>
    </row>
    <row r="599" spans="2:29" ht="15.75" customHeight="1" x14ac:dyDescent="0.2">
      <c r="B599" s="17"/>
      <c r="C599" s="17"/>
      <c r="D599" s="17"/>
      <c r="E599" s="17"/>
      <c r="K599" s="17"/>
      <c r="L599" s="17"/>
      <c r="M599" s="17"/>
      <c r="N599" s="17"/>
      <c r="Z599" s="17"/>
      <c r="AA599" s="17"/>
      <c r="AB599" s="17"/>
      <c r="AC599" s="17"/>
    </row>
    <row r="600" spans="2:29" ht="15.75" customHeight="1" x14ac:dyDescent="0.2">
      <c r="B600" s="17"/>
      <c r="C600" s="17"/>
      <c r="D600" s="17"/>
      <c r="E600" s="17"/>
      <c r="K600" s="17"/>
      <c r="L600" s="17"/>
      <c r="M600" s="17"/>
      <c r="N600" s="17"/>
      <c r="Z600" s="17"/>
      <c r="AA600" s="17"/>
      <c r="AB600" s="17"/>
      <c r="AC600" s="17"/>
    </row>
    <row r="601" spans="2:29" ht="15.75" customHeight="1" x14ac:dyDescent="0.2">
      <c r="B601" s="17"/>
      <c r="C601" s="17"/>
      <c r="D601" s="17"/>
      <c r="E601" s="17"/>
      <c r="K601" s="17"/>
      <c r="L601" s="17"/>
      <c r="M601" s="17"/>
      <c r="N601" s="17"/>
      <c r="Z601" s="17"/>
      <c r="AA601" s="17"/>
      <c r="AB601" s="17"/>
      <c r="AC601" s="17"/>
    </row>
    <row r="602" spans="2:29" ht="15.75" customHeight="1" x14ac:dyDescent="0.2">
      <c r="B602" s="17"/>
      <c r="C602" s="17"/>
      <c r="D602" s="17"/>
      <c r="E602" s="17"/>
      <c r="K602" s="17"/>
      <c r="L602" s="17"/>
      <c r="M602" s="17"/>
      <c r="N602" s="17"/>
      <c r="Z602" s="17"/>
      <c r="AA602" s="17"/>
      <c r="AB602" s="17"/>
      <c r="AC602" s="17"/>
    </row>
    <row r="603" spans="2:29" ht="15.75" customHeight="1" x14ac:dyDescent="0.2">
      <c r="B603" s="17"/>
      <c r="C603" s="17"/>
      <c r="D603" s="17"/>
      <c r="E603" s="17"/>
      <c r="K603" s="17"/>
      <c r="L603" s="17"/>
      <c r="M603" s="17"/>
      <c r="N603" s="17"/>
      <c r="Z603" s="17"/>
      <c r="AA603" s="17"/>
      <c r="AB603" s="17"/>
      <c r="AC603" s="17"/>
    </row>
    <row r="604" spans="2:29" ht="15.75" customHeight="1" x14ac:dyDescent="0.2">
      <c r="B604" s="17"/>
      <c r="C604" s="17"/>
      <c r="D604" s="17"/>
      <c r="E604" s="17"/>
      <c r="K604" s="17"/>
      <c r="L604" s="17"/>
      <c r="M604" s="17"/>
      <c r="N604" s="17"/>
      <c r="Z604" s="17"/>
      <c r="AA604" s="17"/>
      <c r="AB604" s="17"/>
      <c r="AC604" s="17"/>
    </row>
    <row r="605" spans="2:29" ht="15.75" customHeight="1" x14ac:dyDescent="0.2">
      <c r="B605" s="17"/>
      <c r="C605" s="17"/>
      <c r="D605" s="17"/>
      <c r="E605" s="17"/>
      <c r="K605" s="17"/>
      <c r="L605" s="17"/>
      <c r="M605" s="17"/>
      <c r="N605" s="17"/>
      <c r="Z605" s="17"/>
      <c r="AA605" s="17"/>
      <c r="AB605" s="17"/>
      <c r="AC605" s="17"/>
    </row>
    <row r="606" spans="2:29" ht="15.75" customHeight="1" x14ac:dyDescent="0.2">
      <c r="B606" s="17"/>
      <c r="C606" s="17"/>
      <c r="D606" s="17"/>
      <c r="E606" s="17"/>
      <c r="K606" s="17"/>
      <c r="L606" s="17"/>
      <c r="M606" s="17"/>
      <c r="N606" s="17"/>
      <c r="Z606" s="17"/>
      <c r="AA606" s="17"/>
      <c r="AB606" s="17"/>
      <c r="AC606" s="17"/>
    </row>
    <row r="607" spans="2:29" ht="15.75" customHeight="1" x14ac:dyDescent="0.2">
      <c r="B607" s="17"/>
      <c r="C607" s="17"/>
      <c r="D607" s="17"/>
      <c r="E607" s="17"/>
      <c r="K607" s="17"/>
      <c r="L607" s="17"/>
      <c r="M607" s="17"/>
      <c r="N607" s="17"/>
      <c r="Z607" s="17"/>
      <c r="AA607" s="17"/>
      <c r="AB607" s="17"/>
      <c r="AC607" s="17"/>
    </row>
    <row r="608" spans="2:29" ht="15.75" customHeight="1" x14ac:dyDescent="0.2">
      <c r="B608" s="17"/>
      <c r="C608" s="17"/>
      <c r="D608" s="17"/>
      <c r="E608" s="17"/>
      <c r="K608" s="17"/>
      <c r="L608" s="17"/>
      <c r="M608" s="17"/>
      <c r="N608" s="17"/>
      <c r="Z608" s="17"/>
      <c r="AA608" s="17"/>
      <c r="AB608" s="17"/>
      <c r="AC608" s="17"/>
    </row>
    <row r="609" spans="2:29" ht="15.75" customHeight="1" x14ac:dyDescent="0.2">
      <c r="B609" s="17"/>
      <c r="C609" s="17"/>
      <c r="D609" s="17"/>
      <c r="E609" s="17"/>
      <c r="K609" s="17"/>
      <c r="L609" s="17"/>
      <c r="M609" s="17"/>
      <c r="N609" s="17"/>
      <c r="Z609" s="17"/>
      <c r="AA609" s="17"/>
      <c r="AB609" s="17"/>
      <c r="AC609" s="17"/>
    </row>
    <row r="610" spans="2:29" ht="15.75" customHeight="1" x14ac:dyDescent="0.2">
      <c r="B610" s="17"/>
      <c r="C610" s="17"/>
      <c r="D610" s="17"/>
      <c r="E610" s="17"/>
      <c r="K610" s="17"/>
      <c r="L610" s="17"/>
      <c r="M610" s="17"/>
      <c r="N610" s="17"/>
      <c r="Z610" s="17"/>
      <c r="AA610" s="17"/>
      <c r="AB610" s="17"/>
      <c r="AC610" s="17"/>
    </row>
    <row r="611" spans="2:29" ht="15.75" customHeight="1" x14ac:dyDescent="0.2">
      <c r="B611" s="17"/>
      <c r="C611" s="17"/>
      <c r="D611" s="17"/>
      <c r="E611" s="17"/>
      <c r="K611" s="17"/>
      <c r="L611" s="17"/>
      <c r="M611" s="17"/>
      <c r="N611" s="17"/>
      <c r="Z611" s="17"/>
      <c r="AA611" s="17"/>
      <c r="AB611" s="17"/>
      <c r="AC611" s="17"/>
    </row>
    <row r="612" spans="2:29" ht="15.75" customHeight="1" x14ac:dyDescent="0.2">
      <c r="B612" s="17"/>
      <c r="C612" s="17"/>
      <c r="D612" s="17"/>
      <c r="E612" s="17"/>
      <c r="K612" s="17"/>
      <c r="L612" s="17"/>
      <c r="M612" s="17"/>
      <c r="N612" s="17"/>
      <c r="Z612" s="17"/>
      <c r="AA612" s="17"/>
      <c r="AB612" s="17"/>
      <c r="AC612" s="17"/>
    </row>
    <row r="613" spans="2:29" ht="15.75" customHeight="1" x14ac:dyDescent="0.2">
      <c r="B613" s="17"/>
      <c r="C613" s="17"/>
      <c r="D613" s="17"/>
      <c r="E613" s="17"/>
      <c r="K613" s="17"/>
      <c r="L613" s="17"/>
      <c r="M613" s="17"/>
      <c r="N613" s="17"/>
      <c r="Z613" s="17"/>
      <c r="AA613" s="17"/>
      <c r="AB613" s="17"/>
      <c r="AC613" s="17"/>
    </row>
    <row r="614" spans="2:29" ht="15.75" customHeight="1" x14ac:dyDescent="0.2">
      <c r="B614" s="17"/>
      <c r="C614" s="17"/>
      <c r="D614" s="17"/>
      <c r="E614" s="17"/>
      <c r="K614" s="17"/>
      <c r="L614" s="17"/>
      <c r="M614" s="17"/>
      <c r="N614" s="17"/>
      <c r="Z614" s="17"/>
      <c r="AA614" s="17"/>
      <c r="AB614" s="17"/>
      <c r="AC614" s="17"/>
    </row>
    <row r="615" spans="2:29" ht="15.75" customHeight="1" x14ac:dyDescent="0.2">
      <c r="B615" s="17"/>
      <c r="C615" s="17"/>
      <c r="D615" s="17"/>
      <c r="E615" s="17"/>
      <c r="K615" s="17"/>
      <c r="L615" s="17"/>
      <c r="M615" s="17"/>
      <c r="N615" s="17"/>
      <c r="Z615" s="17"/>
      <c r="AA615" s="17"/>
      <c r="AB615" s="17"/>
      <c r="AC615" s="17"/>
    </row>
    <row r="616" spans="2:29" ht="15.75" customHeight="1" x14ac:dyDescent="0.2">
      <c r="B616" s="17"/>
      <c r="C616" s="17"/>
      <c r="D616" s="17"/>
      <c r="E616" s="17"/>
      <c r="K616" s="17"/>
      <c r="L616" s="17"/>
      <c r="M616" s="17"/>
      <c r="N616" s="17"/>
      <c r="Z616" s="17"/>
      <c r="AA616" s="17"/>
      <c r="AB616" s="17"/>
      <c r="AC616" s="17"/>
    </row>
    <row r="617" spans="2:29" ht="15.75" customHeight="1" x14ac:dyDescent="0.2">
      <c r="B617" s="17"/>
      <c r="C617" s="17"/>
      <c r="D617" s="17"/>
      <c r="E617" s="17"/>
      <c r="K617" s="17"/>
      <c r="L617" s="17"/>
      <c r="M617" s="17"/>
      <c r="N617" s="17"/>
      <c r="Z617" s="17"/>
      <c r="AA617" s="17"/>
      <c r="AB617" s="17"/>
      <c r="AC617" s="17"/>
    </row>
    <row r="618" spans="2:29" ht="15.75" customHeight="1" x14ac:dyDescent="0.2">
      <c r="B618" s="17"/>
      <c r="C618" s="17"/>
      <c r="D618" s="17"/>
      <c r="E618" s="17"/>
      <c r="K618" s="17"/>
      <c r="L618" s="17"/>
      <c r="M618" s="17"/>
      <c r="N618" s="17"/>
      <c r="Z618" s="17"/>
      <c r="AA618" s="17"/>
      <c r="AB618" s="17"/>
      <c r="AC618" s="17"/>
    </row>
    <row r="619" spans="2:29" ht="15.75" customHeight="1" x14ac:dyDescent="0.2">
      <c r="B619" s="17"/>
      <c r="C619" s="17"/>
      <c r="D619" s="17"/>
      <c r="E619" s="17"/>
      <c r="K619" s="17"/>
      <c r="L619" s="17"/>
      <c r="M619" s="17"/>
      <c r="N619" s="17"/>
      <c r="Z619" s="17"/>
      <c r="AA619" s="17"/>
      <c r="AB619" s="17"/>
      <c r="AC619" s="17"/>
    </row>
    <row r="620" spans="2:29" ht="15.75" customHeight="1" x14ac:dyDescent="0.2">
      <c r="B620" s="17"/>
      <c r="C620" s="17"/>
      <c r="D620" s="17"/>
      <c r="E620" s="17"/>
      <c r="K620" s="17"/>
      <c r="L620" s="17"/>
      <c r="M620" s="17"/>
      <c r="N620" s="17"/>
      <c r="Z620" s="17"/>
      <c r="AA620" s="17"/>
      <c r="AB620" s="17"/>
      <c r="AC620" s="17"/>
    </row>
    <row r="621" spans="2:29" ht="15.75" customHeight="1" x14ac:dyDescent="0.2">
      <c r="B621" s="17"/>
      <c r="C621" s="17"/>
      <c r="D621" s="17"/>
      <c r="E621" s="17"/>
      <c r="K621" s="17"/>
      <c r="L621" s="17"/>
      <c r="M621" s="17"/>
      <c r="N621" s="17"/>
      <c r="Z621" s="17"/>
      <c r="AA621" s="17"/>
      <c r="AB621" s="17"/>
      <c r="AC621" s="17"/>
    </row>
    <row r="622" spans="2:29" ht="15.75" customHeight="1" x14ac:dyDescent="0.2">
      <c r="B622" s="17"/>
      <c r="C622" s="17"/>
      <c r="D622" s="17"/>
      <c r="E622" s="17"/>
      <c r="K622" s="17"/>
      <c r="L622" s="17"/>
      <c r="M622" s="17"/>
      <c r="N622" s="17"/>
      <c r="Z622" s="17"/>
      <c r="AA622" s="17"/>
      <c r="AB622" s="17"/>
      <c r="AC622" s="17"/>
    </row>
    <row r="623" spans="2:29" ht="15.75" customHeight="1" x14ac:dyDescent="0.2">
      <c r="B623" s="17"/>
      <c r="C623" s="17"/>
      <c r="D623" s="17"/>
      <c r="E623" s="17"/>
      <c r="K623" s="17"/>
      <c r="L623" s="17"/>
      <c r="M623" s="17"/>
      <c r="N623" s="17"/>
      <c r="Z623" s="17"/>
      <c r="AA623" s="17"/>
      <c r="AB623" s="17"/>
      <c r="AC623" s="17"/>
    </row>
    <row r="624" spans="2:29" ht="15.75" customHeight="1" x14ac:dyDescent="0.2">
      <c r="B624" s="17"/>
      <c r="C624" s="17"/>
      <c r="D624" s="17"/>
      <c r="E624" s="17"/>
      <c r="K624" s="17"/>
      <c r="L624" s="17"/>
      <c r="M624" s="17"/>
      <c r="N624" s="17"/>
      <c r="Z624" s="17"/>
      <c r="AA624" s="17"/>
      <c r="AB624" s="17"/>
      <c r="AC624" s="17"/>
    </row>
    <row r="625" spans="2:29" ht="15.75" customHeight="1" x14ac:dyDescent="0.2">
      <c r="B625" s="17"/>
      <c r="C625" s="17"/>
      <c r="D625" s="17"/>
      <c r="E625" s="17"/>
      <c r="K625" s="17"/>
      <c r="L625" s="17"/>
      <c r="M625" s="17"/>
      <c r="N625" s="17"/>
      <c r="Z625" s="17"/>
      <c r="AA625" s="17"/>
      <c r="AB625" s="17"/>
      <c r="AC625" s="17"/>
    </row>
    <row r="626" spans="2:29" ht="15.75" customHeight="1" x14ac:dyDescent="0.2">
      <c r="B626" s="17"/>
      <c r="C626" s="17"/>
      <c r="D626" s="17"/>
      <c r="E626" s="17"/>
      <c r="K626" s="17"/>
      <c r="L626" s="17"/>
      <c r="M626" s="17"/>
      <c r="N626" s="17"/>
      <c r="Z626" s="17"/>
      <c r="AA626" s="17"/>
      <c r="AB626" s="17"/>
      <c r="AC626" s="17"/>
    </row>
    <row r="627" spans="2:29" ht="15.75" customHeight="1" x14ac:dyDescent="0.2">
      <c r="B627" s="17"/>
      <c r="C627" s="17"/>
      <c r="D627" s="17"/>
      <c r="E627" s="17"/>
      <c r="K627" s="17"/>
      <c r="L627" s="17"/>
      <c r="M627" s="17"/>
      <c r="N627" s="17"/>
      <c r="Z627" s="17"/>
      <c r="AA627" s="17"/>
      <c r="AB627" s="17"/>
      <c r="AC627" s="17"/>
    </row>
    <row r="628" spans="2:29" ht="15.75" customHeight="1" x14ac:dyDescent="0.2">
      <c r="B628" s="17"/>
      <c r="C628" s="17"/>
      <c r="D628" s="17"/>
      <c r="E628" s="17"/>
      <c r="K628" s="17"/>
      <c r="L628" s="17"/>
      <c r="M628" s="17"/>
      <c r="N628" s="17"/>
      <c r="Z628" s="17"/>
      <c r="AA628" s="17"/>
      <c r="AB628" s="17"/>
      <c r="AC628" s="17"/>
    </row>
    <row r="629" spans="2:29" ht="15.75" customHeight="1" x14ac:dyDescent="0.2">
      <c r="B629" s="17"/>
      <c r="C629" s="17"/>
      <c r="D629" s="17"/>
      <c r="E629" s="17"/>
      <c r="K629" s="17"/>
      <c r="L629" s="17"/>
      <c r="M629" s="17"/>
      <c r="N629" s="17"/>
      <c r="Z629" s="17"/>
      <c r="AA629" s="17"/>
      <c r="AB629" s="17"/>
      <c r="AC629" s="17"/>
    </row>
    <row r="630" spans="2:29" ht="15.75" customHeight="1" x14ac:dyDescent="0.2">
      <c r="B630" s="17"/>
      <c r="C630" s="17"/>
      <c r="D630" s="17"/>
      <c r="E630" s="17"/>
      <c r="K630" s="17"/>
      <c r="L630" s="17"/>
      <c r="M630" s="17"/>
      <c r="N630" s="17"/>
      <c r="Z630" s="17"/>
      <c r="AA630" s="17"/>
      <c r="AB630" s="17"/>
      <c r="AC630" s="17"/>
    </row>
    <row r="631" spans="2:29" ht="15.75" customHeight="1" x14ac:dyDescent="0.2">
      <c r="B631" s="17"/>
      <c r="C631" s="17"/>
      <c r="D631" s="17"/>
      <c r="E631" s="17"/>
      <c r="K631" s="17"/>
      <c r="L631" s="17"/>
      <c r="M631" s="17"/>
      <c r="N631" s="17"/>
      <c r="Z631" s="17"/>
      <c r="AA631" s="17"/>
      <c r="AB631" s="17"/>
      <c r="AC631" s="17"/>
    </row>
    <row r="632" spans="2:29" ht="15.75" customHeight="1" x14ac:dyDescent="0.2">
      <c r="B632" s="17"/>
      <c r="C632" s="17"/>
      <c r="D632" s="17"/>
      <c r="E632" s="17"/>
      <c r="K632" s="17"/>
      <c r="L632" s="17"/>
      <c r="M632" s="17"/>
      <c r="N632" s="17"/>
      <c r="Z632" s="17"/>
      <c r="AA632" s="17"/>
      <c r="AB632" s="17"/>
      <c r="AC632" s="17"/>
    </row>
    <row r="633" spans="2:29" ht="15.75" customHeight="1" x14ac:dyDescent="0.2">
      <c r="B633" s="17"/>
      <c r="C633" s="17"/>
      <c r="D633" s="17"/>
      <c r="E633" s="17"/>
      <c r="K633" s="17"/>
      <c r="L633" s="17"/>
      <c r="M633" s="17"/>
      <c r="N633" s="17"/>
      <c r="Z633" s="17"/>
      <c r="AA633" s="17"/>
      <c r="AB633" s="17"/>
      <c r="AC633" s="17"/>
    </row>
    <row r="634" spans="2:29" ht="15.75" customHeight="1" x14ac:dyDescent="0.2">
      <c r="B634" s="17"/>
      <c r="C634" s="17"/>
      <c r="D634" s="17"/>
      <c r="E634" s="17"/>
      <c r="K634" s="17"/>
      <c r="L634" s="17"/>
      <c r="M634" s="17"/>
      <c r="N634" s="17"/>
      <c r="Z634" s="17"/>
      <c r="AA634" s="17"/>
      <c r="AB634" s="17"/>
      <c r="AC634" s="17"/>
    </row>
    <row r="635" spans="2:29" ht="15.75" customHeight="1" x14ac:dyDescent="0.2">
      <c r="B635" s="17"/>
      <c r="C635" s="17"/>
      <c r="D635" s="17"/>
      <c r="E635" s="17"/>
      <c r="K635" s="17"/>
      <c r="L635" s="17"/>
      <c r="M635" s="17"/>
      <c r="N635" s="17"/>
      <c r="Z635" s="17"/>
      <c r="AA635" s="17"/>
      <c r="AB635" s="17"/>
      <c r="AC635" s="17"/>
    </row>
    <row r="636" spans="2:29" ht="15.75" customHeight="1" x14ac:dyDescent="0.2">
      <c r="B636" s="17"/>
      <c r="C636" s="17"/>
      <c r="D636" s="17"/>
      <c r="E636" s="17"/>
      <c r="K636" s="17"/>
      <c r="L636" s="17"/>
      <c r="M636" s="17"/>
      <c r="N636" s="17"/>
      <c r="Z636" s="17"/>
      <c r="AA636" s="17"/>
      <c r="AB636" s="17"/>
      <c r="AC636" s="17"/>
    </row>
    <row r="637" spans="2:29" ht="15.75" customHeight="1" x14ac:dyDescent="0.2">
      <c r="B637" s="17"/>
      <c r="C637" s="17"/>
      <c r="D637" s="17"/>
      <c r="E637" s="17"/>
      <c r="K637" s="17"/>
      <c r="L637" s="17"/>
      <c r="M637" s="17"/>
      <c r="N637" s="17"/>
      <c r="Z637" s="17"/>
      <c r="AA637" s="17"/>
      <c r="AB637" s="17"/>
      <c r="AC637" s="17"/>
    </row>
    <row r="638" spans="2:29" ht="15.75" customHeight="1" x14ac:dyDescent="0.2">
      <c r="B638" s="17"/>
      <c r="C638" s="17"/>
      <c r="D638" s="17"/>
      <c r="E638" s="17"/>
      <c r="K638" s="17"/>
      <c r="L638" s="17"/>
      <c r="M638" s="17"/>
      <c r="N638" s="17"/>
      <c r="Z638" s="17"/>
      <c r="AA638" s="17"/>
      <c r="AB638" s="17"/>
      <c r="AC638" s="17"/>
    </row>
    <row r="639" spans="2:29" ht="15.75" customHeight="1" x14ac:dyDescent="0.2">
      <c r="B639" s="17"/>
      <c r="C639" s="17"/>
      <c r="D639" s="17"/>
      <c r="E639" s="17"/>
      <c r="K639" s="17"/>
      <c r="L639" s="17"/>
      <c r="M639" s="17"/>
      <c r="N639" s="17"/>
      <c r="Z639" s="17"/>
      <c r="AA639" s="17"/>
      <c r="AB639" s="17"/>
      <c r="AC639" s="17"/>
    </row>
    <row r="640" spans="2:29" ht="15.75" customHeight="1" x14ac:dyDescent="0.2">
      <c r="B640" s="17"/>
      <c r="C640" s="17"/>
      <c r="D640" s="17"/>
      <c r="E640" s="17"/>
      <c r="K640" s="17"/>
      <c r="L640" s="17"/>
      <c r="M640" s="17"/>
      <c r="N640" s="17"/>
      <c r="Z640" s="17"/>
      <c r="AA640" s="17"/>
      <c r="AB640" s="17"/>
      <c r="AC640" s="17"/>
    </row>
    <row r="641" spans="2:29" ht="15.75" customHeight="1" x14ac:dyDescent="0.2">
      <c r="B641" s="17"/>
      <c r="C641" s="17"/>
      <c r="D641" s="17"/>
      <c r="E641" s="17"/>
      <c r="K641" s="17"/>
      <c r="L641" s="17"/>
      <c r="M641" s="17"/>
      <c r="N641" s="17"/>
      <c r="Z641" s="17"/>
      <c r="AA641" s="17"/>
      <c r="AB641" s="17"/>
      <c r="AC641" s="17"/>
    </row>
    <row r="642" spans="2:29" ht="15.75" customHeight="1" x14ac:dyDescent="0.2">
      <c r="B642" s="17"/>
      <c r="C642" s="17"/>
      <c r="D642" s="17"/>
      <c r="E642" s="17"/>
      <c r="K642" s="17"/>
      <c r="L642" s="17"/>
      <c r="M642" s="17"/>
      <c r="N642" s="17"/>
      <c r="Z642" s="17"/>
      <c r="AA642" s="17"/>
      <c r="AB642" s="17"/>
      <c r="AC642" s="17"/>
    </row>
    <row r="643" spans="2:29" ht="15.75" customHeight="1" x14ac:dyDescent="0.2">
      <c r="B643" s="17"/>
      <c r="C643" s="17"/>
      <c r="D643" s="17"/>
      <c r="E643" s="17"/>
      <c r="K643" s="17"/>
      <c r="L643" s="17"/>
      <c r="M643" s="17"/>
      <c r="N643" s="17"/>
      <c r="Z643" s="17"/>
      <c r="AA643" s="17"/>
      <c r="AB643" s="17"/>
      <c r="AC643" s="17"/>
    </row>
    <row r="644" spans="2:29" ht="15.75" customHeight="1" x14ac:dyDescent="0.2">
      <c r="B644" s="17"/>
      <c r="C644" s="17"/>
      <c r="D644" s="17"/>
      <c r="E644" s="17"/>
      <c r="K644" s="17"/>
      <c r="L644" s="17"/>
      <c r="M644" s="17"/>
      <c r="N644" s="17"/>
      <c r="Z644" s="17"/>
      <c r="AA644" s="17"/>
      <c r="AB644" s="17"/>
      <c r="AC644" s="17"/>
    </row>
    <row r="645" spans="2:29" ht="15.75" customHeight="1" x14ac:dyDescent="0.2">
      <c r="B645" s="17"/>
      <c r="C645" s="17"/>
      <c r="D645" s="17"/>
      <c r="E645" s="17"/>
      <c r="K645" s="17"/>
      <c r="L645" s="17"/>
      <c r="M645" s="17"/>
      <c r="N645" s="17"/>
      <c r="Z645" s="17"/>
      <c r="AA645" s="17"/>
      <c r="AB645" s="17"/>
      <c r="AC645" s="17"/>
    </row>
    <row r="646" spans="2:29" ht="15.75" customHeight="1" x14ac:dyDescent="0.2">
      <c r="B646" s="17"/>
      <c r="C646" s="17"/>
      <c r="D646" s="17"/>
      <c r="E646" s="17"/>
      <c r="K646" s="17"/>
      <c r="L646" s="17"/>
      <c r="M646" s="17"/>
      <c r="N646" s="17"/>
      <c r="Z646" s="17"/>
      <c r="AA646" s="17"/>
      <c r="AB646" s="17"/>
      <c r="AC646" s="17"/>
    </row>
    <row r="647" spans="2:29" ht="15.75" customHeight="1" x14ac:dyDescent="0.2">
      <c r="B647" s="17"/>
      <c r="C647" s="17"/>
      <c r="D647" s="17"/>
      <c r="E647" s="17"/>
      <c r="K647" s="17"/>
      <c r="L647" s="17"/>
      <c r="M647" s="17"/>
      <c r="N647" s="17"/>
      <c r="Z647" s="17"/>
      <c r="AA647" s="17"/>
      <c r="AB647" s="17"/>
      <c r="AC647" s="17"/>
    </row>
    <row r="648" spans="2:29" ht="15.75" customHeight="1" x14ac:dyDescent="0.2">
      <c r="B648" s="17"/>
      <c r="C648" s="17"/>
      <c r="D648" s="17"/>
      <c r="E648" s="17"/>
      <c r="K648" s="17"/>
      <c r="L648" s="17"/>
      <c r="M648" s="17"/>
      <c r="N648" s="17"/>
      <c r="Z648" s="17"/>
      <c r="AA648" s="17"/>
      <c r="AB648" s="17"/>
      <c r="AC648" s="17"/>
    </row>
    <row r="649" spans="2:29" ht="15.75" customHeight="1" x14ac:dyDescent="0.2">
      <c r="B649" s="17"/>
      <c r="C649" s="17"/>
      <c r="D649" s="17"/>
      <c r="E649" s="17"/>
      <c r="K649" s="17"/>
      <c r="L649" s="17"/>
      <c r="M649" s="17"/>
      <c r="N649" s="17"/>
      <c r="Z649" s="17"/>
      <c r="AA649" s="17"/>
      <c r="AB649" s="17"/>
      <c r="AC649" s="17"/>
    </row>
    <row r="650" spans="2:29" ht="15.75" customHeight="1" x14ac:dyDescent="0.2">
      <c r="B650" s="17"/>
      <c r="C650" s="17"/>
      <c r="D650" s="17"/>
      <c r="E650" s="17"/>
      <c r="K650" s="17"/>
      <c r="L650" s="17"/>
      <c r="M650" s="17"/>
      <c r="N650" s="17"/>
      <c r="Z650" s="17"/>
      <c r="AA650" s="17"/>
      <c r="AB650" s="17"/>
      <c r="AC650" s="17"/>
    </row>
    <row r="651" spans="2:29" ht="15.75" customHeight="1" x14ac:dyDescent="0.2">
      <c r="B651" s="17"/>
      <c r="C651" s="17"/>
      <c r="D651" s="17"/>
      <c r="E651" s="17"/>
      <c r="K651" s="17"/>
      <c r="L651" s="17"/>
      <c r="M651" s="17"/>
      <c r="N651" s="17"/>
      <c r="Z651" s="17"/>
      <c r="AA651" s="17"/>
      <c r="AB651" s="17"/>
      <c r="AC651" s="17"/>
    </row>
    <row r="652" spans="2:29" ht="15.75" customHeight="1" x14ac:dyDescent="0.2">
      <c r="B652" s="17"/>
      <c r="C652" s="17"/>
      <c r="D652" s="17"/>
      <c r="E652" s="17"/>
      <c r="K652" s="17"/>
      <c r="L652" s="17"/>
      <c r="M652" s="17"/>
      <c r="N652" s="17"/>
      <c r="Z652" s="17"/>
      <c r="AA652" s="17"/>
      <c r="AB652" s="17"/>
      <c r="AC652" s="17"/>
    </row>
    <row r="653" spans="2:29" ht="15.75" customHeight="1" x14ac:dyDescent="0.2">
      <c r="B653" s="17"/>
      <c r="C653" s="17"/>
      <c r="D653" s="17"/>
      <c r="E653" s="17"/>
      <c r="K653" s="17"/>
      <c r="L653" s="17"/>
      <c r="M653" s="17"/>
      <c r="N653" s="17"/>
      <c r="Z653" s="17"/>
      <c r="AA653" s="17"/>
      <c r="AB653" s="17"/>
      <c r="AC653" s="17"/>
    </row>
    <row r="654" spans="2:29" ht="15.75" customHeight="1" x14ac:dyDescent="0.2">
      <c r="B654" s="17"/>
      <c r="C654" s="17"/>
      <c r="D654" s="17"/>
      <c r="E654" s="17"/>
      <c r="K654" s="17"/>
      <c r="L654" s="17"/>
      <c r="M654" s="17"/>
      <c r="N654" s="17"/>
      <c r="Z654" s="17"/>
      <c r="AA654" s="17"/>
      <c r="AB654" s="17"/>
      <c r="AC654" s="17"/>
    </row>
    <row r="655" spans="2:29" ht="15.75" customHeight="1" x14ac:dyDescent="0.2">
      <c r="B655" s="17"/>
      <c r="C655" s="17"/>
      <c r="D655" s="17"/>
      <c r="E655" s="17"/>
      <c r="K655" s="17"/>
      <c r="L655" s="17"/>
      <c r="M655" s="17"/>
      <c r="N655" s="17"/>
      <c r="Z655" s="17"/>
      <c r="AA655" s="17"/>
      <c r="AB655" s="17"/>
      <c r="AC655" s="17"/>
    </row>
    <row r="656" spans="2:29" ht="15.75" customHeight="1" x14ac:dyDescent="0.2">
      <c r="B656" s="17"/>
      <c r="C656" s="17"/>
      <c r="D656" s="17"/>
      <c r="E656" s="17"/>
      <c r="K656" s="17"/>
      <c r="L656" s="17"/>
      <c r="M656" s="17"/>
      <c r="N656" s="17"/>
      <c r="Z656" s="17"/>
      <c r="AA656" s="17"/>
      <c r="AB656" s="17"/>
      <c r="AC656" s="17"/>
    </row>
    <row r="657" spans="2:29" ht="15.75" customHeight="1" x14ac:dyDescent="0.2">
      <c r="B657" s="17"/>
      <c r="C657" s="17"/>
      <c r="D657" s="17"/>
      <c r="E657" s="17"/>
      <c r="K657" s="17"/>
      <c r="L657" s="17"/>
      <c r="M657" s="17"/>
      <c r="N657" s="17"/>
      <c r="Z657" s="17"/>
      <c r="AA657" s="17"/>
      <c r="AB657" s="17"/>
      <c r="AC657" s="17"/>
    </row>
    <row r="658" spans="2:29" ht="15.75" customHeight="1" x14ac:dyDescent="0.2">
      <c r="B658" s="17"/>
      <c r="C658" s="17"/>
      <c r="D658" s="17"/>
      <c r="E658" s="17"/>
      <c r="K658" s="17"/>
      <c r="L658" s="17"/>
      <c r="M658" s="17"/>
      <c r="N658" s="17"/>
      <c r="Z658" s="17"/>
      <c r="AA658" s="17"/>
      <c r="AB658" s="17"/>
      <c r="AC658" s="17"/>
    </row>
    <row r="659" spans="2:29" ht="15.75" customHeight="1" x14ac:dyDescent="0.2">
      <c r="B659" s="17"/>
      <c r="C659" s="17"/>
      <c r="D659" s="17"/>
      <c r="E659" s="17"/>
      <c r="K659" s="17"/>
      <c r="L659" s="17"/>
      <c r="M659" s="17"/>
      <c r="N659" s="17"/>
      <c r="Z659" s="17"/>
      <c r="AA659" s="17"/>
      <c r="AB659" s="17"/>
      <c r="AC659" s="17"/>
    </row>
    <row r="660" spans="2:29" ht="15.75" customHeight="1" x14ac:dyDescent="0.2">
      <c r="B660" s="17"/>
      <c r="C660" s="17"/>
      <c r="D660" s="17"/>
      <c r="E660" s="17"/>
      <c r="K660" s="17"/>
      <c r="L660" s="17"/>
      <c r="M660" s="17"/>
      <c r="N660" s="17"/>
      <c r="Z660" s="17"/>
      <c r="AA660" s="17"/>
      <c r="AB660" s="17"/>
      <c r="AC660" s="17"/>
    </row>
    <row r="661" spans="2:29" ht="15.75" customHeight="1" x14ac:dyDescent="0.2">
      <c r="B661" s="17"/>
      <c r="C661" s="17"/>
      <c r="D661" s="17"/>
      <c r="E661" s="17"/>
      <c r="K661" s="17"/>
      <c r="L661" s="17"/>
      <c r="M661" s="17"/>
      <c r="N661" s="17"/>
      <c r="Z661" s="17"/>
      <c r="AA661" s="17"/>
      <c r="AB661" s="17"/>
      <c r="AC661" s="17"/>
    </row>
    <row r="662" spans="2:29" ht="15.75" customHeight="1" x14ac:dyDescent="0.2">
      <c r="B662" s="17"/>
      <c r="C662" s="17"/>
      <c r="D662" s="17"/>
      <c r="E662" s="17"/>
      <c r="K662" s="17"/>
      <c r="L662" s="17"/>
      <c r="M662" s="17"/>
      <c r="N662" s="17"/>
      <c r="Z662" s="17"/>
      <c r="AA662" s="17"/>
      <c r="AB662" s="17"/>
      <c r="AC662" s="17"/>
    </row>
    <row r="663" spans="2:29" ht="15.75" customHeight="1" x14ac:dyDescent="0.2">
      <c r="B663" s="17"/>
      <c r="C663" s="17"/>
      <c r="D663" s="17"/>
      <c r="E663" s="17"/>
      <c r="K663" s="17"/>
      <c r="L663" s="17"/>
      <c r="M663" s="17"/>
      <c r="N663" s="17"/>
      <c r="Z663" s="17"/>
      <c r="AA663" s="17"/>
      <c r="AB663" s="17"/>
      <c r="AC663" s="17"/>
    </row>
    <row r="664" spans="2:29" ht="15.75" customHeight="1" x14ac:dyDescent="0.2">
      <c r="B664" s="17"/>
      <c r="C664" s="17"/>
      <c r="D664" s="17"/>
      <c r="E664" s="17"/>
      <c r="K664" s="17"/>
      <c r="L664" s="17"/>
      <c r="M664" s="17"/>
      <c r="N664" s="17"/>
      <c r="Z664" s="17"/>
      <c r="AA664" s="17"/>
      <c r="AB664" s="17"/>
      <c r="AC664" s="17"/>
    </row>
    <row r="665" spans="2:29" ht="15.75" customHeight="1" x14ac:dyDescent="0.2">
      <c r="B665" s="17"/>
      <c r="C665" s="17"/>
      <c r="D665" s="17"/>
      <c r="E665" s="17"/>
      <c r="K665" s="17"/>
      <c r="L665" s="17"/>
      <c r="M665" s="17"/>
      <c r="N665" s="17"/>
      <c r="Z665" s="17"/>
      <c r="AA665" s="17"/>
      <c r="AB665" s="17"/>
      <c r="AC665" s="17"/>
    </row>
    <row r="666" spans="2:29" ht="15.75" customHeight="1" x14ac:dyDescent="0.2">
      <c r="B666" s="17"/>
      <c r="C666" s="17"/>
      <c r="D666" s="17"/>
      <c r="E666" s="17"/>
      <c r="K666" s="17"/>
      <c r="L666" s="17"/>
      <c r="M666" s="17"/>
      <c r="N666" s="17"/>
      <c r="Z666" s="17"/>
      <c r="AA666" s="17"/>
      <c r="AB666" s="17"/>
      <c r="AC666" s="17"/>
    </row>
    <row r="667" spans="2:29" ht="15.75" customHeight="1" x14ac:dyDescent="0.2">
      <c r="B667" s="17"/>
      <c r="C667" s="17"/>
      <c r="D667" s="17"/>
      <c r="E667" s="17"/>
      <c r="K667" s="17"/>
      <c r="L667" s="17"/>
      <c r="M667" s="17"/>
      <c r="N667" s="17"/>
      <c r="Z667" s="17"/>
      <c r="AA667" s="17"/>
      <c r="AB667" s="17"/>
      <c r="AC667" s="17"/>
    </row>
    <row r="668" spans="2:29" ht="15.75" customHeight="1" x14ac:dyDescent="0.2">
      <c r="B668" s="17"/>
      <c r="C668" s="17"/>
      <c r="D668" s="17"/>
      <c r="E668" s="17"/>
      <c r="K668" s="17"/>
      <c r="L668" s="17"/>
      <c r="M668" s="17"/>
      <c r="N668" s="17"/>
      <c r="Z668" s="17"/>
      <c r="AA668" s="17"/>
      <c r="AB668" s="17"/>
      <c r="AC668" s="17"/>
    </row>
    <row r="669" spans="2:29" ht="15.75" customHeight="1" x14ac:dyDescent="0.2">
      <c r="B669" s="17"/>
      <c r="C669" s="17"/>
      <c r="D669" s="17"/>
      <c r="E669" s="17"/>
      <c r="K669" s="17"/>
      <c r="L669" s="17"/>
      <c r="M669" s="17"/>
      <c r="N669" s="17"/>
      <c r="Z669" s="17"/>
      <c r="AA669" s="17"/>
      <c r="AB669" s="17"/>
      <c r="AC669" s="17"/>
    </row>
    <row r="670" spans="2:29" ht="15.75" customHeight="1" x14ac:dyDescent="0.2">
      <c r="B670" s="17"/>
      <c r="C670" s="17"/>
      <c r="D670" s="17"/>
      <c r="E670" s="17"/>
      <c r="K670" s="17"/>
      <c r="L670" s="17"/>
      <c r="M670" s="17"/>
      <c r="N670" s="17"/>
      <c r="Z670" s="17"/>
      <c r="AA670" s="17"/>
      <c r="AB670" s="17"/>
      <c r="AC670" s="17"/>
    </row>
    <row r="671" spans="2:29" ht="15.75" customHeight="1" x14ac:dyDescent="0.2">
      <c r="B671" s="17"/>
      <c r="C671" s="17"/>
      <c r="D671" s="17"/>
      <c r="E671" s="17"/>
      <c r="K671" s="17"/>
      <c r="L671" s="17"/>
      <c r="M671" s="17"/>
      <c r="N671" s="17"/>
      <c r="Z671" s="17"/>
      <c r="AA671" s="17"/>
      <c r="AB671" s="17"/>
      <c r="AC671" s="17"/>
    </row>
    <row r="672" spans="2:29" ht="15.75" customHeight="1" x14ac:dyDescent="0.2">
      <c r="B672" s="17"/>
      <c r="C672" s="17"/>
      <c r="D672" s="17"/>
      <c r="E672" s="17"/>
      <c r="K672" s="17"/>
      <c r="L672" s="17"/>
      <c r="M672" s="17"/>
      <c r="N672" s="17"/>
      <c r="Z672" s="17"/>
      <c r="AA672" s="17"/>
      <c r="AB672" s="17"/>
      <c r="AC672" s="17"/>
    </row>
    <row r="673" spans="2:29" ht="15.75" customHeight="1" x14ac:dyDescent="0.2">
      <c r="B673" s="17"/>
      <c r="C673" s="17"/>
      <c r="D673" s="17"/>
      <c r="E673" s="17"/>
      <c r="K673" s="17"/>
      <c r="L673" s="17"/>
      <c r="M673" s="17"/>
      <c r="N673" s="17"/>
      <c r="Z673" s="17"/>
      <c r="AA673" s="17"/>
      <c r="AB673" s="17"/>
      <c r="AC673" s="17"/>
    </row>
    <row r="674" spans="2:29" ht="15.75" customHeight="1" x14ac:dyDescent="0.2">
      <c r="B674" s="17"/>
      <c r="C674" s="17"/>
      <c r="D674" s="17"/>
      <c r="E674" s="17"/>
      <c r="K674" s="17"/>
      <c r="L674" s="17"/>
      <c r="M674" s="17"/>
      <c r="N674" s="17"/>
      <c r="Z674" s="17"/>
      <c r="AA674" s="17"/>
      <c r="AB674" s="17"/>
      <c r="AC674" s="17"/>
    </row>
    <row r="675" spans="2:29" ht="15.75" customHeight="1" x14ac:dyDescent="0.2">
      <c r="B675" s="17"/>
      <c r="C675" s="17"/>
      <c r="D675" s="17"/>
      <c r="E675" s="17"/>
      <c r="K675" s="17"/>
      <c r="L675" s="17"/>
      <c r="M675" s="17"/>
      <c r="N675" s="17"/>
      <c r="Z675" s="17"/>
      <c r="AA675" s="17"/>
      <c r="AB675" s="17"/>
      <c r="AC675" s="17"/>
    </row>
    <row r="676" spans="2:29" ht="15.75" customHeight="1" x14ac:dyDescent="0.2">
      <c r="B676" s="17"/>
      <c r="C676" s="17"/>
      <c r="D676" s="17"/>
      <c r="E676" s="17"/>
      <c r="K676" s="17"/>
      <c r="L676" s="17"/>
      <c r="M676" s="17"/>
      <c r="N676" s="17"/>
      <c r="Z676" s="17"/>
      <c r="AA676" s="17"/>
      <c r="AB676" s="17"/>
      <c r="AC676" s="17"/>
    </row>
    <row r="677" spans="2:29" ht="15.75" customHeight="1" x14ac:dyDescent="0.2">
      <c r="B677" s="17"/>
      <c r="C677" s="17"/>
      <c r="D677" s="17"/>
      <c r="E677" s="17"/>
      <c r="K677" s="17"/>
      <c r="L677" s="17"/>
      <c r="M677" s="17"/>
      <c r="N677" s="17"/>
      <c r="Z677" s="17"/>
      <c r="AA677" s="17"/>
      <c r="AB677" s="17"/>
      <c r="AC677" s="17"/>
    </row>
    <row r="678" spans="2:29" ht="15.75" customHeight="1" x14ac:dyDescent="0.2">
      <c r="B678" s="17"/>
      <c r="C678" s="17"/>
      <c r="D678" s="17"/>
      <c r="E678" s="17"/>
      <c r="K678" s="17"/>
      <c r="L678" s="17"/>
      <c r="M678" s="17"/>
      <c r="N678" s="17"/>
      <c r="Z678" s="17"/>
      <c r="AA678" s="17"/>
      <c r="AB678" s="17"/>
      <c r="AC678" s="17"/>
    </row>
    <row r="679" spans="2:29" ht="15.75" customHeight="1" x14ac:dyDescent="0.2">
      <c r="B679" s="17"/>
      <c r="C679" s="17"/>
      <c r="D679" s="17"/>
      <c r="E679" s="17"/>
      <c r="K679" s="17"/>
      <c r="L679" s="17"/>
      <c r="M679" s="17"/>
      <c r="N679" s="17"/>
      <c r="Z679" s="17"/>
      <c r="AA679" s="17"/>
      <c r="AB679" s="17"/>
      <c r="AC679" s="17"/>
    </row>
    <row r="680" spans="2:29" ht="15.75" customHeight="1" x14ac:dyDescent="0.2">
      <c r="B680" s="17"/>
      <c r="C680" s="17"/>
      <c r="D680" s="17"/>
      <c r="E680" s="17"/>
      <c r="K680" s="17"/>
      <c r="L680" s="17"/>
      <c r="M680" s="17"/>
      <c r="N680" s="17"/>
      <c r="Z680" s="17"/>
      <c r="AA680" s="17"/>
      <c r="AB680" s="17"/>
      <c r="AC680" s="17"/>
    </row>
    <row r="681" spans="2:29" ht="15.75" customHeight="1" x14ac:dyDescent="0.2">
      <c r="B681" s="17"/>
      <c r="C681" s="17"/>
      <c r="D681" s="17"/>
      <c r="E681" s="17"/>
      <c r="K681" s="17"/>
      <c r="L681" s="17"/>
      <c r="M681" s="17"/>
      <c r="N681" s="17"/>
      <c r="Z681" s="17"/>
      <c r="AA681" s="17"/>
      <c r="AB681" s="17"/>
      <c r="AC681" s="17"/>
    </row>
    <row r="682" spans="2:29" ht="15.75" customHeight="1" x14ac:dyDescent="0.2">
      <c r="B682" s="17"/>
      <c r="C682" s="17"/>
      <c r="D682" s="17"/>
      <c r="E682" s="17"/>
      <c r="K682" s="17"/>
      <c r="L682" s="17"/>
      <c r="M682" s="17"/>
      <c r="N682" s="17"/>
      <c r="Z682" s="17"/>
      <c r="AA682" s="17"/>
      <c r="AB682" s="17"/>
      <c r="AC682" s="17"/>
    </row>
    <row r="683" spans="2:29" ht="15.75" customHeight="1" x14ac:dyDescent="0.2">
      <c r="B683" s="17"/>
      <c r="C683" s="17"/>
      <c r="D683" s="17"/>
      <c r="E683" s="17"/>
      <c r="K683" s="17"/>
      <c r="L683" s="17"/>
      <c r="M683" s="17"/>
      <c r="N683" s="17"/>
      <c r="Z683" s="17"/>
      <c r="AA683" s="17"/>
      <c r="AB683" s="17"/>
      <c r="AC683" s="17"/>
    </row>
    <row r="684" spans="2:29" ht="15.75" customHeight="1" x14ac:dyDescent="0.2">
      <c r="B684" s="17"/>
      <c r="C684" s="17"/>
      <c r="D684" s="17"/>
      <c r="E684" s="17"/>
      <c r="K684" s="17"/>
      <c r="L684" s="17"/>
      <c r="M684" s="17"/>
      <c r="N684" s="17"/>
      <c r="Z684" s="17"/>
      <c r="AA684" s="17"/>
      <c r="AB684" s="17"/>
      <c r="AC684" s="17"/>
    </row>
    <row r="685" spans="2:29" ht="15.75" customHeight="1" x14ac:dyDescent="0.2">
      <c r="B685" s="17"/>
      <c r="C685" s="17"/>
      <c r="D685" s="17"/>
      <c r="E685" s="17"/>
      <c r="K685" s="17"/>
      <c r="L685" s="17"/>
      <c r="M685" s="17"/>
      <c r="N685" s="17"/>
      <c r="Z685" s="17"/>
      <c r="AA685" s="17"/>
      <c r="AB685" s="17"/>
      <c r="AC685" s="17"/>
    </row>
    <row r="686" spans="2:29" ht="15.75" customHeight="1" x14ac:dyDescent="0.2">
      <c r="B686" s="17"/>
      <c r="C686" s="17"/>
      <c r="D686" s="17"/>
      <c r="E686" s="17"/>
      <c r="K686" s="17"/>
      <c r="L686" s="17"/>
      <c r="M686" s="17"/>
      <c r="N686" s="17"/>
      <c r="Z686" s="17"/>
      <c r="AA686" s="17"/>
      <c r="AB686" s="17"/>
      <c r="AC686" s="17"/>
    </row>
    <row r="687" spans="2:29" ht="15.75" customHeight="1" x14ac:dyDescent="0.2">
      <c r="B687" s="17"/>
      <c r="C687" s="17"/>
      <c r="D687" s="17"/>
      <c r="E687" s="17"/>
      <c r="K687" s="17"/>
      <c r="L687" s="17"/>
      <c r="M687" s="17"/>
      <c r="N687" s="17"/>
      <c r="Z687" s="17"/>
      <c r="AA687" s="17"/>
      <c r="AB687" s="17"/>
      <c r="AC687" s="17"/>
    </row>
    <row r="688" spans="2:29" ht="15.75" customHeight="1" x14ac:dyDescent="0.2">
      <c r="B688" s="17"/>
      <c r="C688" s="17"/>
      <c r="D688" s="17"/>
      <c r="E688" s="17"/>
      <c r="K688" s="17"/>
      <c r="L688" s="17"/>
      <c r="M688" s="17"/>
      <c r="N688" s="17"/>
      <c r="Z688" s="17"/>
      <c r="AA688" s="17"/>
      <c r="AB688" s="17"/>
      <c r="AC688" s="17"/>
    </row>
    <row r="689" spans="2:29" ht="15.75" customHeight="1" x14ac:dyDescent="0.2">
      <c r="B689" s="17"/>
      <c r="C689" s="17"/>
      <c r="D689" s="17"/>
      <c r="E689" s="17"/>
      <c r="K689" s="17"/>
      <c r="L689" s="17"/>
      <c r="M689" s="17"/>
      <c r="N689" s="17"/>
      <c r="Z689" s="17"/>
      <c r="AA689" s="17"/>
      <c r="AB689" s="17"/>
      <c r="AC689" s="17"/>
    </row>
    <row r="690" spans="2:29" ht="15.75" customHeight="1" x14ac:dyDescent="0.2">
      <c r="B690" s="17"/>
      <c r="C690" s="17"/>
      <c r="D690" s="17"/>
      <c r="E690" s="17"/>
      <c r="K690" s="17"/>
      <c r="L690" s="17"/>
      <c r="M690" s="17"/>
      <c r="N690" s="17"/>
      <c r="Z690" s="17"/>
      <c r="AA690" s="17"/>
      <c r="AB690" s="17"/>
      <c r="AC690" s="17"/>
    </row>
    <row r="691" spans="2:29" ht="15.75" customHeight="1" x14ac:dyDescent="0.2">
      <c r="B691" s="17"/>
      <c r="C691" s="17"/>
      <c r="D691" s="17"/>
      <c r="E691" s="17"/>
      <c r="K691" s="17"/>
      <c r="L691" s="17"/>
      <c r="M691" s="17"/>
      <c r="N691" s="17"/>
      <c r="Z691" s="17"/>
      <c r="AA691" s="17"/>
      <c r="AB691" s="17"/>
      <c r="AC691" s="17"/>
    </row>
    <row r="692" spans="2:29" ht="15.75" customHeight="1" x14ac:dyDescent="0.2">
      <c r="B692" s="17"/>
      <c r="C692" s="17"/>
      <c r="D692" s="17"/>
      <c r="E692" s="17"/>
      <c r="K692" s="17"/>
      <c r="L692" s="17"/>
      <c r="M692" s="17"/>
      <c r="N692" s="17"/>
      <c r="Z692" s="17"/>
      <c r="AA692" s="17"/>
      <c r="AB692" s="17"/>
      <c r="AC692" s="17"/>
    </row>
    <row r="693" spans="2:29" ht="15.75" customHeight="1" x14ac:dyDescent="0.2">
      <c r="B693" s="17"/>
      <c r="C693" s="17"/>
      <c r="D693" s="17"/>
      <c r="E693" s="17"/>
      <c r="K693" s="17"/>
      <c r="L693" s="17"/>
      <c r="M693" s="17"/>
      <c r="N693" s="17"/>
      <c r="Z693" s="17"/>
      <c r="AA693" s="17"/>
      <c r="AB693" s="17"/>
      <c r="AC693" s="17"/>
    </row>
    <row r="694" spans="2:29" ht="15.75" customHeight="1" x14ac:dyDescent="0.2">
      <c r="B694" s="17"/>
      <c r="C694" s="17"/>
      <c r="D694" s="17"/>
      <c r="E694" s="17"/>
      <c r="K694" s="17"/>
      <c r="L694" s="17"/>
      <c r="M694" s="17"/>
      <c r="N694" s="17"/>
      <c r="Z694" s="17"/>
      <c r="AA694" s="17"/>
      <c r="AB694" s="17"/>
      <c r="AC694" s="17"/>
    </row>
    <row r="695" spans="2:29" ht="15.75" customHeight="1" x14ac:dyDescent="0.2">
      <c r="B695" s="17"/>
      <c r="C695" s="17"/>
      <c r="D695" s="17"/>
      <c r="E695" s="17"/>
      <c r="K695" s="17"/>
      <c r="L695" s="17"/>
      <c r="M695" s="17"/>
      <c r="N695" s="17"/>
      <c r="Z695" s="17"/>
      <c r="AA695" s="17"/>
      <c r="AB695" s="17"/>
      <c r="AC695" s="17"/>
    </row>
    <row r="696" spans="2:29" ht="15.75" customHeight="1" x14ac:dyDescent="0.2">
      <c r="B696" s="17"/>
      <c r="C696" s="17"/>
      <c r="D696" s="17"/>
      <c r="E696" s="17"/>
      <c r="K696" s="17"/>
      <c r="L696" s="17"/>
      <c r="M696" s="17"/>
      <c r="N696" s="17"/>
      <c r="Z696" s="17"/>
      <c r="AA696" s="17"/>
      <c r="AB696" s="17"/>
      <c r="AC696" s="17"/>
    </row>
    <row r="697" spans="2:29" ht="15.75" customHeight="1" x14ac:dyDescent="0.2">
      <c r="B697" s="17"/>
      <c r="C697" s="17"/>
      <c r="D697" s="17"/>
      <c r="E697" s="17"/>
      <c r="K697" s="17"/>
      <c r="L697" s="17"/>
      <c r="M697" s="17"/>
      <c r="N697" s="17"/>
      <c r="Z697" s="17"/>
      <c r="AA697" s="17"/>
      <c r="AB697" s="17"/>
      <c r="AC697" s="17"/>
    </row>
    <row r="698" spans="2:29" ht="15.75" customHeight="1" x14ac:dyDescent="0.2">
      <c r="B698" s="17"/>
      <c r="C698" s="17"/>
      <c r="D698" s="17"/>
      <c r="E698" s="17"/>
      <c r="K698" s="17"/>
      <c r="L698" s="17"/>
      <c r="M698" s="17"/>
      <c r="N698" s="17"/>
      <c r="Z698" s="17"/>
      <c r="AA698" s="17"/>
      <c r="AB698" s="17"/>
      <c r="AC698" s="17"/>
    </row>
    <row r="699" spans="2:29" ht="15.75" customHeight="1" x14ac:dyDescent="0.2">
      <c r="B699" s="17"/>
      <c r="C699" s="17"/>
      <c r="D699" s="17"/>
      <c r="E699" s="17"/>
      <c r="K699" s="17"/>
      <c r="L699" s="17"/>
      <c r="M699" s="17"/>
      <c r="N699" s="17"/>
      <c r="Z699" s="17"/>
      <c r="AA699" s="17"/>
      <c r="AB699" s="17"/>
      <c r="AC699" s="17"/>
    </row>
    <row r="700" spans="2:29" ht="15.75" customHeight="1" x14ac:dyDescent="0.2">
      <c r="B700" s="17"/>
      <c r="C700" s="17"/>
      <c r="D700" s="17"/>
      <c r="E700" s="17"/>
      <c r="K700" s="17"/>
      <c r="L700" s="17"/>
      <c r="M700" s="17"/>
      <c r="N700" s="17"/>
      <c r="Z700" s="17"/>
      <c r="AA700" s="17"/>
      <c r="AB700" s="17"/>
      <c r="AC700" s="17"/>
    </row>
    <row r="701" spans="2:29" ht="15.75" customHeight="1" x14ac:dyDescent="0.2">
      <c r="B701" s="17"/>
      <c r="C701" s="17"/>
      <c r="D701" s="17"/>
      <c r="E701" s="17"/>
      <c r="K701" s="17"/>
      <c r="L701" s="17"/>
      <c r="M701" s="17"/>
      <c r="N701" s="17"/>
      <c r="Z701" s="17"/>
      <c r="AA701" s="17"/>
      <c r="AB701" s="17"/>
      <c r="AC701" s="17"/>
    </row>
    <row r="702" spans="2:29" ht="15.75" customHeight="1" x14ac:dyDescent="0.2">
      <c r="B702" s="17"/>
      <c r="C702" s="17"/>
      <c r="D702" s="17"/>
      <c r="E702" s="17"/>
      <c r="K702" s="17"/>
      <c r="L702" s="17"/>
      <c r="M702" s="17"/>
      <c r="N702" s="17"/>
      <c r="Z702" s="17"/>
      <c r="AA702" s="17"/>
      <c r="AB702" s="17"/>
      <c r="AC702" s="17"/>
    </row>
    <row r="703" spans="2:29" ht="15.75" customHeight="1" x14ac:dyDescent="0.2">
      <c r="B703" s="17"/>
      <c r="C703" s="17"/>
      <c r="D703" s="17"/>
      <c r="E703" s="17"/>
      <c r="K703" s="17"/>
      <c r="L703" s="17"/>
      <c r="M703" s="17"/>
      <c r="N703" s="17"/>
      <c r="Z703" s="17"/>
      <c r="AA703" s="17"/>
      <c r="AB703" s="17"/>
      <c r="AC703" s="17"/>
    </row>
    <row r="704" spans="2:29" ht="15.75" customHeight="1" x14ac:dyDescent="0.2">
      <c r="B704" s="17"/>
      <c r="C704" s="17"/>
      <c r="D704" s="17"/>
      <c r="E704" s="17"/>
      <c r="K704" s="17"/>
      <c r="L704" s="17"/>
      <c r="M704" s="17"/>
      <c r="N704" s="17"/>
      <c r="Z704" s="17"/>
      <c r="AA704" s="17"/>
      <c r="AB704" s="17"/>
      <c r="AC704" s="17"/>
    </row>
    <row r="705" spans="2:29" ht="15.75" customHeight="1" x14ac:dyDescent="0.2">
      <c r="B705" s="17"/>
      <c r="C705" s="17"/>
      <c r="D705" s="17"/>
      <c r="E705" s="17"/>
      <c r="K705" s="17"/>
      <c r="L705" s="17"/>
      <c r="M705" s="17"/>
      <c r="N705" s="17"/>
      <c r="Z705" s="17"/>
      <c r="AA705" s="17"/>
      <c r="AB705" s="17"/>
      <c r="AC705" s="17"/>
    </row>
    <row r="706" spans="2:29" ht="15.75" customHeight="1" x14ac:dyDescent="0.2">
      <c r="B706" s="17"/>
      <c r="C706" s="17"/>
      <c r="D706" s="17"/>
      <c r="E706" s="17"/>
      <c r="K706" s="17"/>
      <c r="L706" s="17"/>
      <c r="M706" s="17"/>
      <c r="N706" s="17"/>
      <c r="Z706" s="17"/>
      <c r="AA706" s="17"/>
      <c r="AB706" s="17"/>
      <c r="AC706" s="17"/>
    </row>
    <row r="707" spans="2:29" ht="15.75" customHeight="1" x14ac:dyDescent="0.2">
      <c r="B707" s="17"/>
      <c r="C707" s="17"/>
      <c r="D707" s="17"/>
      <c r="E707" s="17"/>
      <c r="K707" s="17"/>
      <c r="L707" s="17"/>
      <c r="M707" s="17"/>
      <c r="N707" s="17"/>
      <c r="Z707" s="17"/>
      <c r="AA707" s="17"/>
      <c r="AB707" s="17"/>
      <c r="AC707" s="17"/>
    </row>
    <row r="708" spans="2:29" ht="15.75" customHeight="1" x14ac:dyDescent="0.2">
      <c r="B708" s="17"/>
      <c r="C708" s="17"/>
      <c r="D708" s="17"/>
      <c r="E708" s="17"/>
      <c r="K708" s="17"/>
      <c r="L708" s="17"/>
      <c r="M708" s="17"/>
      <c r="N708" s="17"/>
      <c r="Z708" s="17"/>
      <c r="AA708" s="17"/>
      <c r="AB708" s="17"/>
      <c r="AC708" s="17"/>
    </row>
    <row r="709" spans="2:29" ht="15.75" customHeight="1" x14ac:dyDescent="0.2">
      <c r="B709" s="17"/>
      <c r="C709" s="17"/>
      <c r="D709" s="17"/>
      <c r="E709" s="17"/>
      <c r="K709" s="17"/>
      <c r="L709" s="17"/>
      <c r="M709" s="17"/>
      <c r="N709" s="17"/>
      <c r="Z709" s="17"/>
      <c r="AA709" s="17"/>
      <c r="AB709" s="17"/>
      <c r="AC709" s="17"/>
    </row>
    <row r="710" spans="2:29" ht="15.75" customHeight="1" x14ac:dyDescent="0.2">
      <c r="B710" s="17"/>
      <c r="C710" s="17"/>
      <c r="D710" s="17"/>
      <c r="E710" s="17"/>
      <c r="K710" s="17"/>
      <c r="L710" s="17"/>
      <c r="M710" s="17"/>
      <c r="N710" s="17"/>
      <c r="Z710" s="17"/>
      <c r="AA710" s="17"/>
      <c r="AB710" s="17"/>
      <c r="AC710" s="17"/>
    </row>
    <row r="711" spans="2:29" ht="15.75" customHeight="1" x14ac:dyDescent="0.2">
      <c r="B711" s="17"/>
      <c r="C711" s="17"/>
      <c r="D711" s="17"/>
      <c r="E711" s="17"/>
      <c r="K711" s="17"/>
      <c r="L711" s="17"/>
      <c r="M711" s="17"/>
      <c r="N711" s="17"/>
      <c r="Z711" s="17"/>
      <c r="AA711" s="17"/>
      <c r="AB711" s="17"/>
      <c r="AC711" s="17"/>
    </row>
    <row r="712" spans="2:29" ht="15.75" customHeight="1" x14ac:dyDescent="0.2">
      <c r="B712" s="17"/>
      <c r="C712" s="17"/>
      <c r="D712" s="17"/>
      <c r="E712" s="17"/>
      <c r="K712" s="17"/>
      <c r="L712" s="17"/>
      <c r="M712" s="17"/>
      <c r="N712" s="17"/>
      <c r="Z712" s="17"/>
      <c r="AA712" s="17"/>
      <c r="AB712" s="17"/>
      <c r="AC712" s="17"/>
    </row>
    <row r="713" spans="2:29" ht="15.75" customHeight="1" x14ac:dyDescent="0.2">
      <c r="B713" s="17"/>
      <c r="C713" s="17"/>
      <c r="D713" s="17"/>
      <c r="E713" s="17"/>
      <c r="K713" s="17"/>
      <c r="L713" s="17"/>
      <c r="M713" s="17"/>
      <c r="N713" s="17"/>
      <c r="Z713" s="17"/>
      <c r="AA713" s="17"/>
      <c r="AB713" s="17"/>
      <c r="AC713" s="17"/>
    </row>
    <row r="714" spans="2:29" ht="15.75" customHeight="1" x14ac:dyDescent="0.2">
      <c r="B714" s="17"/>
      <c r="C714" s="17"/>
      <c r="D714" s="17"/>
      <c r="E714" s="17"/>
      <c r="K714" s="17"/>
      <c r="L714" s="17"/>
      <c r="M714" s="17"/>
      <c r="N714" s="17"/>
      <c r="Z714" s="17"/>
      <c r="AA714" s="17"/>
      <c r="AB714" s="17"/>
      <c r="AC714" s="17"/>
    </row>
    <row r="715" spans="2:29" ht="15.75" customHeight="1" x14ac:dyDescent="0.2">
      <c r="B715" s="17"/>
      <c r="C715" s="17"/>
      <c r="D715" s="17"/>
      <c r="E715" s="17"/>
      <c r="K715" s="17"/>
      <c r="L715" s="17"/>
      <c r="M715" s="17"/>
      <c r="N715" s="17"/>
      <c r="Z715" s="17"/>
      <c r="AA715" s="17"/>
      <c r="AB715" s="17"/>
      <c r="AC715" s="17"/>
    </row>
    <row r="716" spans="2:29" ht="15.75" customHeight="1" x14ac:dyDescent="0.2">
      <c r="B716" s="17"/>
      <c r="C716" s="17"/>
      <c r="D716" s="17"/>
      <c r="E716" s="17"/>
      <c r="K716" s="17"/>
      <c r="L716" s="17"/>
      <c r="M716" s="17"/>
      <c r="N716" s="17"/>
      <c r="Z716" s="17"/>
      <c r="AA716" s="17"/>
      <c r="AB716" s="17"/>
      <c r="AC716" s="17"/>
    </row>
    <row r="717" spans="2:29" ht="15.75" customHeight="1" x14ac:dyDescent="0.2">
      <c r="B717" s="17"/>
      <c r="C717" s="17"/>
      <c r="D717" s="17"/>
      <c r="E717" s="17"/>
      <c r="K717" s="17"/>
      <c r="L717" s="17"/>
      <c r="M717" s="17"/>
      <c r="N717" s="17"/>
      <c r="Z717" s="17"/>
      <c r="AA717" s="17"/>
      <c r="AB717" s="17"/>
      <c r="AC717" s="17"/>
    </row>
    <row r="718" spans="2:29" ht="15.75" customHeight="1" x14ac:dyDescent="0.2">
      <c r="B718" s="17"/>
      <c r="C718" s="17"/>
      <c r="D718" s="17"/>
      <c r="E718" s="17"/>
      <c r="K718" s="17"/>
      <c r="L718" s="17"/>
      <c r="M718" s="17"/>
      <c r="N718" s="17"/>
      <c r="Z718" s="17"/>
      <c r="AA718" s="17"/>
      <c r="AB718" s="17"/>
      <c r="AC718" s="17"/>
    </row>
    <row r="719" spans="2:29" ht="15.75" customHeight="1" x14ac:dyDescent="0.2">
      <c r="B719" s="17"/>
      <c r="C719" s="17"/>
      <c r="D719" s="17"/>
      <c r="E719" s="17"/>
      <c r="K719" s="17"/>
      <c r="L719" s="17"/>
      <c r="M719" s="17"/>
      <c r="N719" s="17"/>
      <c r="Z719" s="17"/>
      <c r="AA719" s="17"/>
      <c r="AB719" s="17"/>
      <c r="AC719" s="17"/>
    </row>
    <row r="720" spans="2:29" ht="15.75" customHeight="1" x14ac:dyDescent="0.2">
      <c r="B720" s="17"/>
      <c r="C720" s="17"/>
      <c r="D720" s="17"/>
      <c r="E720" s="17"/>
      <c r="K720" s="17"/>
      <c r="L720" s="17"/>
      <c r="M720" s="17"/>
      <c r="N720" s="17"/>
      <c r="Z720" s="17"/>
      <c r="AA720" s="17"/>
      <c r="AB720" s="17"/>
      <c r="AC720" s="17"/>
    </row>
    <row r="721" spans="2:29" ht="15.75" customHeight="1" x14ac:dyDescent="0.2">
      <c r="B721" s="17"/>
      <c r="C721" s="17"/>
      <c r="D721" s="17"/>
      <c r="E721" s="17"/>
      <c r="K721" s="17"/>
      <c r="L721" s="17"/>
      <c r="M721" s="17"/>
      <c r="N721" s="17"/>
      <c r="Z721" s="17"/>
      <c r="AA721" s="17"/>
      <c r="AB721" s="17"/>
      <c r="AC721" s="17"/>
    </row>
    <row r="722" spans="2:29" ht="15.75" customHeight="1" x14ac:dyDescent="0.2">
      <c r="B722" s="17"/>
      <c r="C722" s="17"/>
      <c r="D722" s="17"/>
      <c r="E722" s="17"/>
      <c r="K722" s="17"/>
      <c r="L722" s="17"/>
      <c r="M722" s="17"/>
      <c r="N722" s="17"/>
      <c r="Z722" s="17"/>
      <c r="AA722" s="17"/>
      <c r="AB722" s="17"/>
      <c r="AC722" s="17"/>
    </row>
    <row r="723" spans="2:29" ht="15.75" customHeight="1" x14ac:dyDescent="0.2">
      <c r="B723" s="17"/>
      <c r="C723" s="17"/>
      <c r="D723" s="17"/>
      <c r="E723" s="17"/>
      <c r="K723" s="17"/>
      <c r="L723" s="17"/>
      <c r="M723" s="17"/>
      <c r="N723" s="17"/>
      <c r="Z723" s="17"/>
      <c r="AA723" s="17"/>
      <c r="AB723" s="17"/>
      <c r="AC723" s="17"/>
    </row>
    <row r="724" spans="2:29" ht="15.75" customHeight="1" x14ac:dyDescent="0.2">
      <c r="B724" s="17"/>
      <c r="C724" s="17"/>
      <c r="D724" s="17"/>
      <c r="E724" s="17"/>
      <c r="K724" s="17"/>
      <c r="L724" s="17"/>
      <c r="M724" s="17"/>
      <c r="N724" s="17"/>
      <c r="Z724" s="17"/>
      <c r="AA724" s="17"/>
      <c r="AB724" s="17"/>
      <c r="AC724" s="17"/>
    </row>
    <row r="725" spans="2:29" ht="15.75" customHeight="1" x14ac:dyDescent="0.2">
      <c r="B725" s="17"/>
      <c r="C725" s="17"/>
      <c r="D725" s="17"/>
      <c r="E725" s="17"/>
      <c r="K725" s="17"/>
      <c r="L725" s="17"/>
      <c r="M725" s="17"/>
      <c r="N725" s="17"/>
      <c r="Z725" s="17"/>
      <c r="AA725" s="17"/>
      <c r="AB725" s="17"/>
      <c r="AC725" s="17"/>
    </row>
    <row r="726" spans="2:29" ht="15.75" customHeight="1" x14ac:dyDescent="0.2">
      <c r="B726" s="17"/>
      <c r="C726" s="17"/>
      <c r="D726" s="17"/>
      <c r="E726" s="17"/>
      <c r="K726" s="17"/>
      <c r="L726" s="17"/>
      <c r="M726" s="17"/>
      <c r="N726" s="17"/>
      <c r="Z726" s="17"/>
      <c r="AA726" s="17"/>
      <c r="AB726" s="17"/>
      <c r="AC726" s="17"/>
    </row>
    <row r="727" spans="2:29" ht="15.75" customHeight="1" x14ac:dyDescent="0.2">
      <c r="B727" s="17"/>
      <c r="C727" s="17"/>
      <c r="D727" s="17"/>
      <c r="E727" s="17"/>
      <c r="K727" s="17"/>
      <c r="L727" s="17"/>
      <c r="M727" s="17"/>
      <c r="N727" s="17"/>
      <c r="Z727" s="17"/>
      <c r="AA727" s="17"/>
      <c r="AB727" s="17"/>
      <c r="AC727" s="17"/>
    </row>
    <row r="728" spans="2:29" ht="15.75" customHeight="1" x14ac:dyDescent="0.2">
      <c r="B728" s="17"/>
      <c r="C728" s="17"/>
      <c r="D728" s="17"/>
      <c r="E728" s="17"/>
      <c r="K728" s="17"/>
      <c r="L728" s="17"/>
      <c r="M728" s="17"/>
      <c r="N728" s="17"/>
      <c r="Z728" s="17"/>
      <c r="AA728" s="17"/>
      <c r="AB728" s="17"/>
      <c r="AC728" s="17"/>
    </row>
    <row r="729" spans="2:29" ht="15.75" customHeight="1" x14ac:dyDescent="0.2">
      <c r="B729" s="17"/>
      <c r="C729" s="17"/>
      <c r="D729" s="17"/>
      <c r="E729" s="17"/>
      <c r="K729" s="17"/>
      <c r="L729" s="17"/>
      <c r="M729" s="17"/>
      <c r="N729" s="17"/>
      <c r="Z729" s="17"/>
      <c r="AA729" s="17"/>
      <c r="AB729" s="17"/>
      <c r="AC729" s="17"/>
    </row>
    <row r="730" spans="2:29" ht="15.75" customHeight="1" x14ac:dyDescent="0.2">
      <c r="B730" s="17"/>
      <c r="C730" s="17"/>
      <c r="D730" s="17"/>
      <c r="E730" s="17"/>
      <c r="K730" s="17"/>
      <c r="L730" s="17"/>
      <c r="M730" s="17"/>
      <c r="N730" s="17"/>
      <c r="Z730" s="17"/>
      <c r="AA730" s="17"/>
      <c r="AB730" s="17"/>
      <c r="AC730" s="17"/>
    </row>
    <row r="731" spans="2:29" ht="15.75" customHeight="1" x14ac:dyDescent="0.2">
      <c r="B731" s="17"/>
      <c r="C731" s="17"/>
      <c r="D731" s="17"/>
      <c r="E731" s="17"/>
      <c r="K731" s="17"/>
      <c r="L731" s="17"/>
      <c r="M731" s="17"/>
      <c r="N731" s="17"/>
      <c r="Z731" s="17"/>
      <c r="AA731" s="17"/>
      <c r="AB731" s="17"/>
      <c r="AC731" s="17"/>
    </row>
    <row r="732" spans="2:29" ht="15.75" customHeight="1" x14ac:dyDescent="0.2">
      <c r="B732" s="17"/>
      <c r="C732" s="17"/>
      <c r="D732" s="17"/>
      <c r="E732" s="17"/>
      <c r="K732" s="17"/>
      <c r="L732" s="17"/>
      <c r="M732" s="17"/>
      <c r="N732" s="17"/>
      <c r="Z732" s="17"/>
      <c r="AA732" s="17"/>
      <c r="AB732" s="17"/>
      <c r="AC732" s="17"/>
    </row>
    <row r="733" spans="2:29" ht="15.75" customHeight="1" x14ac:dyDescent="0.2">
      <c r="B733" s="17"/>
      <c r="C733" s="17"/>
      <c r="D733" s="17"/>
      <c r="E733" s="17"/>
      <c r="K733" s="17"/>
      <c r="L733" s="17"/>
      <c r="M733" s="17"/>
      <c r="N733" s="17"/>
      <c r="Z733" s="17"/>
      <c r="AA733" s="17"/>
      <c r="AB733" s="17"/>
      <c r="AC733" s="17"/>
    </row>
    <row r="734" spans="2:29" ht="15.75" customHeight="1" x14ac:dyDescent="0.2">
      <c r="B734" s="17"/>
      <c r="C734" s="17"/>
      <c r="D734" s="17"/>
      <c r="E734" s="17"/>
      <c r="K734" s="17"/>
      <c r="L734" s="17"/>
      <c r="M734" s="17"/>
      <c r="N734" s="17"/>
      <c r="Z734" s="17"/>
      <c r="AA734" s="17"/>
      <c r="AB734" s="17"/>
      <c r="AC734" s="17"/>
    </row>
    <row r="735" spans="2:29" ht="15.75" customHeight="1" x14ac:dyDescent="0.2">
      <c r="B735" s="17"/>
      <c r="C735" s="17"/>
      <c r="D735" s="17"/>
      <c r="E735" s="17"/>
      <c r="K735" s="17"/>
      <c r="L735" s="17"/>
      <c r="M735" s="17"/>
      <c r="N735" s="17"/>
      <c r="Z735" s="17"/>
      <c r="AA735" s="17"/>
      <c r="AB735" s="17"/>
      <c r="AC735" s="17"/>
    </row>
    <row r="736" spans="2:29" ht="15.75" customHeight="1" x14ac:dyDescent="0.2">
      <c r="B736" s="17"/>
      <c r="C736" s="17"/>
      <c r="D736" s="17"/>
      <c r="E736" s="17"/>
      <c r="K736" s="17"/>
      <c r="L736" s="17"/>
      <c r="M736" s="17"/>
      <c r="N736" s="17"/>
      <c r="Z736" s="17"/>
      <c r="AA736" s="17"/>
      <c r="AB736" s="17"/>
      <c r="AC736" s="17"/>
    </row>
    <row r="737" spans="2:29" ht="15.75" customHeight="1" x14ac:dyDescent="0.2">
      <c r="B737" s="17"/>
      <c r="C737" s="17"/>
      <c r="D737" s="17"/>
      <c r="E737" s="17"/>
      <c r="K737" s="17"/>
      <c r="L737" s="17"/>
      <c r="M737" s="17"/>
      <c r="N737" s="17"/>
      <c r="Z737" s="17"/>
      <c r="AA737" s="17"/>
      <c r="AB737" s="17"/>
      <c r="AC737" s="17"/>
    </row>
    <row r="738" spans="2:29" ht="15.75" customHeight="1" x14ac:dyDescent="0.2">
      <c r="B738" s="17"/>
      <c r="C738" s="17"/>
      <c r="D738" s="17"/>
      <c r="E738" s="17"/>
      <c r="K738" s="17"/>
      <c r="L738" s="17"/>
      <c r="M738" s="17"/>
      <c r="N738" s="17"/>
      <c r="Z738" s="17"/>
      <c r="AA738" s="17"/>
      <c r="AB738" s="17"/>
      <c r="AC738" s="17"/>
    </row>
    <row r="739" spans="2:29" ht="15.75" customHeight="1" x14ac:dyDescent="0.2">
      <c r="B739" s="17"/>
      <c r="C739" s="17"/>
      <c r="D739" s="17"/>
      <c r="E739" s="17"/>
      <c r="K739" s="17"/>
      <c r="L739" s="17"/>
      <c r="M739" s="17"/>
      <c r="N739" s="17"/>
      <c r="Z739" s="17"/>
      <c r="AA739" s="17"/>
      <c r="AB739" s="17"/>
      <c r="AC739" s="17"/>
    </row>
    <row r="740" spans="2:29" ht="15.75" customHeight="1" x14ac:dyDescent="0.2">
      <c r="B740" s="17"/>
      <c r="C740" s="17"/>
      <c r="D740" s="17"/>
      <c r="E740" s="17"/>
      <c r="K740" s="17"/>
      <c r="L740" s="17"/>
      <c r="M740" s="17"/>
      <c r="N740" s="17"/>
      <c r="Z740" s="17"/>
      <c r="AA740" s="17"/>
      <c r="AB740" s="17"/>
      <c r="AC740" s="17"/>
    </row>
    <row r="741" spans="2:29" ht="15.75" customHeight="1" x14ac:dyDescent="0.2">
      <c r="B741" s="17"/>
      <c r="C741" s="17"/>
      <c r="D741" s="17"/>
      <c r="E741" s="17"/>
      <c r="K741" s="17"/>
      <c r="L741" s="17"/>
      <c r="M741" s="17"/>
      <c r="N741" s="17"/>
      <c r="Z741" s="17"/>
      <c r="AA741" s="17"/>
      <c r="AB741" s="17"/>
      <c r="AC741" s="17"/>
    </row>
    <row r="742" spans="2:29" ht="15.75" customHeight="1" x14ac:dyDescent="0.2">
      <c r="B742" s="17"/>
      <c r="C742" s="17"/>
      <c r="D742" s="17"/>
      <c r="E742" s="17"/>
      <c r="K742" s="17"/>
      <c r="L742" s="17"/>
      <c r="M742" s="17"/>
      <c r="N742" s="17"/>
      <c r="Z742" s="17"/>
      <c r="AA742" s="17"/>
      <c r="AB742" s="17"/>
      <c r="AC742" s="17"/>
    </row>
    <row r="743" spans="2:29" ht="15.75" customHeight="1" x14ac:dyDescent="0.2">
      <c r="B743" s="17"/>
      <c r="C743" s="17"/>
      <c r="D743" s="17"/>
      <c r="E743" s="17"/>
      <c r="K743" s="17"/>
      <c r="L743" s="17"/>
      <c r="M743" s="17"/>
      <c r="N743" s="17"/>
      <c r="Z743" s="17"/>
      <c r="AA743" s="17"/>
      <c r="AB743" s="17"/>
      <c r="AC743" s="17"/>
    </row>
    <row r="744" spans="2:29" ht="15.75" customHeight="1" x14ac:dyDescent="0.2">
      <c r="B744" s="17"/>
      <c r="C744" s="17"/>
      <c r="D744" s="17"/>
      <c r="E744" s="17"/>
      <c r="K744" s="17"/>
      <c r="L744" s="17"/>
      <c r="M744" s="17"/>
      <c r="N744" s="17"/>
      <c r="Z744" s="17"/>
      <c r="AA744" s="17"/>
      <c r="AB744" s="17"/>
      <c r="AC744" s="17"/>
    </row>
    <row r="745" spans="2:29" ht="15.75" customHeight="1" x14ac:dyDescent="0.2">
      <c r="B745" s="17"/>
      <c r="C745" s="17"/>
      <c r="D745" s="17"/>
      <c r="E745" s="17"/>
      <c r="K745" s="17"/>
      <c r="L745" s="17"/>
      <c r="M745" s="17"/>
      <c r="N745" s="17"/>
      <c r="Z745" s="17"/>
      <c r="AA745" s="17"/>
      <c r="AB745" s="17"/>
      <c r="AC745" s="17"/>
    </row>
    <row r="746" spans="2:29" ht="15.75" customHeight="1" x14ac:dyDescent="0.2">
      <c r="B746" s="17"/>
      <c r="C746" s="17"/>
      <c r="D746" s="17"/>
      <c r="E746" s="17"/>
      <c r="K746" s="17"/>
      <c r="L746" s="17"/>
      <c r="M746" s="17"/>
      <c r="N746" s="17"/>
      <c r="Z746" s="17"/>
      <c r="AA746" s="17"/>
      <c r="AB746" s="17"/>
      <c r="AC746" s="17"/>
    </row>
    <row r="747" spans="2:29" ht="15.75" customHeight="1" x14ac:dyDescent="0.2">
      <c r="B747" s="17"/>
      <c r="C747" s="17"/>
      <c r="D747" s="17"/>
      <c r="E747" s="17"/>
      <c r="K747" s="17"/>
      <c r="L747" s="17"/>
      <c r="M747" s="17"/>
      <c r="N747" s="17"/>
      <c r="Z747" s="17"/>
      <c r="AA747" s="17"/>
      <c r="AB747" s="17"/>
      <c r="AC747" s="17"/>
    </row>
    <row r="748" spans="2:29" ht="15.75" customHeight="1" x14ac:dyDescent="0.2">
      <c r="B748" s="17"/>
      <c r="C748" s="17"/>
      <c r="D748" s="17"/>
      <c r="E748" s="17"/>
      <c r="K748" s="17"/>
      <c r="L748" s="17"/>
      <c r="M748" s="17"/>
      <c r="N748" s="17"/>
      <c r="Z748" s="17"/>
      <c r="AA748" s="17"/>
      <c r="AB748" s="17"/>
      <c r="AC748" s="17"/>
    </row>
    <row r="749" spans="2:29" ht="15.75" customHeight="1" x14ac:dyDescent="0.2">
      <c r="B749" s="17"/>
      <c r="C749" s="17"/>
      <c r="D749" s="17"/>
      <c r="E749" s="17"/>
      <c r="K749" s="17"/>
      <c r="L749" s="17"/>
      <c r="M749" s="17"/>
      <c r="N749" s="17"/>
      <c r="Z749" s="17"/>
      <c r="AA749" s="17"/>
      <c r="AB749" s="17"/>
      <c r="AC749" s="17"/>
    </row>
    <row r="750" spans="2:29" ht="15.75" customHeight="1" x14ac:dyDescent="0.2">
      <c r="B750" s="17"/>
      <c r="C750" s="17"/>
      <c r="D750" s="17"/>
      <c r="E750" s="17"/>
      <c r="K750" s="17"/>
      <c r="L750" s="17"/>
      <c r="M750" s="17"/>
      <c r="N750" s="17"/>
      <c r="Z750" s="17"/>
      <c r="AA750" s="17"/>
      <c r="AB750" s="17"/>
      <c r="AC750" s="17"/>
    </row>
    <row r="751" spans="2:29" ht="15.75" customHeight="1" x14ac:dyDescent="0.2">
      <c r="B751" s="17"/>
      <c r="C751" s="17"/>
      <c r="D751" s="17"/>
      <c r="E751" s="17"/>
      <c r="K751" s="17"/>
      <c r="L751" s="17"/>
      <c r="M751" s="17"/>
      <c r="N751" s="17"/>
      <c r="Z751" s="17"/>
      <c r="AA751" s="17"/>
      <c r="AB751" s="17"/>
      <c r="AC751" s="17"/>
    </row>
    <row r="752" spans="2:29" ht="15.75" customHeight="1" x14ac:dyDescent="0.2">
      <c r="B752" s="17"/>
      <c r="C752" s="17"/>
      <c r="D752" s="17"/>
      <c r="E752" s="17"/>
      <c r="K752" s="17"/>
      <c r="L752" s="17"/>
      <c r="M752" s="17"/>
      <c r="N752" s="17"/>
      <c r="Z752" s="17"/>
      <c r="AA752" s="17"/>
      <c r="AB752" s="17"/>
      <c r="AC752" s="17"/>
    </row>
    <row r="753" spans="2:29" ht="15.75" customHeight="1" x14ac:dyDescent="0.2">
      <c r="B753" s="17"/>
      <c r="C753" s="17"/>
      <c r="D753" s="17"/>
      <c r="E753" s="17"/>
      <c r="K753" s="17"/>
      <c r="L753" s="17"/>
      <c r="M753" s="17"/>
      <c r="N753" s="17"/>
      <c r="Z753" s="17"/>
      <c r="AA753" s="17"/>
      <c r="AB753" s="17"/>
      <c r="AC753" s="17"/>
    </row>
    <row r="754" spans="2:29" ht="15.75" customHeight="1" x14ac:dyDescent="0.2">
      <c r="B754" s="17"/>
      <c r="C754" s="17"/>
      <c r="D754" s="17"/>
      <c r="E754" s="17"/>
      <c r="K754" s="17"/>
      <c r="L754" s="17"/>
      <c r="M754" s="17"/>
      <c r="N754" s="17"/>
      <c r="Z754" s="17"/>
      <c r="AA754" s="17"/>
      <c r="AB754" s="17"/>
      <c r="AC754" s="17"/>
    </row>
    <row r="755" spans="2:29" ht="15.75" customHeight="1" x14ac:dyDescent="0.2">
      <c r="B755" s="17"/>
      <c r="C755" s="17"/>
      <c r="D755" s="17"/>
      <c r="E755" s="17"/>
      <c r="K755" s="17"/>
      <c r="L755" s="17"/>
      <c r="M755" s="17"/>
      <c r="N755" s="17"/>
      <c r="Z755" s="17"/>
      <c r="AA755" s="17"/>
      <c r="AB755" s="17"/>
      <c r="AC755" s="17"/>
    </row>
    <row r="756" spans="2:29" ht="15.75" customHeight="1" x14ac:dyDescent="0.2">
      <c r="B756" s="17"/>
      <c r="C756" s="17"/>
      <c r="D756" s="17"/>
      <c r="E756" s="17"/>
      <c r="K756" s="17"/>
      <c r="L756" s="17"/>
      <c r="M756" s="17"/>
      <c r="N756" s="17"/>
      <c r="Z756" s="17"/>
      <c r="AA756" s="17"/>
      <c r="AB756" s="17"/>
      <c r="AC756" s="17"/>
    </row>
    <row r="757" spans="2:29" ht="15.75" customHeight="1" x14ac:dyDescent="0.2">
      <c r="B757" s="17"/>
      <c r="C757" s="17"/>
      <c r="D757" s="17"/>
      <c r="E757" s="17"/>
      <c r="K757" s="17"/>
      <c r="L757" s="17"/>
      <c r="M757" s="17"/>
      <c r="N757" s="17"/>
      <c r="Z757" s="17"/>
      <c r="AA757" s="17"/>
      <c r="AB757" s="17"/>
      <c r="AC757" s="17"/>
    </row>
    <row r="758" spans="2:29" ht="15.75" customHeight="1" x14ac:dyDescent="0.2">
      <c r="B758" s="17"/>
      <c r="C758" s="17"/>
      <c r="D758" s="17"/>
      <c r="E758" s="17"/>
      <c r="K758" s="17"/>
      <c r="L758" s="17"/>
      <c r="M758" s="17"/>
      <c r="N758" s="17"/>
      <c r="Z758" s="17"/>
      <c r="AA758" s="17"/>
      <c r="AB758" s="17"/>
      <c r="AC758" s="17"/>
    </row>
    <row r="759" spans="2:29" ht="15.75" customHeight="1" x14ac:dyDescent="0.2">
      <c r="B759" s="17"/>
      <c r="C759" s="17"/>
      <c r="D759" s="17"/>
      <c r="E759" s="17"/>
      <c r="K759" s="17"/>
      <c r="L759" s="17"/>
      <c r="M759" s="17"/>
      <c r="N759" s="17"/>
      <c r="Z759" s="17"/>
      <c r="AA759" s="17"/>
      <c r="AB759" s="17"/>
      <c r="AC759" s="17"/>
    </row>
    <row r="760" spans="2:29" ht="15.75" customHeight="1" x14ac:dyDescent="0.2">
      <c r="B760" s="17"/>
      <c r="C760" s="17"/>
      <c r="D760" s="17"/>
      <c r="E760" s="17"/>
      <c r="K760" s="17"/>
      <c r="L760" s="17"/>
      <c r="M760" s="17"/>
      <c r="N760" s="17"/>
      <c r="Z760" s="17"/>
      <c r="AA760" s="17"/>
      <c r="AB760" s="17"/>
      <c r="AC760" s="17"/>
    </row>
    <row r="761" spans="2:29" ht="15.75" customHeight="1" x14ac:dyDescent="0.2">
      <c r="B761" s="17"/>
      <c r="C761" s="17"/>
      <c r="D761" s="17"/>
      <c r="E761" s="17"/>
      <c r="K761" s="17"/>
      <c r="L761" s="17"/>
      <c r="M761" s="17"/>
      <c r="N761" s="17"/>
      <c r="Z761" s="17"/>
      <c r="AA761" s="17"/>
      <c r="AB761" s="17"/>
      <c r="AC761" s="17"/>
    </row>
    <row r="762" spans="2:29" ht="15.75" customHeight="1" x14ac:dyDescent="0.2">
      <c r="B762" s="17"/>
      <c r="C762" s="17"/>
      <c r="D762" s="17"/>
      <c r="E762" s="17"/>
      <c r="K762" s="17"/>
      <c r="L762" s="17"/>
      <c r="M762" s="17"/>
      <c r="N762" s="17"/>
      <c r="Z762" s="17"/>
      <c r="AA762" s="17"/>
      <c r="AB762" s="17"/>
      <c r="AC762" s="17"/>
    </row>
    <row r="763" spans="2:29" ht="15.75" customHeight="1" x14ac:dyDescent="0.2">
      <c r="B763" s="17"/>
      <c r="C763" s="17"/>
      <c r="D763" s="17"/>
      <c r="E763" s="17"/>
      <c r="K763" s="17"/>
      <c r="L763" s="17"/>
      <c r="M763" s="17"/>
      <c r="N763" s="17"/>
      <c r="Z763" s="17"/>
      <c r="AA763" s="17"/>
      <c r="AB763" s="17"/>
      <c r="AC763" s="17"/>
    </row>
    <row r="764" spans="2:29" ht="15.75" customHeight="1" x14ac:dyDescent="0.2">
      <c r="B764" s="17"/>
      <c r="C764" s="17"/>
      <c r="D764" s="17"/>
      <c r="E764" s="17"/>
      <c r="K764" s="17"/>
      <c r="L764" s="17"/>
      <c r="M764" s="17"/>
      <c r="N764" s="17"/>
      <c r="Z764" s="17"/>
      <c r="AA764" s="17"/>
      <c r="AB764" s="17"/>
      <c r="AC764" s="17"/>
    </row>
    <row r="765" spans="2:29" ht="15.75" customHeight="1" x14ac:dyDescent="0.2">
      <c r="B765" s="17"/>
      <c r="C765" s="17"/>
      <c r="D765" s="17"/>
      <c r="E765" s="17"/>
      <c r="K765" s="17"/>
      <c r="L765" s="17"/>
      <c r="M765" s="17"/>
      <c r="N765" s="17"/>
      <c r="Z765" s="17"/>
      <c r="AA765" s="17"/>
      <c r="AB765" s="17"/>
      <c r="AC765" s="17"/>
    </row>
    <row r="766" spans="2:29" ht="15.75" customHeight="1" x14ac:dyDescent="0.2">
      <c r="B766" s="17"/>
      <c r="C766" s="17"/>
      <c r="D766" s="17"/>
      <c r="E766" s="17"/>
      <c r="K766" s="17"/>
      <c r="L766" s="17"/>
      <c r="M766" s="17"/>
      <c r="N766" s="17"/>
      <c r="Z766" s="17"/>
      <c r="AA766" s="17"/>
      <c r="AB766" s="17"/>
      <c r="AC766" s="17"/>
    </row>
    <row r="767" spans="2:29" ht="15.75" customHeight="1" x14ac:dyDescent="0.2">
      <c r="B767" s="17"/>
      <c r="C767" s="17"/>
      <c r="D767" s="17"/>
      <c r="E767" s="17"/>
      <c r="K767" s="17"/>
      <c r="L767" s="17"/>
      <c r="M767" s="17"/>
      <c r="N767" s="17"/>
      <c r="Z767" s="17"/>
      <c r="AA767" s="17"/>
      <c r="AB767" s="17"/>
      <c r="AC767" s="17"/>
    </row>
    <row r="768" spans="2:29" ht="15.75" customHeight="1" x14ac:dyDescent="0.2">
      <c r="B768" s="17"/>
      <c r="C768" s="17"/>
      <c r="D768" s="17"/>
      <c r="E768" s="17"/>
      <c r="K768" s="17"/>
      <c r="L768" s="17"/>
      <c r="M768" s="17"/>
      <c r="N768" s="17"/>
      <c r="Z768" s="17"/>
      <c r="AA768" s="17"/>
      <c r="AB768" s="17"/>
      <c r="AC768" s="17"/>
    </row>
    <row r="769" spans="2:29" ht="15.75" customHeight="1" x14ac:dyDescent="0.2">
      <c r="B769" s="17"/>
      <c r="C769" s="17"/>
      <c r="D769" s="17"/>
      <c r="E769" s="17"/>
      <c r="K769" s="17"/>
      <c r="L769" s="17"/>
      <c r="M769" s="17"/>
      <c r="N769" s="17"/>
      <c r="Z769" s="17"/>
      <c r="AA769" s="17"/>
      <c r="AB769" s="17"/>
      <c r="AC769" s="17"/>
    </row>
    <row r="770" spans="2:29" ht="15.75" customHeight="1" x14ac:dyDescent="0.2">
      <c r="B770" s="17"/>
      <c r="C770" s="17"/>
      <c r="D770" s="17"/>
      <c r="E770" s="17"/>
      <c r="K770" s="17"/>
      <c r="L770" s="17"/>
      <c r="M770" s="17"/>
      <c r="N770" s="17"/>
      <c r="Z770" s="17"/>
      <c r="AA770" s="17"/>
      <c r="AB770" s="17"/>
      <c r="AC770" s="17"/>
    </row>
    <row r="771" spans="2:29" ht="15.75" customHeight="1" x14ac:dyDescent="0.2">
      <c r="B771" s="17"/>
      <c r="C771" s="17"/>
      <c r="D771" s="17"/>
      <c r="E771" s="17"/>
      <c r="K771" s="17"/>
      <c r="L771" s="17"/>
      <c r="M771" s="17"/>
      <c r="N771" s="17"/>
      <c r="Z771" s="17"/>
      <c r="AA771" s="17"/>
      <c r="AB771" s="17"/>
      <c r="AC771" s="17"/>
    </row>
    <row r="772" spans="2:29" ht="15.75" customHeight="1" x14ac:dyDescent="0.2">
      <c r="B772" s="17"/>
      <c r="C772" s="17"/>
      <c r="D772" s="17"/>
      <c r="E772" s="17"/>
      <c r="K772" s="17"/>
      <c r="L772" s="17"/>
      <c r="M772" s="17"/>
      <c r="N772" s="17"/>
      <c r="Z772" s="17"/>
      <c r="AA772" s="17"/>
      <c r="AB772" s="17"/>
      <c r="AC772" s="17"/>
    </row>
    <row r="773" spans="2:29" ht="15.75" customHeight="1" x14ac:dyDescent="0.2">
      <c r="B773" s="17"/>
      <c r="C773" s="17"/>
      <c r="D773" s="17"/>
      <c r="E773" s="17"/>
      <c r="K773" s="17"/>
      <c r="L773" s="17"/>
      <c r="M773" s="17"/>
      <c r="N773" s="17"/>
      <c r="Z773" s="17"/>
      <c r="AA773" s="17"/>
      <c r="AB773" s="17"/>
      <c r="AC773" s="17"/>
    </row>
    <row r="774" spans="2:29" ht="15.75" customHeight="1" x14ac:dyDescent="0.2">
      <c r="B774" s="17"/>
      <c r="C774" s="17"/>
      <c r="D774" s="17"/>
      <c r="E774" s="17"/>
      <c r="K774" s="17"/>
      <c r="L774" s="17"/>
      <c r="M774" s="17"/>
      <c r="N774" s="17"/>
      <c r="Z774" s="17"/>
      <c r="AA774" s="17"/>
      <c r="AB774" s="17"/>
      <c r="AC774" s="17"/>
    </row>
    <row r="775" spans="2:29" ht="15.75" customHeight="1" x14ac:dyDescent="0.2">
      <c r="B775" s="17"/>
      <c r="C775" s="17"/>
      <c r="D775" s="17"/>
      <c r="E775" s="17"/>
      <c r="K775" s="17"/>
      <c r="L775" s="17"/>
      <c r="M775" s="17"/>
      <c r="N775" s="17"/>
      <c r="Z775" s="17"/>
      <c r="AA775" s="17"/>
      <c r="AB775" s="17"/>
      <c r="AC775" s="17"/>
    </row>
    <row r="776" spans="2:29" ht="15.75" customHeight="1" x14ac:dyDescent="0.2">
      <c r="B776" s="17"/>
      <c r="C776" s="17"/>
      <c r="D776" s="17"/>
      <c r="E776" s="17"/>
      <c r="K776" s="17"/>
      <c r="L776" s="17"/>
      <c r="M776" s="17"/>
      <c r="N776" s="17"/>
      <c r="Z776" s="17"/>
      <c r="AA776" s="17"/>
      <c r="AB776" s="17"/>
      <c r="AC776" s="17"/>
    </row>
    <row r="777" spans="2:29" ht="15.75" customHeight="1" x14ac:dyDescent="0.2">
      <c r="B777" s="17"/>
      <c r="C777" s="17"/>
      <c r="D777" s="17"/>
      <c r="E777" s="17"/>
      <c r="K777" s="17"/>
      <c r="L777" s="17"/>
      <c r="M777" s="17"/>
      <c r="N777" s="17"/>
      <c r="Z777" s="17"/>
      <c r="AA777" s="17"/>
      <c r="AB777" s="17"/>
      <c r="AC777" s="17"/>
    </row>
    <row r="778" spans="2:29" ht="15.75" customHeight="1" x14ac:dyDescent="0.2">
      <c r="B778" s="17"/>
      <c r="C778" s="17"/>
      <c r="D778" s="17"/>
      <c r="E778" s="17"/>
      <c r="K778" s="17"/>
      <c r="L778" s="17"/>
      <c r="M778" s="17"/>
      <c r="N778" s="17"/>
      <c r="Z778" s="17"/>
      <c r="AA778" s="17"/>
      <c r="AB778" s="17"/>
      <c r="AC778" s="17"/>
    </row>
    <row r="779" spans="2:29" ht="15.75" customHeight="1" x14ac:dyDescent="0.2">
      <c r="B779" s="17"/>
      <c r="C779" s="17"/>
      <c r="D779" s="17"/>
      <c r="E779" s="17"/>
      <c r="K779" s="17"/>
      <c r="L779" s="17"/>
      <c r="M779" s="17"/>
      <c r="N779" s="17"/>
      <c r="Z779" s="17"/>
      <c r="AA779" s="17"/>
      <c r="AB779" s="17"/>
      <c r="AC779" s="17"/>
    </row>
    <row r="780" spans="2:29" ht="15.75" customHeight="1" x14ac:dyDescent="0.2">
      <c r="B780" s="17"/>
      <c r="C780" s="17"/>
      <c r="D780" s="17"/>
      <c r="E780" s="17"/>
      <c r="K780" s="17"/>
      <c r="L780" s="17"/>
      <c r="M780" s="17"/>
      <c r="N780" s="17"/>
      <c r="Z780" s="17"/>
      <c r="AA780" s="17"/>
      <c r="AB780" s="17"/>
      <c r="AC780" s="17"/>
    </row>
    <row r="781" spans="2:29" ht="15.75" customHeight="1" x14ac:dyDescent="0.2">
      <c r="B781" s="17"/>
      <c r="C781" s="17"/>
      <c r="D781" s="17"/>
      <c r="E781" s="17"/>
      <c r="K781" s="17"/>
      <c r="L781" s="17"/>
      <c r="M781" s="17"/>
      <c r="N781" s="17"/>
      <c r="Z781" s="17"/>
      <c r="AA781" s="17"/>
      <c r="AB781" s="17"/>
      <c r="AC781" s="17"/>
    </row>
    <row r="782" spans="2:29" ht="15.75" customHeight="1" x14ac:dyDescent="0.2">
      <c r="B782" s="17"/>
      <c r="C782" s="17"/>
      <c r="D782" s="17"/>
      <c r="E782" s="17"/>
      <c r="K782" s="17"/>
      <c r="L782" s="17"/>
      <c r="M782" s="17"/>
      <c r="N782" s="17"/>
      <c r="Z782" s="17"/>
      <c r="AA782" s="17"/>
      <c r="AB782" s="17"/>
      <c r="AC782" s="17"/>
    </row>
    <row r="783" spans="2:29" ht="15.75" customHeight="1" x14ac:dyDescent="0.2">
      <c r="B783" s="17"/>
      <c r="C783" s="17"/>
      <c r="D783" s="17"/>
      <c r="E783" s="17"/>
      <c r="K783" s="17"/>
      <c r="L783" s="17"/>
      <c r="M783" s="17"/>
      <c r="N783" s="17"/>
      <c r="Z783" s="17"/>
      <c r="AA783" s="17"/>
      <c r="AB783" s="17"/>
      <c r="AC783" s="17"/>
    </row>
    <row r="784" spans="2:29" ht="15.75" customHeight="1" x14ac:dyDescent="0.2">
      <c r="B784" s="17"/>
      <c r="C784" s="17"/>
      <c r="D784" s="17"/>
      <c r="E784" s="17"/>
      <c r="K784" s="17"/>
      <c r="L784" s="17"/>
      <c r="M784" s="17"/>
      <c r="N784" s="17"/>
      <c r="Z784" s="17"/>
      <c r="AA784" s="17"/>
      <c r="AB784" s="17"/>
      <c r="AC784" s="17"/>
    </row>
    <row r="785" spans="2:29" ht="15.75" customHeight="1" x14ac:dyDescent="0.2">
      <c r="B785" s="17"/>
      <c r="C785" s="17"/>
      <c r="D785" s="17"/>
      <c r="E785" s="17"/>
      <c r="K785" s="17"/>
      <c r="L785" s="17"/>
      <c r="M785" s="17"/>
      <c r="N785" s="17"/>
      <c r="Z785" s="17"/>
      <c r="AA785" s="17"/>
      <c r="AB785" s="17"/>
      <c r="AC785" s="17"/>
    </row>
    <row r="786" spans="2:29" ht="15.75" customHeight="1" x14ac:dyDescent="0.2">
      <c r="B786" s="17"/>
      <c r="C786" s="17"/>
      <c r="D786" s="17"/>
      <c r="E786" s="17"/>
      <c r="K786" s="17"/>
      <c r="L786" s="17"/>
      <c r="M786" s="17"/>
      <c r="N786" s="17"/>
      <c r="Z786" s="17"/>
      <c r="AA786" s="17"/>
      <c r="AB786" s="17"/>
      <c r="AC786" s="17"/>
    </row>
    <row r="787" spans="2:29" ht="15.75" customHeight="1" x14ac:dyDescent="0.2">
      <c r="B787" s="17"/>
      <c r="C787" s="17"/>
      <c r="D787" s="17"/>
      <c r="E787" s="17"/>
      <c r="K787" s="17"/>
      <c r="L787" s="17"/>
      <c r="M787" s="17"/>
      <c r="N787" s="17"/>
      <c r="Z787" s="17"/>
      <c r="AA787" s="17"/>
      <c r="AB787" s="17"/>
      <c r="AC787" s="17"/>
    </row>
    <row r="788" spans="2:29" ht="15.75" customHeight="1" x14ac:dyDescent="0.2">
      <c r="B788" s="17"/>
      <c r="C788" s="17"/>
      <c r="D788" s="17"/>
      <c r="E788" s="17"/>
      <c r="K788" s="17"/>
      <c r="L788" s="17"/>
      <c r="M788" s="17"/>
      <c r="N788" s="17"/>
      <c r="Z788" s="17"/>
      <c r="AA788" s="17"/>
      <c r="AB788" s="17"/>
      <c r="AC788" s="17"/>
    </row>
    <row r="789" spans="2:29" ht="15.75" customHeight="1" x14ac:dyDescent="0.2">
      <c r="B789" s="17"/>
      <c r="C789" s="17"/>
      <c r="D789" s="17"/>
      <c r="E789" s="17"/>
      <c r="K789" s="17"/>
      <c r="L789" s="17"/>
      <c r="M789" s="17"/>
      <c r="N789" s="17"/>
      <c r="Z789" s="17"/>
      <c r="AA789" s="17"/>
      <c r="AB789" s="17"/>
      <c r="AC789" s="17"/>
    </row>
    <row r="790" spans="2:29" ht="15.75" customHeight="1" x14ac:dyDescent="0.2">
      <c r="B790" s="17"/>
      <c r="C790" s="17"/>
      <c r="D790" s="17"/>
      <c r="E790" s="17"/>
      <c r="K790" s="17"/>
      <c r="L790" s="17"/>
      <c r="M790" s="17"/>
      <c r="N790" s="17"/>
      <c r="Z790" s="17"/>
      <c r="AA790" s="17"/>
      <c r="AB790" s="17"/>
      <c r="AC790" s="17"/>
    </row>
    <row r="791" spans="2:29" ht="15.75" customHeight="1" x14ac:dyDescent="0.2">
      <c r="B791" s="17"/>
      <c r="C791" s="17"/>
      <c r="D791" s="17"/>
      <c r="E791" s="17"/>
      <c r="K791" s="17"/>
      <c r="L791" s="17"/>
      <c r="M791" s="17"/>
      <c r="N791" s="17"/>
      <c r="Z791" s="17"/>
      <c r="AA791" s="17"/>
      <c r="AB791" s="17"/>
      <c r="AC791" s="17"/>
    </row>
    <row r="792" spans="2:29" ht="15.75" customHeight="1" x14ac:dyDescent="0.2">
      <c r="B792" s="17"/>
      <c r="C792" s="17"/>
      <c r="D792" s="17"/>
      <c r="E792" s="17"/>
      <c r="K792" s="17"/>
      <c r="L792" s="17"/>
      <c r="M792" s="17"/>
      <c r="N792" s="17"/>
      <c r="Z792" s="17"/>
      <c r="AA792" s="17"/>
      <c r="AB792" s="17"/>
      <c r="AC792" s="17"/>
    </row>
    <row r="793" spans="2:29" ht="15.75" customHeight="1" x14ac:dyDescent="0.2">
      <c r="B793" s="17"/>
      <c r="C793" s="17"/>
      <c r="D793" s="17"/>
      <c r="E793" s="17"/>
      <c r="K793" s="17"/>
      <c r="L793" s="17"/>
      <c r="M793" s="17"/>
      <c r="N793" s="17"/>
      <c r="Z793" s="17"/>
      <c r="AA793" s="17"/>
      <c r="AB793" s="17"/>
      <c r="AC793" s="17"/>
    </row>
    <row r="794" spans="2:29" ht="15.75" customHeight="1" x14ac:dyDescent="0.2">
      <c r="B794" s="17"/>
      <c r="C794" s="17"/>
      <c r="D794" s="17"/>
      <c r="E794" s="17"/>
      <c r="K794" s="17"/>
      <c r="L794" s="17"/>
      <c r="M794" s="17"/>
      <c r="N794" s="17"/>
      <c r="Z794" s="17"/>
      <c r="AA794" s="17"/>
      <c r="AB794" s="17"/>
      <c r="AC794" s="17"/>
    </row>
    <row r="795" spans="2:29" ht="15.75" customHeight="1" x14ac:dyDescent="0.2">
      <c r="B795" s="17"/>
      <c r="C795" s="17"/>
      <c r="D795" s="17"/>
      <c r="E795" s="17"/>
      <c r="K795" s="17"/>
      <c r="L795" s="17"/>
      <c r="M795" s="17"/>
      <c r="N795" s="17"/>
      <c r="Z795" s="17"/>
      <c r="AA795" s="17"/>
      <c r="AB795" s="17"/>
      <c r="AC795" s="17"/>
    </row>
    <row r="796" spans="2:29" ht="15.75" customHeight="1" x14ac:dyDescent="0.2">
      <c r="B796" s="17"/>
      <c r="C796" s="17"/>
      <c r="D796" s="17"/>
      <c r="E796" s="17"/>
      <c r="K796" s="17"/>
      <c r="L796" s="17"/>
      <c r="M796" s="17"/>
      <c r="N796" s="17"/>
      <c r="Z796" s="17"/>
      <c r="AA796" s="17"/>
      <c r="AB796" s="17"/>
      <c r="AC796" s="17"/>
    </row>
    <row r="797" spans="2:29" ht="15.75" customHeight="1" x14ac:dyDescent="0.2">
      <c r="B797" s="17"/>
      <c r="C797" s="17"/>
      <c r="D797" s="17"/>
      <c r="E797" s="17"/>
      <c r="K797" s="17"/>
      <c r="L797" s="17"/>
      <c r="M797" s="17"/>
      <c r="N797" s="17"/>
      <c r="Z797" s="17"/>
      <c r="AA797" s="17"/>
      <c r="AB797" s="17"/>
      <c r="AC797" s="17"/>
    </row>
    <row r="798" spans="2:29" ht="15.75" customHeight="1" x14ac:dyDescent="0.2">
      <c r="B798" s="17"/>
      <c r="C798" s="17"/>
      <c r="D798" s="17"/>
      <c r="E798" s="17"/>
      <c r="K798" s="17"/>
      <c r="L798" s="17"/>
      <c r="M798" s="17"/>
      <c r="N798" s="17"/>
      <c r="Z798" s="17"/>
      <c r="AA798" s="17"/>
      <c r="AB798" s="17"/>
      <c r="AC798" s="17"/>
    </row>
    <row r="799" spans="2:29" ht="15.75" customHeight="1" x14ac:dyDescent="0.2">
      <c r="B799" s="17"/>
      <c r="C799" s="17"/>
      <c r="D799" s="17"/>
      <c r="E799" s="17"/>
      <c r="K799" s="17"/>
      <c r="L799" s="17"/>
      <c r="M799" s="17"/>
      <c r="N799" s="17"/>
      <c r="Z799" s="17"/>
      <c r="AA799" s="17"/>
      <c r="AB799" s="17"/>
      <c r="AC799" s="17"/>
    </row>
    <row r="800" spans="2:29" ht="15.75" customHeight="1" x14ac:dyDescent="0.2">
      <c r="B800" s="17"/>
      <c r="C800" s="17"/>
      <c r="D800" s="17"/>
      <c r="E800" s="17"/>
      <c r="K800" s="17"/>
      <c r="L800" s="17"/>
      <c r="M800" s="17"/>
      <c r="N800" s="17"/>
      <c r="Z800" s="17"/>
      <c r="AA800" s="17"/>
      <c r="AB800" s="17"/>
      <c r="AC800" s="17"/>
    </row>
    <row r="801" spans="2:29" ht="15.75" customHeight="1" x14ac:dyDescent="0.2">
      <c r="B801" s="17"/>
      <c r="C801" s="17"/>
      <c r="D801" s="17"/>
      <c r="E801" s="17"/>
      <c r="K801" s="17"/>
      <c r="L801" s="17"/>
      <c r="M801" s="17"/>
      <c r="N801" s="17"/>
      <c r="Z801" s="17"/>
      <c r="AA801" s="17"/>
      <c r="AB801" s="17"/>
      <c r="AC801" s="17"/>
    </row>
    <row r="802" spans="2:29" ht="15.75" customHeight="1" x14ac:dyDescent="0.2">
      <c r="B802" s="17"/>
      <c r="C802" s="17"/>
      <c r="D802" s="17"/>
      <c r="E802" s="17"/>
      <c r="K802" s="17"/>
      <c r="L802" s="17"/>
      <c r="M802" s="17"/>
      <c r="N802" s="17"/>
      <c r="Z802" s="17"/>
      <c r="AA802" s="17"/>
      <c r="AB802" s="17"/>
      <c r="AC802" s="17"/>
    </row>
    <row r="803" spans="2:29" ht="15.75" customHeight="1" x14ac:dyDescent="0.2">
      <c r="B803" s="17"/>
      <c r="C803" s="17"/>
      <c r="D803" s="17"/>
      <c r="E803" s="17"/>
      <c r="K803" s="17"/>
      <c r="L803" s="17"/>
      <c r="M803" s="17"/>
      <c r="N803" s="17"/>
      <c r="Z803" s="17"/>
      <c r="AA803" s="17"/>
      <c r="AB803" s="17"/>
      <c r="AC803" s="17"/>
    </row>
    <row r="804" spans="2:29" ht="15.75" customHeight="1" x14ac:dyDescent="0.2">
      <c r="B804" s="17"/>
      <c r="C804" s="17"/>
      <c r="D804" s="17"/>
      <c r="E804" s="17"/>
      <c r="K804" s="17"/>
      <c r="L804" s="17"/>
      <c r="M804" s="17"/>
      <c r="N804" s="17"/>
      <c r="Z804" s="17"/>
      <c r="AA804" s="17"/>
      <c r="AB804" s="17"/>
      <c r="AC804" s="17"/>
    </row>
    <row r="805" spans="2:29" ht="15.75" customHeight="1" x14ac:dyDescent="0.2">
      <c r="B805" s="17"/>
      <c r="C805" s="17"/>
      <c r="D805" s="17"/>
      <c r="E805" s="17"/>
      <c r="K805" s="17"/>
      <c r="L805" s="17"/>
      <c r="M805" s="17"/>
      <c r="N805" s="17"/>
      <c r="Z805" s="17"/>
      <c r="AA805" s="17"/>
      <c r="AB805" s="17"/>
      <c r="AC805" s="17"/>
    </row>
    <row r="806" spans="2:29" ht="15.75" customHeight="1" x14ac:dyDescent="0.2">
      <c r="B806" s="17"/>
      <c r="C806" s="17"/>
      <c r="D806" s="17"/>
      <c r="E806" s="17"/>
      <c r="K806" s="17"/>
      <c r="L806" s="17"/>
      <c r="M806" s="17"/>
      <c r="N806" s="17"/>
      <c r="Z806" s="17"/>
      <c r="AA806" s="17"/>
      <c r="AB806" s="17"/>
      <c r="AC806" s="17"/>
    </row>
    <row r="807" spans="2:29" ht="15.75" customHeight="1" x14ac:dyDescent="0.2">
      <c r="B807" s="17"/>
      <c r="C807" s="17"/>
      <c r="D807" s="17"/>
      <c r="E807" s="17"/>
      <c r="K807" s="17"/>
      <c r="L807" s="17"/>
      <c r="M807" s="17"/>
      <c r="N807" s="17"/>
      <c r="Z807" s="17"/>
      <c r="AA807" s="17"/>
      <c r="AB807" s="17"/>
      <c r="AC807" s="17"/>
    </row>
    <row r="808" spans="2:29" ht="15.75" customHeight="1" x14ac:dyDescent="0.2">
      <c r="B808" s="17"/>
      <c r="C808" s="17"/>
      <c r="D808" s="17"/>
      <c r="E808" s="17"/>
      <c r="K808" s="17"/>
      <c r="L808" s="17"/>
      <c r="M808" s="17"/>
      <c r="N808" s="17"/>
      <c r="Z808" s="17"/>
      <c r="AA808" s="17"/>
      <c r="AB808" s="17"/>
      <c r="AC808" s="17"/>
    </row>
    <row r="809" spans="2:29" ht="15.75" customHeight="1" x14ac:dyDescent="0.2">
      <c r="B809" s="17"/>
      <c r="C809" s="17"/>
      <c r="D809" s="17"/>
      <c r="E809" s="17"/>
      <c r="K809" s="17"/>
      <c r="L809" s="17"/>
      <c r="M809" s="17"/>
      <c r="N809" s="17"/>
      <c r="Z809" s="17"/>
      <c r="AA809" s="17"/>
      <c r="AB809" s="17"/>
      <c r="AC809" s="17"/>
    </row>
    <row r="810" spans="2:29" ht="15.75" customHeight="1" x14ac:dyDescent="0.2">
      <c r="B810" s="17"/>
      <c r="C810" s="17"/>
      <c r="D810" s="17"/>
      <c r="E810" s="17"/>
      <c r="K810" s="17"/>
      <c r="L810" s="17"/>
      <c r="M810" s="17"/>
      <c r="N810" s="17"/>
      <c r="Z810" s="17"/>
      <c r="AA810" s="17"/>
      <c r="AB810" s="17"/>
      <c r="AC810" s="17"/>
    </row>
    <row r="811" spans="2:29" ht="15.75" customHeight="1" x14ac:dyDescent="0.2">
      <c r="B811" s="17"/>
      <c r="C811" s="17"/>
      <c r="D811" s="17"/>
      <c r="E811" s="17"/>
      <c r="K811" s="17"/>
      <c r="L811" s="17"/>
      <c r="M811" s="17"/>
      <c r="N811" s="17"/>
      <c r="Z811" s="17"/>
      <c r="AA811" s="17"/>
      <c r="AB811" s="17"/>
      <c r="AC811" s="17"/>
    </row>
    <row r="812" spans="2:29" ht="15.75" customHeight="1" x14ac:dyDescent="0.2">
      <c r="B812" s="17"/>
      <c r="C812" s="17"/>
      <c r="D812" s="17"/>
      <c r="E812" s="17"/>
      <c r="K812" s="17"/>
      <c r="L812" s="17"/>
      <c r="M812" s="17"/>
      <c r="N812" s="17"/>
      <c r="Z812" s="17"/>
      <c r="AA812" s="17"/>
      <c r="AB812" s="17"/>
      <c r="AC812" s="17"/>
    </row>
    <row r="813" spans="2:29" ht="15.75" customHeight="1" x14ac:dyDescent="0.2">
      <c r="B813" s="17"/>
      <c r="C813" s="17"/>
      <c r="D813" s="17"/>
      <c r="E813" s="17"/>
      <c r="K813" s="17"/>
      <c r="L813" s="17"/>
      <c r="M813" s="17"/>
      <c r="N813" s="17"/>
      <c r="Z813" s="17"/>
      <c r="AA813" s="17"/>
      <c r="AB813" s="17"/>
      <c r="AC813" s="17"/>
    </row>
    <row r="814" spans="2:29" ht="15.75" customHeight="1" x14ac:dyDescent="0.2">
      <c r="B814" s="17"/>
      <c r="C814" s="17"/>
      <c r="D814" s="17"/>
      <c r="E814" s="17"/>
      <c r="K814" s="17"/>
      <c r="L814" s="17"/>
      <c r="M814" s="17"/>
      <c r="N814" s="17"/>
      <c r="Z814" s="17"/>
      <c r="AA814" s="17"/>
      <c r="AB814" s="17"/>
      <c r="AC814" s="17"/>
    </row>
    <row r="815" spans="2:29" ht="15.75" customHeight="1" x14ac:dyDescent="0.2">
      <c r="B815" s="17"/>
      <c r="C815" s="17"/>
      <c r="D815" s="17"/>
      <c r="E815" s="17"/>
      <c r="K815" s="17"/>
      <c r="L815" s="17"/>
      <c r="M815" s="17"/>
      <c r="N815" s="17"/>
      <c r="Z815" s="17"/>
      <c r="AA815" s="17"/>
      <c r="AB815" s="17"/>
      <c r="AC815" s="17"/>
    </row>
    <row r="816" spans="2:29" ht="15.75" customHeight="1" x14ac:dyDescent="0.2">
      <c r="B816" s="17"/>
      <c r="C816" s="17"/>
      <c r="D816" s="17"/>
      <c r="E816" s="17"/>
      <c r="K816" s="17"/>
      <c r="L816" s="17"/>
      <c r="M816" s="17"/>
      <c r="N816" s="17"/>
      <c r="Z816" s="17"/>
      <c r="AA816" s="17"/>
      <c r="AB816" s="17"/>
      <c r="AC816" s="17"/>
    </row>
    <row r="817" spans="2:29" ht="15.75" customHeight="1" x14ac:dyDescent="0.2">
      <c r="B817" s="17"/>
      <c r="C817" s="17"/>
      <c r="D817" s="17"/>
      <c r="E817" s="17"/>
      <c r="K817" s="17"/>
      <c r="L817" s="17"/>
      <c r="M817" s="17"/>
      <c r="N817" s="17"/>
      <c r="Z817" s="17"/>
      <c r="AA817" s="17"/>
      <c r="AB817" s="17"/>
      <c r="AC817" s="17"/>
    </row>
    <row r="818" spans="2:29" ht="15.75" customHeight="1" x14ac:dyDescent="0.2">
      <c r="B818" s="17"/>
      <c r="C818" s="17"/>
      <c r="D818" s="17"/>
      <c r="E818" s="17"/>
      <c r="K818" s="17"/>
      <c r="L818" s="17"/>
      <c r="M818" s="17"/>
      <c r="N818" s="17"/>
      <c r="Z818" s="17"/>
      <c r="AA818" s="17"/>
      <c r="AB818" s="17"/>
      <c r="AC818" s="17"/>
    </row>
    <row r="819" spans="2:29" ht="15.75" customHeight="1" x14ac:dyDescent="0.2">
      <c r="B819" s="17"/>
      <c r="C819" s="17"/>
      <c r="D819" s="17"/>
      <c r="E819" s="17"/>
      <c r="K819" s="17"/>
      <c r="L819" s="17"/>
      <c r="M819" s="17"/>
      <c r="N819" s="17"/>
      <c r="Z819" s="17"/>
      <c r="AA819" s="17"/>
      <c r="AB819" s="17"/>
      <c r="AC819" s="17"/>
    </row>
    <row r="820" spans="2:29" ht="15.75" customHeight="1" x14ac:dyDescent="0.2">
      <c r="B820" s="17"/>
      <c r="C820" s="17"/>
      <c r="D820" s="17"/>
      <c r="E820" s="17"/>
      <c r="K820" s="17"/>
      <c r="L820" s="17"/>
      <c r="M820" s="17"/>
      <c r="N820" s="17"/>
      <c r="Z820" s="17"/>
      <c r="AA820" s="17"/>
      <c r="AB820" s="17"/>
      <c r="AC820" s="17"/>
    </row>
    <row r="821" spans="2:29" ht="15.75" customHeight="1" x14ac:dyDescent="0.2">
      <c r="B821" s="17"/>
      <c r="C821" s="17"/>
      <c r="D821" s="17"/>
      <c r="E821" s="17"/>
      <c r="K821" s="17"/>
      <c r="L821" s="17"/>
      <c r="M821" s="17"/>
      <c r="N821" s="17"/>
      <c r="Z821" s="17"/>
      <c r="AA821" s="17"/>
      <c r="AB821" s="17"/>
      <c r="AC821" s="17"/>
    </row>
    <row r="822" spans="2:29" ht="15.75" customHeight="1" x14ac:dyDescent="0.2">
      <c r="B822" s="17"/>
      <c r="C822" s="17"/>
      <c r="D822" s="17"/>
      <c r="E822" s="17"/>
      <c r="K822" s="17"/>
      <c r="L822" s="17"/>
      <c r="M822" s="17"/>
      <c r="N822" s="17"/>
      <c r="Z822" s="17"/>
      <c r="AA822" s="17"/>
      <c r="AB822" s="17"/>
      <c r="AC822" s="17"/>
    </row>
    <row r="823" spans="2:29" ht="15.75" customHeight="1" x14ac:dyDescent="0.2">
      <c r="B823" s="17"/>
      <c r="C823" s="17"/>
      <c r="D823" s="17"/>
      <c r="E823" s="17"/>
      <c r="K823" s="17"/>
      <c r="L823" s="17"/>
      <c r="M823" s="17"/>
      <c r="N823" s="17"/>
      <c r="Z823" s="17"/>
      <c r="AA823" s="17"/>
      <c r="AB823" s="17"/>
      <c r="AC823" s="17"/>
    </row>
    <row r="824" spans="2:29" ht="15.75" customHeight="1" x14ac:dyDescent="0.2">
      <c r="B824" s="17"/>
      <c r="C824" s="17"/>
      <c r="D824" s="17"/>
      <c r="E824" s="17"/>
      <c r="K824" s="17"/>
      <c r="L824" s="17"/>
      <c r="M824" s="17"/>
      <c r="N824" s="17"/>
      <c r="Z824" s="17"/>
      <c r="AA824" s="17"/>
      <c r="AB824" s="17"/>
      <c r="AC824" s="17"/>
    </row>
    <row r="825" spans="2:29" ht="15.75" customHeight="1" x14ac:dyDescent="0.2">
      <c r="B825" s="17"/>
      <c r="C825" s="17"/>
      <c r="D825" s="17"/>
      <c r="E825" s="17"/>
      <c r="K825" s="17"/>
      <c r="L825" s="17"/>
      <c r="M825" s="17"/>
      <c r="N825" s="17"/>
      <c r="Z825" s="17"/>
      <c r="AA825" s="17"/>
      <c r="AB825" s="17"/>
      <c r="AC825" s="17"/>
    </row>
    <row r="826" spans="2:29" ht="15.75" customHeight="1" x14ac:dyDescent="0.2">
      <c r="B826" s="17"/>
      <c r="C826" s="17"/>
      <c r="D826" s="17"/>
      <c r="E826" s="17"/>
      <c r="K826" s="17"/>
      <c r="L826" s="17"/>
      <c r="M826" s="17"/>
      <c r="N826" s="17"/>
      <c r="Z826" s="17"/>
      <c r="AA826" s="17"/>
      <c r="AB826" s="17"/>
      <c r="AC826" s="17"/>
    </row>
    <row r="827" spans="2:29" ht="15.75" customHeight="1" x14ac:dyDescent="0.2">
      <c r="B827" s="17"/>
      <c r="C827" s="17"/>
      <c r="D827" s="17"/>
      <c r="E827" s="17"/>
      <c r="K827" s="17"/>
      <c r="L827" s="17"/>
      <c r="M827" s="17"/>
      <c r="N827" s="17"/>
      <c r="Z827" s="17"/>
      <c r="AA827" s="17"/>
      <c r="AB827" s="17"/>
      <c r="AC827" s="17"/>
    </row>
    <row r="828" spans="2:29" ht="15.75" customHeight="1" x14ac:dyDescent="0.2">
      <c r="B828" s="17"/>
      <c r="C828" s="17"/>
      <c r="D828" s="17"/>
      <c r="E828" s="17"/>
      <c r="K828" s="17"/>
      <c r="L828" s="17"/>
      <c r="M828" s="17"/>
      <c r="N828" s="17"/>
      <c r="Z828" s="17"/>
      <c r="AA828" s="17"/>
      <c r="AB828" s="17"/>
      <c r="AC828" s="17"/>
    </row>
    <row r="829" spans="2:29" ht="15.75" customHeight="1" x14ac:dyDescent="0.2">
      <c r="B829" s="17"/>
      <c r="C829" s="17"/>
      <c r="D829" s="17"/>
      <c r="E829" s="17"/>
      <c r="K829" s="17"/>
      <c r="L829" s="17"/>
      <c r="M829" s="17"/>
      <c r="N829" s="17"/>
      <c r="Z829" s="17"/>
      <c r="AA829" s="17"/>
      <c r="AB829" s="17"/>
      <c r="AC829" s="17"/>
    </row>
    <row r="830" spans="2:29" ht="15.75" customHeight="1" x14ac:dyDescent="0.2">
      <c r="B830" s="17"/>
      <c r="C830" s="17"/>
      <c r="D830" s="17"/>
      <c r="E830" s="17"/>
      <c r="K830" s="17"/>
      <c r="L830" s="17"/>
      <c r="M830" s="17"/>
      <c r="N830" s="17"/>
      <c r="Z830" s="17"/>
      <c r="AA830" s="17"/>
      <c r="AB830" s="17"/>
      <c r="AC830" s="17"/>
    </row>
    <row r="831" spans="2:29" ht="15.75" customHeight="1" x14ac:dyDescent="0.2">
      <c r="B831" s="17"/>
      <c r="C831" s="17"/>
      <c r="D831" s="17"/>
      <c r="E831" s="17"/>
      <c r="K831" s="17"/>
      <c r="L831" s="17"/>
      <c r="M831" s="17"/>
      <c r="N831" s="17"/>
      <c r="Z831" s="17"/>
      <c r="AA831" s="17"/>
      <c r="AB831" s="17"/>
      <c r="AC831" s="17"/>
    </row>
    <row r="832" spans="2:29" ht="15.75" customHeight="1" x14ac:dyDescent="0.2">
      <c r="B832" s="17"/>
      <c r="C832" s="17"/>
      <c r="D832" s="17"/>
      <c r="E832" s="17"/>
      <c r="K832" s="17"/>
      <c r="L832" s="17"/>
      <c r="M832" s="17"/>
      <c r="N832" s="17"/>
      <c r="Z832" s="17"/>
      <c r="AA832" s="17"/>
      <c r="AB832" s="17"/>
      <c r="AC832" s="17"/>
    </row>
    <row r="833" spans="2:29" ht="15.75" customHeight="1" x14ac:dyDescent="0.2">
      <c r="B833" s="17"/>
      <c r="C833" s="17"/>
      <c r="D833" s="17"/>
      <c r="E833" s="17"/>
      <c r="K833" s="17"/>
      <c r="L833" s="17"/>
      <c r="M833" s="17"/>
      <c r="N833" s="17"/>
      <c r="Z833" s="17"/>
      <c r="AA833" s="17"/>
      <c r="AB833" s="17"/>
      <c r="AC833" s="17"/>
    </row>
    <row r="834" spans="2:29" ht="15.75" customHeight="1" x14ac:dyDescent="0.2">
      <c r="B834" s="17"/>
      <c r="C834" s="17"/>
      <c r="D834" s="17"/>
      <c r="E834" s="17"/>
      <c r="K834" s="17"/>
      <c r="L834" s="17"/>
      <c r="M834" s="17"/>
      <c r="N834" s="17"/>
      <c r="Z834" s="17"/>
      <c r="AA834" s="17"/>
      <c r="AB834" s="17"/>
      <c r="AC834" s="17"/>
    </row>
    <row r="835" spans="2:29" ht="15.75" customHeight="1" x14ac:dyDescent="0.2">
      <c r="B835" s="17"/>
      <c r="C835" s="17"/>
      <c r="D835" s="17"/>
      <c r="E835" s="17"/>
      <c r="K835" s="17"/>
      <c r="L835" s="17"/>
      <c r="M835" s="17"/>
      <c r="N835" s="17"/>
      <c r="Z835" s="17"/>
      <c r="AA835" s="17"/>
      <c r="AB835" s="17"/>
      <c r="AC835" s="17"/>
    </row>
    <row r="836" spans="2:29" ht="15.75" customHeight="1" x14ac:dyDescent="0.2">
      <c r="B836" s="17"/>
      <c r="C836" s="17"/>
      <c r="D836" s="17"/>
      <c r="E836" s="17"/>
      <c r="K836" s="17"/>
      <c r="L836" s="17"/>
      <c r="M836" s="17"/>
      <c r="N836" s="17"/>
      <c r="Z836" s="17"/>
      <c r="AA836" s="17"/>
      <c r="AB836" s="17"/>
      <c r="AC836" s="17"/>
    </row>
    <row r="837" spans="2:29" ht="15.75" customHeight="1" x14ac:dyDescent="0.2">
      <c r="B837" s="17"/>
      <c r="C837" s="17"/>
      <c r="D837" s="17"/>
      <c r="E837" s="17"/>
      <c r="K837" s="17"/>
      <c r="L837" s="17"/>
      <c r="M837" s="17"/>
      <c r="N837" s="17"/>
      <c r="Z837" s="17"/>
      <c r="AA837" s="17"/>
      <c r="AB837" s="17"/>
      <c r="AC837" s="17"/>
    </row>
    <row r="838" spans="2:29" ht="15.75" customHeight="1" x14ac:dyDescent="0.2">
      <c r="B838" s="17"/>
      <c r="C838" s="17"/>
      <c r="D838" s="17"/>
      <c r="E838" s="17"/>
      <c r="K838" s="17"/>
      <c r="L838" s="17"/>
      <c r="M838" s="17"/>
      <c r="N838" s="17"/>
      <c r="Z838" s="17"/>
      <c r="AA838" s="17"/>
      <c r="AB838" s="17"/>
      <c r="AC838" s="17"/>
    </row>
    <row r="839" spans="2:29" ht="15.75" customHeight="1" x14ac:dyDescent="0.2">
      <c r="B839" s="17"/>
      <c r="C839" s="17"/>
      <c r="D839" s="17"/>
      <c r="E839" s="17"/>
      <c r="K839" s="17"/>
      <c r="L839" s="17"/>
      <c r="M839" s="17"/>
      <c r="N839" s="17"/>
      <c r="Z839" s="17"/>
      <c r="AA839" s="17"/>
      <c r="AB839" s="17"/>
      <c r="AC839" s="17"/>
    </row>
    <row r="840" spans="2:29" ht="15.75" customHeight="1" x14ac:dyDescent="0.2">
      <c r="B840" s="17"/>
      <c r="C840" s="17"/>
      <c r="D840" s="17"/>
      <c r="E840" s="17"/>
      <c r="K840" s="17"/>
      <c r="L840" s="17"/>
      <c r="M840" s="17"/>
      <c r="N840" s="17"/>
      <c r="Z840" s="17"/>
      <c r="AA840" s="17"/>
      <c r="AB840" s="17"/>
      <c r="AC840" s="17"/>
    </row>
    <row r="841" spans="2:29" ht="15.75" customHeight="1" x14ac:dyDescent="0.2">
      <c r="B841" s="17"/>
      <c r="C841" s="17"/>
      <c r="D841" s="17"/>
      <c r="E841" s="17"/>
      <c r="K841" s="17"/>
      <c r="L841" s="17"/>
      <c r="M841" s="17"/>
      <c r="N841" s="17"/>
      <c r="Z841" s="17"/>
      <c r="AA841" s="17"/>
      <c r="AB841" s="17"/>
      <c r="AC841" s="17"/>
    </row>
    <row r="842" spans="2:29" ht="15.75" customHeight="1" x14ac:dyDescent="0.2">
      <c r="B842" s="17"/>
      <c r="C842" s="17"/>
      <c r="D842" s="17"/>
      <c r="E842" s="17"/>
      <c r="K842" s="17"/>
      <c r="L842" s="17"/>
      <c r="M842" s="17"/>
      <c r="N842" s="17"/>
      <c r="Z842" s="17"/>
      <c r="AA842" s="17"/>
      <c r="AB842" s="17"/>
      <c r="AC842" s="17"/>
    </row>
    <row r="843" spans="2:29" ht="15.75" customHeight="1" x14ac:dyDescent="0.2">
      <c r="B843" s="17"/>
      <c r="C843" s="17"/>
      <c r="D843" s="17"/>
      <c r="E843" s="17"/>
      <c r="K843" s="17"/>
      <c r="L843" s="17"/>
      <c r="M843" s="17"/>
      <c r="N843" s="17"/>
      <c r="Z843" s="17"/>
      <c r="AA843" s="17"/>
      <c r="AB843" s="17"/>
      <c r="AC843" s="17"/>
    </row>
    <row r="844" spans="2:29" ht="15.75" customHeight="1" x14ac:dyDescent="0.2">
      <c r="B844" s="17"/>
      <c r="C844" s="17"/>
      <c r="D844" s="17"/>
      <c r="E844" s="17"/>
      <c r="K844" s="17"/>
      <c r="L844" s="17"/>
      <c r="M844" s="17"/>
      <c r="N844" s="17"/>
      <c r="Z844" s="17"/>
      <c r="AA844" s="17"/>
      <c r="AB844" s="17"/>
      <c r="AC844" s="17"/>
    </row>
    <row r="845" spans="2:29" ht="15.75" customHeight="1" x14ac:dyDescent="0.2">
      <c r="B845" s="17"/>
      <c r="C845" s="17"/>
      <c r="D845" s="17"/>
      <c r="E845" s="17"/>
      <c r="K845" s="17"/>
      <c r="L845" s="17"/>
      <c r="M845" s="17"/>
      <c r="N845" s="17"/>
      <c r="Z845" s="17"/>
      <c r="AA845" s="17"/>
      <c r="AB845" s="17"/>
      <c r="AC845" s="17"/>
    </row>
    <row r="846" spans="2:29" ht="15.75" customHeight="1" x14ac:dyDescent="0.2">
      <c r="B846" s="17"/>
      <c r="C846" s="17"/>
      <c r="D846" s="17"/>
      <c r="E846" s="17"/>
      <c r="K846" s="17"/>
      <c r="L846" s="17"/>
      <c r="M846" s="17"/>
      <c r="N846" s="17"/>
      <c r="Z846" s="17"/>
      <c r="AA846" s="17"/>
      <c r="AB846" s="17"/>
      <c r="AC846" s="17"/>
    </row>
    <row r="847" spans="2:29" ht="15.75" customHeight="1" x14ac:dyDescent="0.2">
      <c r="B847" s="17"/>
      <c r="C847" s="17"/>
      <c r="D847" s="17"/>
      <c r="E847" s="17"/>
      <c r="K847" s="17"/>
      <c r="L847" s="17"/>
      <c r="M847" s="17"/>
      <c r="N847" s="17"/>
      <c r="Z847" s="17"/>
      <c r="AA847" s="17"/>
      <c r="AB847" s="17"/>
      <c r="AC847" s="17"/>
    </row>
    <row r="848" spans="2:29" ht="15.75" customHeight="1" x14ac:dyDescent="0.2">
      <c r="B848" s="17"/>
      <c r="C848" s="17"/>
      <c r="D848" s="17"/>
      <c r="E848" s="17"/>
      <c r="K848" s="17"/>
      <c r="L848" s="17"/>
      <c r="M848" s="17"/>
      <c r="N848" s="17"/>
      <c r="Z848" s="17"/>
      <c r="AA848" s="17"/>
      <c r="AB848" s="17"/>
      <c r="AC848" s="17"/>
    </row>
    <row r="849" spans="2:29" ht="15.75" customHeight="1" x14ac:dyDescent="0.2">
      <c r="B849" s="17"/>
      <c r="C849" s="17"/>
      <c r="D849" s="17"/>
      <c r="E849" s="17"/>
      <c r="K849" s="17"/>
      <c r="L849" s="17"/>
      <c r="M849" s="17"/>
      <c r="N849" s="17"/>
      <c r="Z849" s="17"/>
      <c r="AA849" s="17"/>
      <c r="AB849" s="17"/>
      <c r="AC849" s="17"/>
    </row>
    <row r="850" spans="2:29" ht="15.75" customHeight="1" x14ac:dyDescent="0.2">
      <c r="B850" s="17"/>
      <c r="C850" s="17"/>
      <c r="D850" s="17"/>
      <c r="E850" s="17"/>
      <c r="K850" s="17"/>
      <c r="L850" s="17"/>
      <c r="M850" s="17"/>
      <c r="N850" s="17"/>
      <c r="Z850" s="17"/>
      <c r="AA850" s="17"/>
      <c r="AB850" s="17"/>
      <c r="AC850" s="17"/>
    </row>
    <row r="851" spans="2:29" ht="15.75" customHeight="1" x14ac:dyDescent="0.2">
      <c r="B851" s="17"/>
      <c r="C851" s="17"/>
      <c r="D851" s="17"/>
      <c r="E851" s="17"/>
      <c r="K851" s="17"/>
      <c r="L851" s="17"/>
      <c r="M851" s="17"/>
      <c r="N851" s="17"/>
      <c r="Z851" s="17"/>
      <c r="AA851" s="17"/>
      <c r="AB851" s="17"/>
      <c r="AC851" s="17"/>
    </row>
    <row r="852" spans="2:29" ht="15.75" customHeight="1" x14ac:dyDescent="0.2">
      <c r="B852" s="17"/>
      <c r="C852" s="17"/>
      <c r="D852" s="17"/>
      <c r="E852" s="17"/>
      <c r="K852" s="17"/>
      <c r="L852" s="17"/>
      <c r="M852" s="17"/>
      <c r="N852" s="17"/>
      <c r="Z852" s="17"/>
      <c r="AA852" s="17"/>
      <c r="AB852" s="17"/>
      <c r="AC852" s="17"/>
    </row>
    <row r="853" spans="2:29" ht="15.75" customHeight="1" x14ac:dyDescent="0.2">
      <c r="B853" s="17"/>
      <c r="C853" s="17"/>
      <c r="D853" s="17"/>
      <c r="E853" s="17"/>
      <c r="K853" s="17"/>
      <c r="L853" s="17"/>
      <c r="M853" s="17"/>
      <c r="N853" s="17"/>
      <c r="Z853" s="17"/>
      <c r="AA853" s="17"/>
      <c r="AB853" s="17"/>
      <c r="AC853" s="17"/>
    </row>
    <row r="854" spans="2:29" ht="15.75" customHeight="1" x14ac:dyDescent="0.2">
      <c r="B854" s="17"/>
      <c r="C854" s="17"/>
      <c r="D854" s="17"/>
      <c r="E854" s="17"/>
      <c r="K854" s="17"/>
      <c r="L854" s="17"/>
      <c r="M854" s="17"/>
      <c r="N854" s="17"/>
      <c r="Z854" s="17"/>
      <c r="AA854" s="17"/>
      <c r="AB854" s="17"/>
      <c r="AC854" s="17"/>
    </row>
    <row r="855" spans="2:29" ht="15.75" customHeight="1" x14ac:dyDescent="0.2">
      <c r="B855" s="17"/>
      <c r="C855" s="17"/>
      <c r="D855" s="17"/>
      <c r="E855" s="17"/>
      <c r="K855" s="17"/>
      <c r="L855" s="17"/>
      <c r="M855" s="17"/>
      <c r="N855" s="17"/>
      <c r="Z855" s="17"/>
      <c r="AA855" s="17"/>
      <c r="AB855" s="17"/>
      <c r="AC855" s="17"/>
    </row>
    <row r="856" spans="2:29" ht="15.75" customHeight="1" x14ac:dyDescent="0.2">
      <c r="B856" s="17"/>
      <c r="C856" s="17"/>
      <c r="D856" s="17"/>
      <c r="E856" s="17"/>
      <c r="K856" s="17"/>
      <c r="L856" s="17"/>
      <c r="M856" s="17"/>
      <c r="N856" s="17"/>
      <c r="Z856" s="17"/>
      <c r="AA856" s="17"/>
      <c r="AB856" s="17"/>
      <c r="AC856" s="17"/>
    </row>
    <row r="857" spans="2:29" ht="15.75" customHeight="1" x14ac:dyDescent="0.2">
      <c r="B857" s="17"/>
      <c r="C857" s="17"/>
      <c r="D857" s="17"/>
      <c r="E857" s="17"/>
      <c r="K857" s="17"/>
      <c r="L857" s="17"/>
      <c r="M857" s="17"/>
      <c r="N857" s="17"/>
      <c r="Z857" s="17"/>
      <c r="AA857" s="17"/>
      <c r="AB857" s="17"/>
      <c r="AC857" s="17"/>
    </row>
    <row r="858" spans="2:29" ht="15.75" customHeight="1" x14ac:dyDescent="0.2">
      <c r="B858" s="17"/>
      <c r="C858" s="17"/>
      <c r="D858" s="17"/>
      <c r="E858" s="17"/>
      <c r="K858" s="17"/>
      <c r="L858" s="17"/>
      <c r="M858" s="17"/>
      <c r="N858" s="17"/>
      <c r="Z858" s="17"/>
      <c r="AA858" s="17"/>
      <c r="AB858" s="17"/>
      <c r="AC858" s="17"/>
    </row>
    <row r="859" spans="2:29" ht="15.75" customHeight="1" x14ac:dyDescent="0.2">
      <c r="B859" s="17"/>
      <c r="C859" s="17"/>
      <c r="D859" s="17"/>
      <c r="E859" s="17"/>
      <c r="K859" s="17"/>
      <c r="L859" s="17"/>
      <c r="M859" s="17"/>
      <c r="N859" s="17"/>
      <c r="Z859" s="17"/>
      <c r="AA859" s="17"/>
      <c r="AB859" s="17"/>
      <c r="AC859" s="17"/>
    </row>
    <row r="860" spans="2:29" ht="15.75" customHeight="1" x14ac:dyDescent="0.2">
      <c r="B860" s="17"/>
      <c r="C860" s="17"/>
      <c r="D860" s="17"/>
      <c r="E860" s="17"/>
      <c r="K860" s="17"/>
      <c r="L860" s="17"/>
      <c r="M860" s="17"/>
      <c r="N860" s="17"/>
      <c r="Z860" s="17"/>
      <c r="AA860" s="17"/>
      <c r="AB860" s="17"/>
      <c r="AC860" s="17"/>
    </row>
    <row r="861" spans="2:29" ht="15.75" customHeight="1" x14ac:dyDescent="0.2">
      <c r="B861" s="17"/>
      <c r="C861" s="17"/>
      <c r="D861" s="17"/>
      <c r="E861" s="17"/>
      <c r="K861" s="17"/>
      <c r="L861" s="17"/>
      <c r="M861" s="17"/>
      <c r="N861" s="17"/>
      <c r="Z861" s="17"/>
      <c r="AA861" s="17"/>
      <c r="AB861" s="17"/>
      <c r="AC861" s="17"/>
    </row>
    <row r="862" spans="2:29" ht="15.75" customHeight="1" x14ac:dyDescent="0.2">
      <c r="B862" s="17"/>
      <c r="C862" s="17"/>
      <c r="D862" s="17"/>
      <c r="E862" s="17"/>
      <c r="K862" s="17"/>
      <c r="L862" s="17"/>
      <c r="M862" s="17"/>
      <c r="N862" s="17"/>
      <c r="Z862" s="17"/>
      <c r="AA862" s="17"/>
      <c r="AB862" s="17"/>
      <c r="AC862" s="17"/>
    </row>
    <row r="863" spans="2:29" ht="15.75" customHeight="1" x14ac:dyDescent="0.2">
      <c r="B863" s="17"/>
      <c r="C863" s="17"/>
      <c r="D863" s="17"/>
      <c r="E863" s="17"/>
      <c r="K863" s="17"/>
      <c r="L863" s="17"/>
      <c r="M863" s="17"/>
      <c r="N863" s="17"/>
      <c r="Z863" s="17"/>
      <c r="AA863" s="17"/>
      <c r="AB863" s="17"/>
      <c r="AC863" s="17"/>
    </row>
    <row r="864" spans="2:29" ht="15.75" customHeight="1" x14ac:dyDescent="0.2">
      <c r="B864" s="17"/>
      <c r="C864" s="17"/>
      <c r="D864" s="17"/>
      <c r="E864" s="17"/>
      <c r="K864" s="17"/>
      <c r="L864" s="17"/>
      <c r="M864" s="17"/>
      <c r="N864" s="17"/>
      <c r="Z864" s="17"/>
      <c r="AA864" s="17"/>
      <c r="AB864" s="17"/>
      <c r="AC864" s="17"/>
    </row>
    <row r="865" spans="2:29" ht="15.75" customHeight="1" x14ac:dyDescent="0.2">
      <c r="B865" s="17"/>
      <c r="C865" s="17"/>
      <c r="D865" s="17"/>
      <c r="E865" s="17"/>
      <c r="K865" s="17"/>
      <c r="L865" s="17"/>
      <c r="M865" s="17"/>
      <c r="N865" s="17"/>
      <c r="Z865" s="17"/>
      <c r="AA865" s="17"/>
      <c r="AB865" s="17"/>
      <c r="AC865" s="17"/>
    </row>
    <row r="866" spans="2:29" ht="15.75" customHeight="1" x14ac:dyDescent="0.2">
      <c r="B866" s="17"/>
      <c r="C866" s="17"/>
      <c r="D866" s="17"/>
      <c r="E866" s="17"/>
      <c r="K866" s="17"/>
      <c r="L866" s="17"/>
      <c r="M866" s="17"/>
      <c r="N866" s="17"/>
      <c r="Z866" s="17"/>
      <c r="AA866" s="17"/>
      <c r="AB866" s="17"/>
      <c r="AC866" s="17"/>
    </row>
    <row r="867" spans="2:29" ht="15.75" customHeight="1" x14ac:dyDescent="0.2">
      <c r="B867" s="17"/>
      <c r="C867" s="17"/>
      <c r="D867" s="17"/>
      <c r="E867" s="17"/>
      <c r="K867" s="17"/>
      <c r="L867" s="17"/>
      <c r="M867" s="17"/>
      <c r="N867" s="17"/>
      <c r="Z867" s="17"/>
      <c r="AA867" s="17"/>
      <c r="AB867" s="17"/>
      <c r="AC867" s="17"/>
    </row>
    <row r="868" spans="2:29" ht="15.75" customHeight="1" x14ac:dyDescent="0.2">
      <c r="B868" s="17"/>
      <c r="C868" s="17"/>
      <c r="D868" s="17"/>
      <c r="E868" s="17"/>
      <c r="K868" s="17"/>
      <c r="L868" s="17"/>
      <c r="M868" s="17"/>
      <c r="N868" s="17"/>
      <c r="Z868" s="17"/>
      <c r="AA868" s="17"/>
      <c r="AB868" s="17"/>
      <c r="AC868" s="17"/>
    </row>
    <row r="869" spans="2:29" ht="15.75" customHeight="1" x14ac:dyDescent="0.2">
      <c r="B869" s="17"/>
      <c r="C869" s="17"/>
      <c r="D869" s="17"/>
      <c r="E869" s="17"/>
      <c r="K869" s="17"/>
      <c r="L869" s="17"/>
      <c r="M869" s="17"/>
      <c r="N869" s="17"/>
      <c r="Z869" s="17"/>
      <c r="AA869" s="17"/>
      <c r="AB869" s="17"/>
      <c r="AC869" s="17"/>
    </row>
    <row r="870" spans="2:29" ht="15.75" customHeight="1" x14ac:dyDescent="0.2">
      <c r="B870" s="17"/>
      <c r="C870" s="17"/>
      <c r="D870" s="17"/>
      <c r="E870" s="17"/>
      <c r="K870" s="17"/>
      <c r="L870" s="17"/>
      <c r="M870" s="17"/>
      <c r="N870" s="17"/>
      <c r="Z870" s="17"/>
      <c r="AA870" s="17"/>
      <c r="AB870" s="17"/>
      <c r="AC870" s="17"/>
    </row>
    <row r="871" spans="2:29" ht="15.75" customHeight="1" x14ac:dyDescent="0.2">
      <c r="B871" s="17"/>
      <c r="C871" s="17"/>
      <c r="D871" s="17"/>
      <c r="E871" s="17"/>
      <c r="K871" s="17"/>
      <c r="L871" s="17"/>
      <c r="M871" s="17"/>
      <c r="N871" s="17"/>
      <c r="Z871" s="17"/>
      <c r="AA871" s="17"/>
      <c r="AB871" s="17"/>
      <c r="AC871" s="17"/>
    </row>
    <row r="872" spans="2:29" ht="15.75" customHeight="1" x14ac:dyDescent="0.2">
      <c r="B872" s="17"/>
      <c r="C872" s="17"/>
      <c r="D872" s="17"/>
      <c r="E872" s="17"/>
      <c r="K872" s="17"/>
      <c r="L872" s="17"/>
      <c r="M872" s="17"/>
      <c r="N872" s="17"/>
      <c r="Z872" s="17"/>
      <c r="AA872" s="17"/>
      <c r="AB872" s="17"/>
      <c r="AC872" s="17"/>
    </row>
    <row r="873" spans="2:29" ht="15.75" customHeight="1" x14ac:dyDescent="0.2">
      <c r="B873" s="17"/>
      <c r="C873" s="17"/>
      <c r="D873" s="17"/>
      <c r="E873" s="17"/>
      <c r="K873" s="17"/>
      <c r="L873" s="17"/>
      <c r="M873" s="17"/>
      <c r="N873" s="17"/>
      <c r="Z873" s="17"/>
      <c r="AA873" s="17"/>
      <c r="AB873" s="17"/>
      <c r="AC873" s="17"/>
    </row>
    <row r="874" spans="2:29" ht="15.75" customHeight="1" x14ac:dyDescent="0.2">
      <c r="B874" s="17"/>
      <c r="C874" s="17"/>
      <c r="D874" s="17"/>
      <c r="E874" s="17"/>
      <c r="K874" s="17"/>
      <c r="L874" s="17"/>
      <c r="M874" s="17"/>
      <c r="N874" s="17"/>
      <c r="Z874" s="17"/>
      <c r="AA874" s="17"/>
      <c r="AB874" s="17"/>
      <c r="AC874" s="17"/>
    </row>
    <row r="875" spans="2:29" ht="15.75" customHeight="1" x14ac:dyDescent="0.2">
      <c r="B875" s="17"/>
      <c r="C875" s="17"/>
      <c r="D875" s="17"/>
      <c r="E875" s="17"/>
      <c r="K875" s="17"/>
      <c r="L875" s="17"/>
      <c r="M875" s="17"/>
      <c r="N875" s="17"/>
      <c r="Z875" s="17"/>
      <c r="AA875" s="17"/>
      <c r="AB875" s="17"/>
      <c r="AC875" s="17"/>
    </row>
    <row r="876" spans="2:29" ht="15.75" customHeight="1" x14ac:dyDescent="0.2">
      <c r="B876" s="17"/>
      <c r="C876" s="17"/>
      <c r="D876" s="17"/>
      <c r="E876" s="17"/>
      <c r="K876" s="17"/>
      <c r="L876" s="17"/>
      <c r="M876" s="17"/>
      <c r="N876" s="17"/>
      <c r="Z876" s="17"/>
      <c r="AA876" s="17"/>
      <c r="AB876" s="17"/>
      <c r="AC876" s="17"/>
    </row>
    <row r="877" spans="2:29" ht="15.75" customHeight="1" x14ac:dyDescent="0.2">
      <c r="B877" s="17"/>
      <c r="C877" s="17"/>
      <c r="D877" s="17"/>
      <c r="E877" s="17"/>
      <c r="K877" s="17"/>
      <c r="L877" s="17"/>
      <c r="M877" s="17"/>
      <c r="N877" s="17"/>
      <c r="Z877" s="17"/>
      <c r="AA877" s="17"/>
      <c r="AB877" s="17"/>
      <c r="AC877" s="17"/>
    </row>
    <row r="878" spans="2:29" ht="15.75" customHeight="1" x14ac:dyDescent="0.2">
      <c r="B878" s="17"/>
      <c r="C878" s="17"/>
      <c r="D878" s="17"/>
      <c r="E878" s="17"/>
      <c r="K878" s="17"/>
      <c r="L878" s="17"/>
      <c r="M878" s="17"/>
      <c r="N878" s="17"/>
      <c r="Z878" s="17"/>
      <c r="AA878" s="17"/>
      <c r="AB878" s="17"/>
      <c r="AC878" s="17"/>
    </row>
    <row r="879" spans="2:29" ht="15.75" customHeight="1" x14ac:dyDescent="0.2">
      <c r="B879" s="17"/>
      <c r="C879" s="17"/>
      <c r="D879" s="17"/>
      <c r="E879" s="17"/>
      <c r="K879" s="17"/>
      <c r="L879" s="17"/>
      <c r="M879" s="17"/>
      <c r="N879" s="17"/>
      <c r="Z879" s="17"/>
      <c r="AA879" s="17"/>
      <c r="AB879" s="17"/>
      <c r="AC879" s="17"/>
    </row>
    <row r="880" spans="2:29" ht="15.75" customHeight="1" x14ac:dyDescent="0.2">
      <c r="B880" s="17"/>
      <c r="C880" s="17"/>
      <c r="D880" s="17"/>
      <c r="E880" s="17"/>
      <c r="K880" s="17"/>
      <c r="L880" s="17"/>
      <c r="M880" s="17"/>
      <c r="N880" s="17"/>
      <c r="Z880" s="17"/>
      <c r="AA880" s="17"/>
      <c r="AB880" s="17"/>
      <c r="AC880" s="17"/>
    </row>
    <row r="881" spans="2:29" ht="15.75" customHeight="1" x14ac:dyDescent="0.2">
      <c r="B881" s="17"/>
      <c r="C881" s="17"/>
      <c r="D881" s="17"/>
      <c r="E881" s="17"/>
      <c r="K881" s="17"/>
      <c r="L881" s="17"/>
      <c r="M881" s="17"/>
      <c r="N881" s="17"/>
      <c r="Z881" s="17"/>
      <c r="AA881" s="17"/>
      <c r="AB881" s="17"/>
      <c r="AC881" s="17"/>
    </row>
    <row r="882" spans="2:29" ht="15.75" customHeight="1" x14ac:dyDescent="0.2">
      <c r="B882" s="17"/>
      <c r="C882" s="17"/>
      <c r="D882" s="17"/>
      <c r="E882" s="17"/>
      <c r="K882" s="17"/>
      <c r="L882" s="17"/>
      <c r="M882" s="17"/>
      <c r="N882" s="17"/>
      <c r="Z882" s="17"/>
      <c r="AA882" s="17"/>
      <c r="AB882" s="17"/>
      <c r="AC882" s="17"/>
    </row>
    <row r="883" spans="2:29" ht="15.75" customHeight="1" x14ac:dyDescent="0.2">
      <c r="B883" s="17"/>
      <c r="C883" s="17"/>
      <c r="D883" s="17"/>
      <c r="E883" s="17"/>
      <c r="K883" s="17"/>
      <c r="L883" s="17"/>
      <c r="M883" s="17"/>
      <c r="N883" s="17"/>
      <c r="Z883" s="17"/>
      <c r="AA883" s="17"/>
      <c r="AB883" s="17"/>
      <c r="AC883" s="17"/>
    </row>
    <row r="884" spans="2:29" ht="15.75" customHeight="1" x14ac:dyDescent="0.2">
      <c r="B884" s="17"/>
      <c r="C884" s="17"/>
      <c r="D884" s="17"/>
      <c r="E884" s="17"/>
      <c r="K884" s="17"/>
      <c r="L884" s="17"/>
      <c r="M884" s="17"/>
      <c r="N884" s="17"/>
      <c r="Z884" s="17"/>
      <c r="AA884" s="17"/>
      <c r="AB884" s="17"/>
      <c r="AC884" s="17"/>
    </row>
    <row r="885" spans="2:29" ht="15.75" customHeight="1" x14ac:dyDescent="0.2">
      <c r="B885" s="17"/>
      <c r="C885" s="17"/>
      <c r="D885" s="17"/>
      <c r="E885" s="17"/>
      <c r="K885" s="17"/>
      <c r="L885" s="17"/>
      <c r="M885" s="17"/>
      <c r="N885" s="17"/>
      <c r="Z885" s="17"/>
      <c r="AA885" s="17"/>
      <c r="AB885" s="17"/>
      <c r="AC885" s="17"/>
    </row>
    <row r="886" spans="2:29" ht="15.75" customHeight="1" x14ac:dyDescent="0.2">
      <c r="B886" s="17"/>
      <c r="C886" s="17"/>
      <c r="D886" s="17"/>
      <c r="E886" s="17"/>
      <c r="K886" s="17"/>
      <c r="L886" s="17"/>
      <c r="M886" s="17"/>
      <c r="N886" s="17"/>
      <c r="Z886" s="17"/>
      <c r="AA886" s="17"/>
      <c r="AB886" s="17"/>
      <c r="AC886" s="17"/>
    </row>
    <row r="887" spans="2:29" ht="15.75" customHeight="1" x14ac:dyDescent="0.2">
      <c r="B887" s="17"/>
      <c r="C887" s="17"/>
      <c r="D887" s="17"/>
      <c r="E887" s="17"/>
      <c r="K887" s="17"/>
      <c r="L887" s="17"/>
      <c r="M887" s="17"/>
      <c r="N887" s="17"/>
      <c r="Z887" s="17"/>
      <c r="AA887" s="17"/>
      <c r="AB887" s="17"/>
      <c r="AC887" s="17"/>
    </row>
    <row r="888" spans="2:29" ht="15.75" customHeight="1" x14ac:dyDescent="0.2">
      <c r="B888" s="17"/>
      <c r="C888" s="17"/>
      <c r="D888" s="17"/>
      <c r="E888" s="17"/>
      <c r="K888" s="17"/>
      <c r="L888" s="17"/>
      <c r="M888" s="17"/>
      <c r="N888" s="17"/>
      <c r="Z888" s="17"/>
      <c r="AA888" s="17"/>
      <c r="AB888" s="17"/>
      <c r="AC888" s="17"/>
    </row>
    <row r="889" spans="2:29" ht="15.75" customHeight="1" x14ac:dyDescent="0.2">
      <c r="B889" s="17"/>
      <c r="C889" s="17"/>
      <c r="D889" s="17"/>
      <c r="E889" s="17"/>
      <c r="K889" s="17"/>
      <c r="L889" s="17"/>
      <c r="M889" s="17"/>
      <c r="N889" s="17"/>
      <c r="Z889" s="17"/>
      <c r="AA889" s="17"/>
      <c r="AB889" s="17"/>
      <c r="AC889" s="17"/>
    </row>
    <row r="890" spans="2:29" ht="15.75" customHeight="1" x14ac:dyDescent="0.2">
      <c r="B890" s="17"/>
      <c r="C890" s="17"/>
      <c r="D890" s="17"/>
      <c r="E890" s="17"/>
      <c r="K890" s="17"/>
      <c r="L890" s="17"/>
      <c r="M890" s="17"/>
      <c r="N890" s="17"/>
      <c r="Z890" s="17"/>
      <c r="AA890" s="17"/>
      <c r="AB890" s="17"/>
      <c r="AC890" s="17"/>
    </row>
    <row r="891" spans="2:29" ht="15.75" customHeight="1" x14ac:dyDescent="0.2">
      <c r="B891" s="17"/>
      <c r="C891" s="17"/>
      <c r="D891" s="17"/>
      <c r="E891" s="17"/>
      <c r="K891" s="17"/>
      <c r="L891" s="17"/>
      <c r="M891" s="17"/>
      <c r="N891" s="17"/>
      <c r="Z891" s="17"/>
      <c r="AA891" s="17"/>
      <c r="AB891" s="17"/>
      <c r="AC891" s="17"/>
    </row>
    <row r="892" spans="2:29" ht="15.75" customHeight="1" x14ac:dyDescent="0.2">
      <c r="B892" s="17"/>
      <c r="C892" s="17"/>
      <c r="D892" s="17"/>
      <c r="E892" s="17"/>
      <c r="K892" s="17"/>
      <c r="L892" s="17"/>
      <c r="M892" s="17"/>
      <c r="N892" s="17"/>
      <c r="Z892" s="17"/>
      <c r="AA892" s="17"/>
      <c r="AB892" s="17"/>
      <c r="AC892" s="17"/>
    </row>
    <row r="893" spans="2:29" ht="15.75" customHeight="1" x14ac:dyDescent="0.2">
      <c r="B893" s="17"/>
      <c r="C893" s="17"/>
      <c r="D893" s="17"/>
      <c r="E893" s="17"/>
      <c r="K893" s="17"/>
      <c r="L893" s="17"/>
      <c r="M893" s="17"/>
      <c r="N893" s="17"/>
      <c r="Z893" s="17"/>
      <c r="AA893" s="17"/>
      <c r="AB893" s="17"/>
      <c r="AC893" s="17"/>
    </row>
    <row r="894" spans="2:29" ht="15.75" customHeight="1" x14ac:dyDescent="0.2">
      <c r="B894" s="17"/>
      <c r="C894" s="17"/>
      <c r="D894" s="17"/>
      <c r="E894" s="17"/>
      <c r="K894" s="17"/>
      <c r="L894" s="17"/>
      <c r="M894" s="17"/>
      <c r="N894" s="17"/>
      <c r="Z894" s="17"/>
      <c r="AA894" s="17"/>
      <c r="AB894" s="17"/>
      <c r="AC894" s="17"/>
    </row>
    <row r="895" spans="2:29" ht="15.75" customHeight="1" x14ac:dyDescent="0.2">
      <c r="B895" s="17"/>
      <c r="C895" s="17"/>
      <c r="D895" s="17"/>
      <c r="E895" s="17"/>
      <c r="K895" s="17"/>
      <c r="L895" s="17"/>
      <c r="M895" s="17"/>
      <c r="N895" s="17"/>
      <c r="Z895" s="17"/>
      <c r="AA895" s="17"/>
      <c r="AB895" s="17"/>
      <c r="AC895" s="17"/>
    </row>
    <row r="896" spans="2:29" ht="15.75" customHeight="1" x14ac:dyDescent="0.2">
      <c r="B896" s="17"/>
      <c r="C896" s="17"/>
      <c r="D896" s="17"/>
      <c r="E896" s="17"/>
      <c r="K896" s="17"/>
      <c r="L896" s="17"/>
      <c r="M896" s="17"/>
      <c r="N896" s="17"/>
      <c r="Z896" s="17"/>
      <c r="AA896" s="17"/>
      <c r="AB896" s="17"/>
      <c r="AC896" s="17"/>
    </row>
    <row r="897" spans="2:29" ht="15.75" customHeight="1" x14ac:dyDescent="0.2">
      <c r="B897" s="17"/>
      <c r="C897" s="17"/>
      <c r="D897" s="17"/>
      <c r="E897" s="17"/>
      <c r="K897" s="17"/>
      <c r="L897" s="17"/>
      <c r="M897" s="17"/>
      <c r="N897" s="17"/>
      <c r="Z897" s="17"/>
      <c r="AA897" s="17"/>
      <c r="AB897" s="17"/>
      <c r="AC897" s="17"/>
    </row>
    <row r="898" spans="2:29" ht="15.75" customHeight="1" x14ac:dyDescent="0.2">
      <c r="B898" s="17"/>
      <c r="C898" s="17"/>
      <c r="D898" s="17"/>
      <c r="E898" s="17"/>
      <c r="K898" s="17"/>
      <c r="L898" s="17"/>
      <c r="M898" s="17"/>
      <c r="N898" s="17"/>
      <c r="Z898" s="17"/>
      <c r="AA898" s="17"/>
      <c r="AB898" s="17"/>
      <c r="AC898" s="17"/>
    </row>
    <row r="899" spans="2:29" ht="15.75" customHeight="1" x14ac:dyDescent="0.2">
      <c r="B899" s="17"/>
      <c r="C899" s="17"/>
      <c r="D899" s="17"/>
      <c r="E899" s="17"/>
      <c r="K899" s="17"/>
      <c r="L899" s="17"/>
      <c r="M899" s="17"/>
      <c r="N899" s="17"/>
      <c r="Z899" s="17"/>
      <c r="AA899" s="17"/>
      <c r="AB899" s="17"/>
      <c r="AC899" s="17"/>
    </row>
    <row r="900" spans="2:29" ht="15.75" customHeight="1" x14ac:dyDescent="0.2">
      <c r="B900" s="17"/>
      <c r="C900" s="17"/>
      <c r="D900" s="17"/>
      <c r="E900" s="17"/>
      <c r="K900" s="17"/>
      <c r="L900" s="17"/>
      <c r="M900" s="17"/>
      <c r="N900" s="17"/>
      <c r="Z900" s="17"/>
      <c r="AA900" s="17"/>
      <c r="AB900" s="17"/>
      <c r="AC900" s="17"/>
    </row>
    <row r="901" spans="2:29" ht="15.75" customHeight="1" x14ac:dyDescent="0.2">
      <c r="B901" s="17"/>
      <c r="C901" s="17"/>
      <c r="D901" s="17"/>
      <c r="E901" s="17"/>
      <c r="K901" s="17"/>
      <c r="L901" s="17"/>
      <c r="M901" s="17"/>
      <c r="N901" s="17"/>
      <c r="Z901" s="17"/>
      <c r="AA901" s="17"/>
      <c r="AB901" s="17"/>
      <c r="AC901" s="17"/>
    </row>
    <row r="902" spans="2:29" ht="15.75" customHeight="1" x14ac:dyDescent="0.2">
      <c r="B902" s="17"/>
      <c r="C902" s="17"/>
      <c r="D902" s="17"/>
      <c r="E902" s="17"/>
      <c r="K902" s="17"/>
      <c r="L902" s="17"/>
      <c r="M902" s="17"/>
      <c r="N902" s="17"/>
      <c r="Z902" s="17"/>
      <c r="AA902" s="17"/>
      <c r="AB902" s="17"/>
      <c r="AC902" s="17"/>
    </row>
    <row r="903" spans="2:29" ht="15.75" customHeight="1" x14ac:dyDescent="0.2">
      <c r="B903" s="17"/>
      <c r="C903" s="17"/>
      <c r="D903" s="17"/>
      <c r="E903" s="17"/>
      <c r="K903" s="17"/>
      <c r="L903" s="17"/>
      <c r="M903" s="17"/>
      <c r="N903" s="17"/>
      <c r="Z903" s="17"/>
      <c r="AA903" s="17"/>
      <c r="AB903" s="17"/>
      <c r="AC903" s="17"/>
    </row>
    <row r="904" spans="2:29" ht="15.75" customHeight="1" x14ac:dyDescent="0.2">
      <c r="B904" s="17"/>
      <c r="C904" s="17"/>
      <c r="D904" s="17"/>
      <c r="E904" s="17"/>
      <c r="K904" s="17"/>
      <c r="L904" s="17"/>
      <c r="M904" s="17"/>
      <c r="N904" s="17"/>
      <c r="Z904" s="17"/>
      <c r="AA904" s="17"/>
      <c r="AB904" s="17"/>
      <c r="AC904" s="17"/>
    </row>
    <row r="905" spans="2:29" ht="15.75" customHeight="1" x14ac:dyDescent="0.2">
      <c r="B905" s="17"/>
      <c r="C905" s="17"/>
      <c r="D905" s="17"/>
      <c r="E905" s="17"/>
      <c r="K905" s="17"/>
      <c r="L905" s="17"/>
      <c r="M905" s="17"/>
      <c r="N905" s="17"/>
      <c r="Z905" s="17"/>
      <c r="AA905" s="17"/>
      <c r="AB905" s="17"/>
      <c r="AC905" s="17"/>
    </row>
    <row r="906" spans="2:29" ht="15.75" customHeight="1" x14ac:dyDescent="0.2">
      <c r="B906" s="17"/>
      <c r="C906" s="17"/>
      <c r="D906" s="17"/>
      <c r="E906" s="17"/>
      <c r="K906" s="17"/>
      <c r="L906" s="17"/>
      <c r="M906" s="17"/>
      <c r="N906" s="17"/>
      <c r="Z906" s="17"/>
      <c r="AA906" s="17"/>
      <c r="AB906" s="17"/>
      <c r="AC906" s="17"/>
    </row>
    <row r="907" spans="2:29" ht="15.75" customHeight="1" x14ac:dyDescent="0.2">
      <c r="B907" s="17"/>
      <c r="C907" s="17"/>
      <c r="D907" s="17"/>
      <c r="E907" s="17"/>
      <c r="K907" s="17"/>
      <c r="L907" s="17"/>
      <c r="M907" s="17"/>
      <c r="N907" s="17"/>
      <c r="Z907" s="17"/>
      <c r="AA907" s="17"/>
      <c r="AB907" s="17"/>
      <c r="AC907" s="17"/>
    </row>
    <row r="908" spans="2:29" ht="15.75" customHeight="1" x14ac:dyDescent="0.2">
      <c r="B908" s="17"/>
      <c r="C908" s="17"/>
      <c r="D908" s="17"/>
      <c r="E908" s="17"/>
      <c r="K908" s="17"/>
      <c r="L908" s="17"/>
      <c r="M908" s="17"/>
      <c r="N908" s="17"/>
      <c r="Z908" s="17"/>
      <c r="AA908" s="17"/>
      <c r="AB908" s="17"/>
      <c r="AC908" s="17"/>
    </row>
    <row r="909" spans="2:29" ht="15.75" customHeight="1" x14ac:dyDescent="0.2">
      <c r="B909" s="17"/>
      <c r="C909" s="17"/>
      <c r="D909" s="17"/>
      <c r="E909" s="17"/>
      <c r="K909" s="17"/>
      <c r="L909" s="17"/>
      <c r="M909" s="17"/>
      <c r="N909" s="17"/>
      <c r="Z909" s="17"/>
      <c r="AA909" s="17"/>
      <c r="AB909" s="17"/>
      <c r="AC909" s="17"/>
    </row>
    <row r="910" spans="2:29" ht="15.75" customHeight="1" x14ac:dyDescent="0.2">
      <c r="B910" s="17"/>
      <c r="C910" s="17"/>
      <c r="D910" s="17"/>
      <c r="E910" s="17"/>
      <c r="K910" s="17"/>
      <c r="L910" s="17"/>
      <c r="M910" s="17"/>
      <c r="N910" s="17"/>
      <c r="Z910" s="17"/>
      <c r="AA910" s="17"/>
      <c r="AB910" s="17"/>
      <c r="AC910" s="17"/>
    </row>
    <row r="911" spans="2:29" ht="15.75" customHeight="1" x14ac:dyDescent="0.2">
      <c r="B911" s="17"/>
      <c r="C911" s="17"/>
      <c r="D911" s="17"/>
      <c r="E911" s="17"/>
      <c r="K911" s="17"/>
      <c r="L911" s="17"/>
      <c r="M911" s="17"/>
      <c r="N911" s="17"/>
      <c r="Z911" s="17"/>
      <c r="AA911" s="17"/>
      <c r="AB911" s="17"/>
      <c r="AC911" s="17"/>
    </row>
    <row r="912" spans="2:29" ht="15.75" customHeight="1" x14ac:dyDescent="0.2">
      <c r="B912" s="17"/>
      <c r="C912" s="17"/>
      <c r="D912" s="17"/>
      <c r="E912" s="17"/>
      <c r="K912" s="17"/>
      <c r="L912" s="17"/>
      <c r="M912" s="17"/>
      <c r="N912" s="17"/>
      <c r="Z912" s="17"/>
      <c r="AA912" s="17"/>
      <c r="AB912" s="17"/>
      <c r="AC912" s="17"/>
    </row>
    <row r="913" spans="2:29" ht="15.75" customHeight="1" x14ac:dyDescent="0.2">
      <c r="B913" s="17"/>
      <c r="C913" s="17"/>
      <c r="D913" s="17"/>
      <c r="E913" s="17"/>
      <c r="K913" s="17"/>
      <c r="L913" s="17"/>
      <c r="M913" s="17"/>
      <c r="N913" s="17"/>
      <c r="Z913" s="17"/>
      <c r="AA913" s="17"/>
      <c r="AB913" s="17"/>
      <c r="AC913" s="17"/>
    </row>
    <row r="914" spans="2:29" ht="15.75" customHeight="1" x14ac:dyDescent="0.2">
      <c r="B914" s="17"/>
      <c r="C914" s="17"/>
      <c r="D914" s="17"/>
      <c r="E914" s="17"/>
      <c r="K914" s="17"/>
      <c r="L914" s="17"/>
      <c r="M914" s="17"/>
      <c r="N914" s="17"/>
      <c r="Z914" s="17"/>
      <c r="AA914" s="17"/>
      <c r="AB914" s="17"/>
      <c r="AC914" s="17"/>
    </row>
    <row r="915" spans="2:29" ht="15.75" customHeight="1" x14ac:dyDescent="0.2">
      <c r="B915" s="17"/>
      <c r="C915" s="17"/>
      <c r="D915" s="17"/>
      <c r="E915" s="17"/>
      <c r="K915" s="17"/>
      <c r="L915" s="17"/>
      <c r="M915" s="17"/>
      <c r="N915" s="17"/>
      <c r="Z915" s="17"/>
      <c r="AA915" s="17"/>
      <c r="AB915" s="17"/>
      <c r="AC915" s="17"/>
    </row>
    <row r="916" spans="2:29" ht="15.75" customHeight="1" x14ac:dyDescent="0.2">
      <c r="B916" s="17"/>
      <c r="C916" s="17"/>
      <c r="D916" s="17"/>
      <c r="E916" s="17"/>
      <c r="K916" s="17"/>
      <c r="L916" s="17"/>
      <c r="M916" s="17"/>
      <c r="N916" s="17"/>
      <c r="Z916" s="17"/>
      <c r="AA916" s="17"/>
      <c r="AB916" s="17"/>
      <c r="AC916" s="17"/>
    </row>
    <row r="917" spans="2:29" ht="15.75" customHeight="1" x14ac:dyDescent="0.2">
      <c r="B917" s="17"/>
      <c r="C917" s="17"/>
      <c r="D917" s="17"/>
      <c r="E917" s="17"/>
      <c r="K917" s="17"/>
      <c r="L917" s="17"/>
      <c r="M917" s="17"/>
      <c r="N917" s="17"/>
      <c r="Z917" s="17"/>
      <c r="AA917" s="17"/>
      <c r="AB917" s="17"/>
      <c r="AC917" s="17"/>
    </row>
    <row r="918" spans="2:29" ht="15.75" customHeight="1" x14ac:dyDescent="0.2">
      <c r="B918" s="17"/>
      <c r="C918" s="17"/>
      <c r="D918" s="17"/>
      <c r="E918" s="17"/>
      <c r="K918" s="17"/>
      <c r="L918" s="17"/>
      <c r="M918" s="17"/>
      <c r="N918" s="17"/>
      <c r="Z918" s="17"/>
      <c r="AA918" s="17"/>
      <c r="AB918" s="17"/>
      <c r="AC918" s="17"/>
    </row>
    <row r="919" spans="2:29" ht="15.75" customHeight="1" x14ac:dyDescent="0.2">
      <c r="B919" s="17"/>
      <c r="C919" s="17"/>
      <c r="D919" s="17"/>
      <c r="E919" s="17"/>
      <c r="K919" s="17"/>
      <c r="L919" s="17"/>
      <c r="M919" s="17"/>
      <c r="N919" s="17"/>
      <c r="Z919" s="17"/>
      <c r="AA919" s="17"/>
      <c r="AB919" s="17"/>
      <c r="AC919" s="17"/>
    </row>
    <row r="920" spans="2:29" ht="15.75" customHeight="1" x14ac:dyDescent="0.2">
      <c r="B920" s="17"/>
      <c r="C920" s="17"/>
      <c r="D920" s="17"/>
      <c r="E920" s="17"/>
      <c r="K920" s="17"/>
      <c r="L920" s="17"/>
      <c r="M920" s="17"/>
      <c r="N920" s="17"/>
      <c r="Z920" s="17"/>
      <c r="AA920" s="17"/>
      <c r="AB920" s="17"/>
      <c r="AC920" s="17"/>
    </row>
    <row r="921" spans="2:29" ht="15.75" customHeight="1" x14ac:dyDescent="0.2">
      <c r="B921" s="17"/>
      <c r="C921" s="17"/>
      <c r="D921" s="17"/>
      <c r="E921" s="17"/>
      <c r="K921" s="17"/>
      <c r="L921" s="17"/>
      <c r="M921" s="17"/>
      <c r="N921" s="17"/>
      <c r="Z921" s="17"/>
      <c r="AA921" s="17"/>
      <c r="AB921" s="17"/>
      <c r="AC921" s="17"/>
    </row>
    <row r="922" spans="2:29" ht="15.75" customHeight="1" x14ac:dyDescent="0.2">
      <c r="B922" s="17"/>
      <c r="C922" s="17"/>
      <c r="D922" s="17"/>
      <c r="E922" s="17"/>
      <c r="K922" s="17"/>
      <c r="L922" s="17"/>
      <c r="M922" s="17"/>
      <c r="N922" s="17"/>
      <c r="Z922" s="17"/>
      <c r="AA922" s="17"/>
      <c r="AB922" s="17"/>
      <c r="AC922" s="17"/>
    </row>
    <row r="923" spans="2:29" ht="15.75" customHeight="1" x14ac:dyDescent="0.2">
      <c r="B923" s="17"/>
      <c r="C923" s="17"/>
      <c r="D923" s="17"/>
      <c r="E923" s="17"/>
      <c r="K923" s="17"/>
      <c r="L923" s="17"/>
      <c r="M923" s="17"/>
      <c r="N923" s="17"/>
      <c r="Z923" s="17"/>
      <c r="AA923" s="17"/>
      <c r="AB923" s="17"/>
      <c r="AC923" s="17"/>
    </row>
    <row r="924" spans="2:29" ht="15.75" customHeight="1" x14ac:dyDescent="0.2">
      <c r="B924" s="17"/>
      <c r="C924" s="17"/>
      <c r="D924" s="17"/>
      <c r="E924" s="17"/>
      <c r="K924" s="17"/>
      <c r="L924" s="17"/>
      <c r="M924" s="17"/>
      <c r="N924" s="17"/>
      <c r="Z924" s="17"/>
      <c r="AA924" s="17"/>
      <c r="AB924" s="17"/>
      <c r="AC924" s="17"/>
    </row>
    <row r="925" spans="2:29" ht="15.75" customHeight="1" x14ac:dyDescent="0.2">
      <c r="B925" s="17"/>
      <c r="C925" s="17"/>
      <c r="D925" s="17"/>
      <c r="E925" s="17"/>
      <c r="K925" s="17"/>
      <c r="L925" s="17"/>
      <c r="M925" s="17"/>
      <c r="N925" s="17"/>
      <c r="Z925" s="17"/>
      <c r="AA925" s="17"/>
      <c r="AB925" s="17"/>
      <c r="AC925" s="17"/>
    </row>
    <row r="926" spans="2:29" ht="15.75" customHeight="1" x14ac:dyDescent="0.2">
      <c r="B926" s="17"/>
      <c r="C926" s="17"/>
      <c r="D926" s="17"/>
      <c r="E926" s="17"/>
      <c r="K926" s="17"/>
      <c r="L926" s="17"/>
      <c r="M926" s="17"/>
      <c r="N926" s="17"/>
      <c r="Z926" s="17"/>
      <c r="AA926" s="17"/>
      <c r="AB926" s="17"/>
      <c r="AC926" s="17"/>
    </row>
    <row r="927" spans="2:29" ht="15.75" customHeight="1" x14ac:dyDescent="0.2">
      <c r="B927" s="17"/>
      <c r="C927" s="17"/>
      <c r="D927" s="17"/>
      <c r="E927" s="17"/>
      <c r="K927" s="17"/>
      <c r="L927" s="17"/>
      <c r="M927" s="17"/>
      <c r="N927" s="17"/>
      <c r="Z927" s="17"/>
      <c r="AA927" s="17"/>
      <c r="AB927" s="17"/>
      <c r="AC927" s="17"/>
    </row>
    <row r="928" spans="2:29" ht="15.75" customHeight="1" x14ac:dyDescent="0.2">
      <c r="B928" s="17"/>
      <c r="C928" s="17"/>
      <c r="D928" s="17"/>
      <c r="E928" s="17"/>
      <c r="K928" s="17"/>
      <c r="L928" s="17"/>
      <c r="M928" s="17"/>
      <c r="N928" s="17"/>
      <c r="Z928" s="17"/>
      <c r="AA928" s="17"/>
      <c r="AB928" s="17"/>
      <c r="AC928" s="17"/>
    </row>
    <row r="929" spans="2:29" ht="15.75" customHeight="1" x14ac:dyDescent="0.2">
      <c r="B929" s="17"/>
      <c r="C929" s="17"/>
      <c r="D929" s="17"/>
      <c r="E929" s="17"/>
      <c r="K929" s="17"/>
      <c r="L929" s="17"/>
      <c r="M929" s="17"/>
      <c r="N929" s="17"/>
      <c r="Z929" s="17"/>
      <c r="AA929" s="17"/>
      <c r="AB929" s="17"/>
      <c r="AC929" s="17"/>
    </row>
    <row r="930" spans="2:29" ht="15.75" customHeight="1" x14ac:dyDescent="0.2">
      <c r="B930" s="17"/>
      <c r="C930" s="17"/>
      <c r="D930" s="17"/>
      <c r="E930" s="17"/>
      <c r="K930" s="17"/>
      <c r="L930" s="17"/>
      <c r="M930" s="17"/>
      <c r="N930" s="17"/>
      <c r="Z930" s="17"/>
      <c r="AA930" s="17"/>
      <c r="AB930" s="17"/>
      <c r="AC930" s="17"/>
    </row>
    <row r="931" spans="2:29" ht="15.75" customHeight="1" x14ac:dyDescent="0.2">
      <c r="B931" s="17"/>
      <c r="C931" s="17"/>
      <c r="D931" s="17"/>
      <c r="E931" s="17"/>
      <c r="K931" s="17"/>
      <c r="L931" s="17"/>
      <c r="M931" s="17"/>
      <c r="N931" s="17"/>
      <c r="Z931" s="17"/>
      <c r="AA931" s="17"/>
      <c r="AB931" s="17"/>
      <c r="AC931" s="17"/>
    </row>
    <row r="932" spans="2:29" ht="15.75" customHeight="1" x14ac:dyDescent="0.2">
      <c r="B932" s="17"/>
      <c r="C932" s="17"/>
      <c r="D932" s="17"/>
      <c r="E932" s="17"/>
      <c r="K932" s="17"/>
      <c r="L932" s="17"/>
      <c r="M932" s="17"/>
      <c r="N932" s="17"/>
      <c r="Z932" s="17"/>
      <c r="AA932" s="17"/>
      <c r="AB932" s="17"/>
      <c r="AC932" s="17"/>
    </row>
    <row r="933" spans="2:29" ht="15.75" customHeight="1" x14ac:dyDescent="0.2">
      <c r="B933" s="17"/>
      <c r="C933" s="17"/>
      <c r="D933" s="17"/>
      <c r="E933" s="17"/>
      <c r="K933" s="17"/>
      <c r="L933" s="17"/>
      <c r="M933" s="17"/>
      <c r="N933" s="17"/>
      <c r="Z933" s="17"/>
      <c r="AA933" s="17"/>
      <c r="AB933" s="17"/>
      <c r="AC933" s="17"/>
    </row>
    <row r="934" spans="2:29" ht="15.75" customHeight="1" x14ac:dyDescent="0.2">
      <c r="B934" s="17"/>
      <c r="C934" s="17"/>
      <c r="D934" s="17"/>
      <c r="E934" s="17"/>
      <c r="K934" s="17"/>
      <c r="L934" s="17"/>
      <c r="M934" s="17"/>
      <c r="N934" s="17"/>
      <c r="Z934" s="17"/>
      <c r="AA934" s="17"/>
      <c r="AB934" s="17"/>
      <c r="AC934" s="17"/>
    </row>
    <row r="935" spans="2:29" ht="15.75" customHeight="1" x14ac:dyDescent="0.2">
      <c r="B935" s="17"/>
      <c r="C935" s="17"/>
      <c r="D935" s="17"/>
      <c r="E935" s="17"/>
      <c r="K935" s="17"/>
      <c r="L935" s="17"/>
      <c r="M935" s="17"/>
      <c r="N935" s="17"/>
      <c r="Z935" s="17"/>
      <c r="AA935" s="17"/>
      <c r="AB935" s="17"/>
      <c r="AC935" s="17"/>
    </row>
    <row r="936" spans="2:29" ht="15.75" customHeight="1" x14ac:dyDescent="0.2">
      <c r="B936" s="17"/>
      <c r="C936" s="17"/>
      <c r="D936" s="17"/>
      <c r="E936" s="17"/>
      <c r="K936" s="17"/>
      <c r="L936" s="17"/>
      <c r="M936" s="17"/>
      <c r="N936" s="17"/>
      <c r="Z936" s="17"/>
      <c r="AA936" s="17"/>
      <c r="AB936" s="17"/>
      <c r="AC936" s="17"/>
    </row>
    <row r="937" spans="2:29" ht="15.75" customHeight="1" x14ac:dyDescent="0.2">
      <c r="B937" s="17"/>
      <c r="C937" s="17"/>
      <c r="D937" s="17"/>
      <c r="E937" s="17"/>
      <c r="K937" s="17"/>
      <c r="L937" s="17"/>
      <c r="M937" s="17"/>
      <c r="N937" s="17"/>
      <c r="Z937" s="17"/>
      <c r="AA937" s="17"/>
      <c r="AB937" s="17"/>
      <c r="AC937" s="17"/>
    </row>
    <row r="938" spans="2:29" ht="15.75" customHeight="1" x14ac:dyDescent="0.2">
      <c r="B938" s="17"/>
      <c r="C938" s="17"/>
      <c r="D938" s="17"/>
      <c r="E938" s="17"/>
      <c r="K938" s="17"/>
      <c r="L938" s="17"/>
      <c r="M938" s="17"/>
      <c r="N938" s="17"/>
      <c r="Z938" s="17"/>
      <c r="AA938" s="17"/>
      <c r="AB938" s="17"/>
      <c r="AC938" s="17"/>
    </row>
    <row r="939" spans="2:29" ht="15.75" customHeight="1" x14ac:dyDescent="0.2">
      <c r="B939" s="17"/>
      <c r="C939" s="17"/>
      <c r="D939" s="17"/>
      <c r="E939" s="17"/>
      <c r="K939" s="17"/>
      <c r="L939" s="17"/>
      <c r="M939" s="17"/>
      <c r="N939" s="17"/>
      <c r="Z939" s="17"/>
      <c r="AA939" s="17"/>
      <c r="AB939" s="17"/>
      <c r="AC939" s="17"/>
    </row>
    <row r="940" spans="2:29" ht="15.75" customHeight="1" x14ac:dyDescent="0.2">
      <c r="B940" s="17"/>
      <c r="C940" s="17"/>
      <c r="D940" s="17"/>
      <c r="E940" s="17"/>
      <c r="K940" s="17"/>
      <c r="L940" s="17"/>
      <c r="M940" s="17"/>
      <c r="N940" s="17"/>
      <c r="Z940" s="17"/>
      <c r="AA940" s="17"/>
      <c r="AB940" s="17"/>
      <c r="AC940" s="17"/>
    </row>
    <row r="941" spans="2:29" ht="15.75" customHeight="1" x14ac:dyDescent="0.2">
      <c r="B941" s="17"/>
      <c r="C941" s="17"/>
      <c r="D941" s="17"/>
      <c r="E941" s="17"/>
      <c r="K941" s="17"/>
      <c r="L941" s="17"/>
      <c r="M941" s="17"/>
      <c r="N941" s="17"/>
      <c r="Z941" s="17"/>
      <c r="AA941" s="17"/>
      <c r="AB941" s="17"/>
      <c r="AC941" s="17"/>
    </row>
    <row r="942" spans="2:29" ht="15.75" customHeight="1" x14ac:dyDescent="0.2">
      <c r="B942" s="17"/>
      <c r="C942" s="17"/>
      <c r="D942" s="17"/>
      <c r="E942" s="17"/>
      <c r="K942" s="17"/>
      <c r="L942" s="17"/>
      <c r="M942" s="17"/>
      <c r="N942" s="17"/>
      <c r="Z942" s="17"/>
      <c r="AA942" s="17"/>
      <c r="AB942" s="17"/>
      <c r="AC942" s="17"/>
    </row>
    <row r="943" spans="2:29" ht="15.75" customHeight="1" x14ac:dyDescent="0.2">
      <c r="B943" s="17"/>
      <c r="C943" s="17"/>
      <c r="D943" s="17"/>
      <c r="E943" s="17"/>
      <c r="K943" s="17"/>
      <c r="L943" s="17"/>
      <c r="M943" s="17"/>
      <c r="N943" s="17"/>
      <c r="Z943" s="17"/>
      <c r="AA943" s="17"/>
      <c r="AB943" s="17"/>
      <c r="AC943" s="17"/>
    </row>
    <row r="944" spans="2:29" ht="15.75" customHeight="1" x14ac:dyDescent="0.2">
      <c r="B944" s="17"/>
      <c r="C944" s="17"/>
      <c r="D944" s="17"/>
      <c r="E944" s="17"/>
      <c r="K944" s="17"/>
      <c r="L944" s="17"/>
      <c r="M944" s="17"/>
      <c r="N944" s="17"/>
      <c r="Z944" s="17"/>
      <c r="AA944" s="17"/>
      <c r="AB944" s="17"/>
      <c r="AC944" s="17"/>
    </row>
    <row r="945" spans="2:29" ht="15.75" customHeight="1" x14ac:dyDescent="0.2">
      <c r="B945" s="17"/>
      <c r="C945" s="17"/>
      <c r="D945" s="17"/>
      <c r="E945" s="17"/>
      <c r="K945" s="17"/>
      <c r="L945" s="17"/>
      <c r="M945" s="17"/>
      <c r="N945" s="17"/>
      <c r="Z945" s="17"/>
      <c r="AA945" s="17"/>
      <c r="AB945" s="17"/>
      <c r="AC945" s="17"/>
    </row>
    <row r="946" spans="2:29" ht="15.75" customHeight="1" x14ac:dyDescent="0.2">
      <c r="B946" s="17"/>
      <c r="C946" s="17"/>
      <c r="D946" s="17"/>
      <c r="E946" s="17"/>
      <c r="K946" s="17"/>
      <c r="L946" s="17"/>
      <c r="M946" s="17"/>
      <c r="N946" s="17"/>
      <c r="Z946" s="17"/>
      <c r="AA946" s="17"/>
      <c r="AB946" s="17"/>
      <c r="AC946" s="17"/>
    </row>
    <row r="947" spans="2:29" ht="15.75" customHeight="1" x14ac:dyDescent="0.2">
      <c r="B947" s="17"/>
      <c r="C947" s="17"/>
      <c r="D947" s="17"/>
      <c r="E947" s="17"/>
      <c r="K947" s="17"/>
      <c r="L947" s="17"/>
      <c r="M947" s="17"/>
      <c r="N947" s="17"/>
      <c r="Z947" s="17"/>
      <c r="AA947" s="17"/>
      <c r="AB947" s="17"/>
      <c r="AC947" s="17"/>
    </row>
    <row r="948" spans="2:29" ht="15.75" customHeight="1" x14ac:dyDescent="0.2">
      <c r="B948" s="17"/>
      <c r="C948" s="17"/>
      <c r="D948" s="17"/>
      <c r="E948" s="17"/>
      <c r="K948" s="17"/>
      <c r="L948" s="17"/>
      <c r="M948" s="17"/>
      <c r="N948" s="17"/>
      <c r="Z948" s="17"/>
      <c r="AA948" s="17"/>
      <c r="AB948" s="17"/>
      <c r="AC948" s="17"/>
    </row>
    <row r="949" spans="2:29" ht="15.75" customHeight="1" x14ac:dyDescent="0.2">
      <c r="B949" s="17"/>
      <c r="C949" s="17"/>
      <c r="D949" s="17"/>
      <c r="E949" s="17"/>
      <c r="K949" s="17"/>
      <c r="L949" s="17"/>
      <c r="M949" s="17"/>
      <c r="N949" s="17"/>
      <c r="Z949" s="17"/>
      <c r="AA949" s="17"/>
      <c r="AB949" s="17"/>
      <c r="AC949" s="17"/>
    </row>
    <row r="950" spans="2:29" ht="15.75" customHeight="1" x14ac:dyDescent="0.2">
      <c r="B950" s="17"/>
      <c r="C950" s="17"/>
      <c r="D950" s="17"/>
      <c r="E950" s="17"/>
      <c r="K950" s="17"/>
      <c r="L950" s="17"/>
      <c r="M950" s="17"/>
      <c r="N950" s="17"/>
      <c r="Z950" s="17"/>
      <c r="AA950" s="17"/>
      <c r="AB950" s="17"/>
      <c r="AC950" s="17"/>
    </row>
    <row r="951" spans="2:29" ht="15.75" customHeight="1" x14ac:dyDescent="0.2">
      <c r="B951" s="17"/>
      <c r="C951" s="17"/>
      <c r="D951" s="17"/>
      <c r="E951" s="17"/>
      <c r="K951" s="17"/>
      <c r="L951" s="17"/>
      <c r="M951" s="17"/>
      <c r="N951" s="17"/>
      <c r="Z951" s="17"/>
      <c r="AA951" s="17"/>
      <c r="AB951" s="17"/>
      <c r="AC951" s="17"/>
    </row>
    <row r="952" spans="2:29" ht="15.75" customHeight="1" x14ac:dyDescent="0.2">
      <c r="B952" s="17"/>
      <c r="C952" s="17"/>
      <c r="D952" s="17"/>
      <c r="E952" s="17"/>
      <c r="K952" s="17"/>
      <c r="L952" s="17"/>
      <c r="M952" s="17"/>
      <c r="N952" s="17"/>
      <c r="Z952" s="17"/>
      <c r="AA952" s="17"/>
      <c r="AB952" s="17"/>
      <c r="AC952" s="17"/>
    </row>
    <row r="953" spans="2:29" ht="15.75" customHeight="1" x14ac:dyDescent="0.2">
      <c r="B953" s="17"/>
      <c r="C953" s="17"/>
      <c r="D953" s="17"/>
      <c r="E953" s="17"/>
      <c r="K953" s="17"/>
      <c r="L953" s="17"/>
      <c r="M953" s="17"/>
      <c r="N953" s="17"/>
      <c r="Z953" s="17"/>
      <c r="AA953" s="17"/>
      <c r="AB953" s="17"/>
      <c r="AC953" s="17"/>
    </row>
    <row r="954" spans="2:29" ht="15.75" customHeight="1" x14ac:dyDescent="0.2">
      <c r="B954" s="17"/>
      <c r="C954" s="17"/>
      <c r="D954" s="17"/>
      <c r="E954" s="17"/>
      <c r="K954" s="17"/>
      <c r="L954" s="17"/>
      <c r="M954" s="17"/>
      <c r="N954" s="17"/>
      <c r="Z954" s="17"/>
      <c r="AA954" s="17"/>
      <c r="AB954" s="17"/>
      <c r="AC954" s="17"/>
    </row>
    <row r="955" spans="2:29" ht="15.75" customHeight="1" x14ac:dyDescent="0.2">
      <c r="B955" s="17"/>
      <c r="C955" s="17"/>
      <c r="D955" s="17"/>
      <c r="E955" s="17"/>
      <c r="K955" s="17"/>
      <c r="L955" s="17"/>
      <c r="M955" s="17"/>
      <c r="N955" s="17"/>
      <c r="Z955" s="17"/>
      <c r="AA955" s="17"/>
      <c r="AB955" s="17"/>
      <c r="AC955" s="17"/>
    </row>
    <row r="956" spans="2:29" ht="15.75" customHeight="1" x14ac:dyDescent="0.2">
      <c r="B956" s="17"/>
      <c r="C956" s="17"/>
      <c r="D956" s="17"/>
      <c r="E956" s="17"/>
      <c r="K956" s="17"/>
      <c r="L956" s="17"/>
      <c r="M956" s="17"/>
      <c r="N956" s="17"/>
      <c r="Z956" s="17"/>
      <c r="AA956" s="17"/>
      <c r="AB956" s="17"/>
      <c r="AC956" s="17"/>
    </row>
    <row r="957" spans="2:29" ht="15.75" customHeight="1" x14ac:dyDescent="0.2">
      <c r="B957" s="17"/>
      <c r="C957" s="17"/>
      <c r="D957" s="17"/>
      <c r="E957" s="17"/>
      <c r="K957" s="17"/>
      <c r="L957" s="17"/>
      <c r="M957" s="17"/>
      <c r="N957" s="17"/>
      <c r="Z957" s="17"/>
      <c r="AA957" s="17"/>
      <c r="AB957" s="17"/>
      <c r="AC957" s="17"/>
    </row>
    <row r="958" spans="2:29" ht="15.75" customHeight="1" x14ac:dyDescent="0.2">
      <c r="B958" s="17"/>
      <c r="C958" s="17"/>
      <c r="D958" s="17"/>
      <c r="E958" s="17"/>
      <c r="K958" s="17"/>
      <c r="L958" s="17"/>
      <c r="M958" s="17"/>
      <c r="N958" s="17"/>
      <c r="Z958" s="17"/>
      <c r="AA958" s="17"/>
      <c r="AB958" s="17"/>
      <c r="AC958" s="17"/>
    </row>
    <row r="959" spans="2:29" ht="15.75" customHeight="1" x14ac:dyDescent="0.2">
      <c r="B959" s="17"/>
      <c r="C959" s="17"/>
      <c r="D959" s="17"/>
      <c r="E959" s="17"/>
      <c r="K959" s="17"/>
      <c r="L959" s="17"/>
      <c r="M959" s="17"/>
      <c r="N959" s="17"/>
      <c r="Z959" s="17"/>
      <c r="AA959" s="17"/>
      <c r="AB959" s="17"/>
      <c r="AC959" s="17"/>
    </row>
    <row r="960" spans="2:29" ht="15.75" customHeight="1" x14ac:dyDescent="0.2">
      <c r="B960" s="17"/>
      <c r="C960" s="17"/>
      <c r="D960" s="17"/>
      <c r="E960" s="17"/>
      <c r="K960" s="17"/>
      <c r="L960" s="17"/>
      <c r="M960" s="17"/>
      <c r="N960" s="17"/>
      <c r="Z960" s="17"/>
      <c r="AA960" s="17"/>
      <c r="AB960" s="17"/>
      <c r="AC960" s="17"/>
    </row>
    <row r="961" spans="2:29" ht="15.75" customHeight="1" x14ac:dyDescent="0.2">
      <c r="B961" s="17"/>
      <c r="C961" s="17"/>
      <c r="D961" s="17"/>
      <c r="E961" s="17"/>
      <c r="K961" s="17"/>
      <c r="L961" s="17"/>
      <c r="M961" s="17"/>
      <c r="N961" s="17"/>
      <c r="Z961" s="17"/>
      <c r="AA961" s="17"/>
      <c r="AB961" s="17"/>
      <c r="AC961" s="17"/>
    </row>
    <row r="962" spans="2:29" ht="15.75" customHeight="1" x14ac:dyDescent="0.2">
      <c r="B962" s="17"/>
      <c r="C962" s="17"/>
      <c r="D962" s="17"/>
      <c r="E962" s="17"/>
      <c r="K962" s="17"/>
      <c r="L962" s="17"/>
      <c r="M962" s="17"/>
      <c r="N962" s="17"/>
      <c r="Z962" s="17"/>
      <c r="AA962" s="17"/>
      <c r="AB962" s="17"/>
      <c r="AC962" s="17"/>
    </row>
    <row r="963" spans="2:29" ht="15.75" customHeight="1" x14ac:dyDescent="0.2">
      <c r="B963" s="17"/>
      <c r="C963" s="17"/>
      <c r="D963" s="17"/>
      <c r="E963" s="17"/>
      <c r="K963" s="17"/>
      <c r="L963" s="17"/>
      <c r="M963" s="17"/>
      <c r="N963" s="17"/>
      <c r="Z963" s="17"/>
      <c r="AA963" s="17"/>
      <c r="AB963" s="17"/>
      <c r="AC963" s="17"/>
    </row>
    <row r="964" spans="2:29" ht="15.75" customHeight="1" x14ac:dyDescent="0.2">
      <c r="B964" s="17"/>
      <c r="C964" s="17"/>
      <c r="D964" s="17"/>
      <c r="E964" s="17"/>
      <c r="K964" s="17"/>
      <c r="L964" s="17"/>
      <c r="M964" s="17"/>
      <c r="N964" s="17"/>
      <c r="Z964" s="17"/>
      <c r="AA964" s="17"/>
      <c r="AB964" s="17"/>
      <c r="AC964" s="17"/>
    </row>
    <row r="965" spans="2:29" ht="15.75" customHeight="1" x14ac:dyDescent="0.2">
      <c r="B965" s="17"/>
      <c r="C965" s="17"/>
      <c r="D965" s="17"/>
      <c r="E965" s="17"/>
      <c r="K965" s="17"/>
      <c r="L965" s="17"/>
      <c r="M965" s="17"/>
      <c r="N965" s="17"/>
      <c r="Z965" s="17"/>
      <c r="AA965" s="17"/>
      <c r="AB965" s="17"/>
      <c r="AC965" s="17"/>
    </row>
    <row r="966" spans="2:29" ht="15.75" customHeight="1" x14ac:dyDescent="0.2">
      <c r="B966" s="17"/>
      <c r="C966" s="17"/>
      <c r="D966" s="17"/>
      <c r="E966" s="17"/>
      <c r="K966" s="17"/>
      <c r="L966" s="17"/>
      <c r="M966" s="17"/>
      <c r="N966" s="17"/>
      <c r="Z966" s="17"/>
      <c r="AA966" s="17"/>
      <c r="AB966" s="17"/>
      <c r="AC966" s="17"/>
    </row>
    <row r="967" spans="2:29" ht="15.75" customHeight="1" x14ac:dyDescent="0.2">
      <c r="B967" s="17"/>
      <c r="C967" s="17"/>
      <c r="D967" s="17"/>
      <c r="E967" s="17"/>
      <c r="K967" s="17"/>
      <c r="L967" s="17"/>
      <c r="M967" s="17"/>
      <c r="N967" s="17"/>
      <c r="Z967" s="17"/>
      <c r="AA967" s="17"/>
      <c r="AB967" s="17"/>
      <c r="AC967" s="17"/>
    </row>
    <row r="968" spans="2:29" ht="15.75" customHeight="1" x14ac:dyDescent="0.2">
      <c r="B968" s="17"/>
      <c r="C968" s="17"/>
      <c r="D968" s="17"/>
      <c r="E968" s="17"/>
      <c r="K968" s="17"/>
      <c r="L968" s="17"/>
      <c r="M968" s="17"/>
      <c r="N968" s="17"/>
      <c r="Z968" s="17"/>
      <c r="AA968" s="17"/>
      <c r="AB968" s="17"/>
      <c r="AC968" s="17"/>
    </row>
    <row r="969" spans="2:29" ht="15.75" customHeight="1" x14ac:dyDescent="0.2">
      <c r="B969" s="17"/>
      <c r="C969" s="17"/>
      <c r="D969" s="17"/>
      <c r="E969" s="17"/>
      <c r="K969" s="17"/>
      <c r="L969" s="17"/>
      <c r="M969" s="17"/>
      <c r="N969" s="17"/>
      <c r="Z969" s="17"/>
      <c r="AA969" s="17"/>
      <c r="AB969" s="17"/>
      <c r="AC969" s="17"/>
    </row>
    <row r="970" spans="2:29" ht="15.75" customHeight="1" x14ac:dyDescent="0.2">
      <c r="B970" s="17"/>
      <c r="C970" s="17"/>
      <c r="D970" s="17"/>
      <c r="E970" s="17"/>
      <c r="K970" s="17"/>
      <c r="L970" s="17"/>
      <c r="M970" s="17"/>
      <c r="N970" s="17"/>
      <c r="Z970" s="17"/>
      <c r="AA970" s="17"/>
      <c r="AB970" s="17"/>
      <c r="AC970" s="17"/>
    </row>
    <row r="971" spans="2:29" ht="15.75" customHeight="1" x14ac:dyDescent="0.2">
      <c r="B971" s="17"/>
      <c r="C971" s="17"/>
      <c r="D971" s="17"/>
      <c r="E971" s="17"/>
      <c r="K971" s="17"/>
      <c r="L971" s="17"/>
      <c r="M971" s="17"/>
      <c r="N971" s="17"/>
      <c r="Z971" s="17"/>
      <c r="AA971" s="17"/>
      <c r="AB971" s="17"/>
      <c r="AC971" s="17"/>
    </row>
    <row r="972" spans="2:29" ht="15.75" customHeight="1" x14ac:dyDescent="0.2">
      <c r="B972" s="17"/>
      <c r="C972" s="17"/>
      <c r="D972" s="17"/>
      <c r="E972" s="17"/>
      <c r="K972" s="17"/>
      <c r="L972" s="17"/>
      <c r="M972" s="17"/>
      <c r="N972" s="17"/>
      <c r="Z972" s="17"/>
      <c r="AA972" s="17"/>
      <c r="AB972" s="17"/>
      <c r="AC972" s="17"/>
    </row>
    <row r="973" spans="2:29" ht="15.75" customHeight="1" x14ac:dyDescent="0.2">
      <c r="B973" s="17"/>
      <c r="C973" s="17"/>
      <c r="D973" s="17"/>
      <c r="E973" s="17"/>
      <c r="K973" s="17"/>
      <c r="L973" s="17"/>
      <c r="M973" s="17"/>
      <c r="N973" s="17"/>
      <c r="Z973" s="17"/>
      <c r="AA973" s="17"/>
      <c r="AB973" s="17"/>
      <c r="AC973" s="17"/>
    </row>
    <row r="974" spans="2:29" ht="15.75" customHeight="1" x14ac:dyDescent="0.2">
      <c r="B974" s="17"/>
      <c r="C974" s="17"/>
      <c r="D974" s="17"/>
      <c r="E974" s="17"/>
      <c r="K974" s="17"/>
      <c r="L974" s="17"/>
      <c r="M974" s="17"/>
      <c r="N974" s="17"/>
      <c r="Z974" s="17"/>
      <c r="AA974" s="17"/>
      <c r="AB974" s="17"/>
      <c r="AC974" s="17"/>
    </row>
    <row r="975" spans="2:29" ht="15.75" customHeight="1" x14ac:dyDescent="0.2">
      <c r="B975" s="17"/>
      <c r="C975" s="17"/>
      <c r="D975" s="17"/>
      <c r="E975" s="17"/>
      <c r="K975" s="17"/>
      <c r="L975" s="17"/>
      <c r="M975" s="17"/>
      <c r="N975" s="17"/>
      <c r="Z975" s="17"/>
      <c r="AA975" s="17"/>
      <c r="AB975" s="17"/>
      <c r="AC975" s="17"/>
    </row>
    <row r="976" spans="2:29" ht="15.75" customHeight="1" x14ac:dyDescent="0.2">
      <c r="B976" s="17"/>
      <c r="C976" s="17"/>
      <c r="D976" s="17"/>
      <c r="E976" s="17"/>
      <c r="K976" s="17"/>
      <c r="L976" s="17"/>
      <c r="M976" s="17"/>
      <c r="N976" s="17"/>
      <c r="Z976" s="17"/>
      <c r="AA976" s="17"/>
      <c r="AB976" s="17"/>
      <c r="AC976" s="17"/>
    </row>
    <row r="977" spans="2:29" ht="15.75" customHeight="1" x14ac:dyDescent="0.2">
      <c r="B977" s="17"/>
      <c r="C977" s="17"/>
      <c r="D977" s="17"/>
      <c r="E977" s="17"/>
      <c r="K977" s="17"/>
      <c r="L977" s="17"/>
      <c r="M977" s="17"/>
      <c r="N977" s="17"/>
      <c r="Z977" s="17"/>
      <c r="AA977" s="17"/>
      <c r="AB977" s="17"/>
      <c r="AC977" s="17"/>
    </row>
    <row r="978" spans="2:29" ht="15.75" customHeight="1" x14ac:dyDescent="0.2">
      <c r="B978" s="17"/>
      <c r="C978" s="17"/>
      <c r="D978" s="17"/>
      <c r="E978" s="17"/>
      <c r="K978" s="17"/>
      <c r="L978" s="17"/>
      <c r="M978" s="17"/>
      <c r="N978" s="17"/>
      <c r="Z978" s="17"/>
      <c r="AA978" s="17"/>
      <c r="AB978" s="17"/>
      <c r="AC978" s="17"/>
    </row>
    <row r="979" spans="2:29" ht="15.75" customHeight="1" x14ac:dyDescent="0.2">
      <c r="B979" s="17"/>
      <c r="C979" s="17"/>
      <c r="D979" s="17"/>
      <c r="E979" s="17"/>
      <c r="K979" s="17"/>
      <c r="L979" s="17"/>
      <c r="M979" s="17"/>
      <c r="N979" s="17"/>
      <c r="Z979" s="17"/>
      <c r="AA979" s="17"/>
      <c r="AB979" s="17"/>
      <c r="AC979" s="17"/>
    </row>
    <row r="980" spans="2:29" ht="15.75" customHeight="1" x14ac:dyDescent="0.2">
      <c r="B980" s="17"/>
      <c r="C980" s="17"/>
      <c r="D980" s="17"/>
      <c r="E980" s="17"/>
      <c r="K980" s="17"/>
      <c r="L980" s="17"/>
      <c r="M980" s="17"/>
      <c r="N980" s="17"/>
      <c r="Z980" s="17"/>
      <c r="AA980" s="17"/>
      <c r="AB980" s="17"/>
      <c r="AC980" s="17"/>
    </row>
    <row r="981" spans="2:29" ht="15.75" customHeight="1" x14ac:dyDescent="0.2">
      <c r="B981" s="17"/>
      <c r="C981" s="17"/>
      <c r="D981" s="17"/>
      <c r="E981" s="17"/>
      <c r="K981" s="17"/>
      <c r="L981" s="17"/>
      <c r="M981" s="17"/>
      <c r="N981" s="17"/>
      <c r="Z981" s="17"/>
      <c r="AA981" s="17"/>
      <c r="AB981" s="17"/>
      <c r="AC981" s="17"/>
    </row>
    <row r="982" spans="2:29" ht="15.75" customHeight="1" x14ac:dyDescent="0.2">
      <c r="B982" s="17"/>
      <c r="C982" s="17"/>
      <c r="D982" s="17"/>
      <c r="E982" s="17"/>
      <c r="K982" s="17"/>
      <c r="L982" s="17"/>
      <c r="M982" s="17"/>
      <c r="N982" s="17"/>
      <c r="Z982" s="17"/>
      <c r="AA982" s="17"/>
      <c r="AB982" s="17"/>
      <c r="AC982" s="17"/>
    </row>
    <row r="983" spans="2:29" ht="15.75" customHeight="1" x14ac:dyDescent="0.2">
      <c r="B983" s="17"/>
      <c r="C983" s="17"/>
      <c r="D983" s="17"/>
      <c r="E983" s="17"/>
      <c r="K983" s="17"/>
      <c r="L983" s="17"/>
      <c r="M983" s="17"/>
      <c r="N983" s="17"/>
      <c r="Z983" s="17"/>
      <c r="AA983" s="17"/>
      <c r="AB983" s="17"/>
      <c r="AC983" s="17"/>
    </row>
    <row r="984" spans="2:29" ht="15.75" customHeight="1" x14ac:dyDescent="0.2">
      <c r="B984" s="17"/>
      <c r="C984" s="17"/>
      <c r="D984" s="17"/>
      <c r="E984" s="17"/>
      <c r="K984" s="17"/>
      <c r="L984" s="17"/>
      <c r="M984" s="17"/>
      <c r="N984" s="17"/>
      <c r="Z984" s="17"/>
      <c r="AA984" s="17"/>
      <c r="AB984" s="17"/>
      <c r="AC984" s="17"/>
    </row>
    <row r="985" spans="2:29" ht="15.75" customHeight="1" x14ac:dyDescent="0.2">
      <c r="B985" s="17"/>
      <c r="C985" s="17"/>
      <c r="D985" s="17"/>
      <c r="E985" s="17"/>
      <c r="K985" s="17"/>
      <c r="L985" s="17"/>
      <c r="M985" s="17"/>
      <c r="N985" s="17"/>
      <c r="Z985" s="17"/>
      <c r="AA985" s="17"/>
      <c r="AB985" s="17"/>
      <c r="AC985" s="17"/>
    </row>
    <row r="986" spans="2:29" ht="15.75" customHeight="1" x14ac:dyDescent="0.2">
      <c r="B986" s="17"/>
      <c r="C986" s="17"/>
      <c r="D986" s="17"/>
      <c r="E986" s="17"/>
      <c r="K986" s="17"/>
      <c r="L986" s="17"/>
      <c r="M986" s="17"/>
      <c r="N986" s="17"/>
      <c r="Z986" s="17"/>
      <c r="AA986" s="17"/>
      <c r="AB986" s="17"/>
      <c r="AC986" s="17"/>
    </row>
    <row r="987" spans="2:29" ht="15.75" customHeight="1" x14ac:dyDescent="0.2">
      <c r="B987" s="17"/>
      <c r="C987" s="17"/>
      <c r="D987" s="17"/>
      <c r="E987" s="17"/>
      <c r="K987" s="17"/>
      <c r="L987" s="17"/>
      <c r="M987" s="17"/>
      <c r="N987" s="17"/>
      <c r="Z987" s="17"/>
      <c r="AA987" s="17"/>
      <c r="AB987" s="17"/>
      <c r="AC987" s="17"/>
    </row>
    <row r="988" spans="2:29" ht="15.75" customHeight="1" x14ac:dyDescent="0.2">
      <c r="B988" s="17"/>
      <c r="C988" s="17"/>
      <c r="D988" s="17"/>
      <c r="E988" s="17"/>
      <c r="K988" s="17"/>
      <c r="L988" s="17"/>
      <c r="M988" s="17"/>
      <c r="N988" s="17"/>
      <c r="Z988" s="17"/>
      <c r="AA988" s="17"/>
      <c r="AB988" s="17"/>
      <c r="AC988" s="17"/>
    </row>
    <row r="989" spans="2:29" ht="15.75" customHeight="1" x14ac:dyDescent="0.2">
      <c r="B989" s="17"/>
      <c r="C989" s="17"/>
      <c r="D989" s="17"/>
      <c r="E989" s="17"/>
      <c r="K989" s="17"/>
      <c r="L989" s="17"/>
      <c r="M989" s="17"/>
      <c r="N989" s="17"/>
      <c r="Z989" s="17"/>
      <c r="AA989" s="17"/>
      <c r="AB989" s="17"/>
      <c r="AC989" s="17"/>
    </row>
    <row r="990" spans="2:29" ht="15.75" customHeight="1" x14ac:dyDescent="0.2">
      <c r="B990" s="17"/>
      <c r="C990" s="17"/>
      <c r="D990" s="17"/>
      <c r="E990" s="17"/>
      <c r="K990" s="17"/>
      <c r="L990" s="17"/>
      <c r="M990" s="17"/>
      <c r="N990" s="17"/>
      <c r="Z990" s="17"/>
      <c r="AA990" s="17"/>
      <c r="AB990" s="17"/>
      <c r="AC990" s="17"/>
    </row>
    <row r="991" spans="2:29" ht="15.75" customHeight="1" x14ac:dyDescent="0.2">
      <c r="B991" s="17"/>
      <c r="C991" s="17"/>
      <c r="D991" s="17"/>
      <c r="E991" s="17"/>
      <c r="K991" s="17"/>
      <c r="L991" s="17"/>
      <c r="M991" s="17"/>
      <c r="N991" s="17"/>
      <c r="Z991" s="17"/>
      <c r="AA991" s="17"/>
      <c r="AB991" s="17"/>
      <c r="AC991" s="17"/>
    </row>
    <row r="992" spans="2:29" ht="15.75" customHeight="1" x14ac:dyDescent="0.2">
      <c r="B992" s="17"/>
      <c r="C992" s="17"/>
      <c r="D992" s="17"/>
      <c r="E992" s="17"/>
      <c r="K992" s="17"/>
      <c r="L992" s="17"/>
      <c r="M992" s="17"/>
      <c r="N992" s="17"/>
      <c r="Z992" s="17"/>
      <c r="AA992" s="17"/>
      <c r="AB992" s="17"/>
      <c r="AC992" s="17"/>
    </row>
    <row r="993" spans="2:29" ht="15.75" customHeight="1" x14ac:dyDescent="0.2">
      <c r="B993" s="17"/>
      <c r="C993" s="17"/>
      <c r="D993" s="17"/>
      <c r="E993" s="17"/>
      <c r="K993" s="17"/>
      <c r="L993" s="17"/>
      <c r="M993" s="17"/>
      <c r="N993" s="17"/>
      <c r="Z993" s="17"/>
      <c r="AA993" s="17"/>
      <c r="AB993" s="17"/>
      <c r="AC993" s="17"/>
    </row>
    <row r="994" spans="2:29" ht="15.75" customHeight="1" x14ac:dyDescent="0.2">
      <c r="B994" s="17"/>
      <c r="C994" s="17"/>
      <c r="D994" s="17"/>
      <c r="E994" s="17"/>
      <c r="K994" s="17"/>
      <c r="L994" s="17"/>
      <c r="M994" s="17"/>
      <c r="N994" s="17"/>
      <c r="Z994" s="17"/>
      <c r="AA994" s="17"/>
      <c r="AB994" s="17"/>
      <c r="AC994" s="17"/>
    </row>
    <row r="995" spans="2:29" ht="15.75" customHeight="1" x14ac:dyDescent="0.2">
      <c r="B995" s="17"/>
      <c r="C995" s="17"/>
      <c r="D995" s="17"/>
      <c r="E995" s="17"/>
      <c r="K995" s="17"/>
      <c r="L995" s="17"/>
      <c r="M995" s="17"/>
      <c r="N995" s="17"/>
      <c r="Z995" s="17"/>
      <c r="AA995" s="17"/>
      <c r="AB995" s="17"/>
      <c r="AC995" s="17"/>
    </row>
    <row r="996" spans="2:29" ht="15.75" customHeight="1" x14ac:dyDescent="0.2">
      <c r="B996" s="17"/>
      <c r="C996" s="17"/>
      <c r="D996" s="17"/>
      <c r="E996" s="17"/>
      <c r="K996" s="17"/>
      <c r="L996" s="17"/>
      <c r="M996" s="17"/>
      <c r="N996" s="17"/>
      <c r="Z996" s="17"/>
      <c r="AA996" s="17"/>
      <c r="AB996" s="17"/>
      <c r="AC996" s="17"/>
    </row>
    <row r="997" spans="2:29" ht="15.75" customHeight="1" x14ac:dyDescent="0.2">
      <c r="B997" s="17"/>
      <c r="C997" s="17"/>
      <c r="D997" s="17"/>
      <c r="E997" s="17"/>
      <c r="K997" s="17"/>
      <c r="L997" s="17"/>
      <c r="M997" s="17"/>
      <c r="N997" s="17"/>
      <c r="Z997" s="17"/>
      <c r="AA997" s="17"/>
      <c r="AB997" s="17"/>
      <c r="AC997" s="17"/>
    </row>
    <row r="998" spans="2:29" ht="15.75" customHeight="1" x14ac:dyDescent="0.2">
      <c r="B998" s="17"/>
      <c r="C998" s="17"/>
      <c r="D998" s="17"/>
      <c r="E998" s="17"/>
      <c r="K998" s="17"/>
      <c r="L998" s="17"/>
      <c r="M998" s="17"/>
      <c r="N998" s="17"/>
      <c r="Z998" s="17"/>
      <c r="AA998" s="17"/>
      <c r="AB998" s="17"/>
      <c r="AC998" s="17"/>
    </row>
    <row r="999" spans="2:29" ht="15.75" customHeight="1" x14ac:dyDescent="0.2">
      <c r="B999" s="17"/>
      <c r="C999" s="17"/>
      <c r="D999" s="17"/>
      <c r="E999" s="17"/>
      <c r="K999" s="17"/>
      <c r="L999" s="17"/>
      <c r="M999" s="17"/>
      <c r="N999" s="17"/>
      <c r="Z999" s="17"/>
      <c r="AA999" s="17"/>
      <c r="AB999" s="17"/>
      <c r="AC999" s="17"/>
    </row>
    <row r="1000" spans="2:29" ht="15.75" customHeight="1" x14ac:dyDescent="0.2">
      <c r="B1000" s="17"/>
      <c r="C1000" s="17"/>
      <c r="D1000" s="17"/>
      <c r="E1000" s="17"/>
      <c r="K1000" s="17"/>
      <c r="L1000" s="17"/>
      <c r="M1000" s="17"/>
      <c r="N1000" s="17"/>
      <c r="Z1000" s="17"/>
      <c r="AA1000" s="17"/>
      <c r="AB1000" s="17"/>
      <c r="AC1000" s="17"/>
    </row>
  </sheetData>
  <autoFilter ref="A6:BK36"/>
  <mergeCells count="35">
    <mergeCell ref="AY37:BJ37"/>
    <mergeCell ref="AV5:AW5"/>
    <mergeCell ref="BA5:BA6"/>
    <mergeCell ref="BC5:BC6"/>
    <mergeCell ref="BE5:BE6"/>
    <mergeCell ref="BH5:BH6"/>
    <mergeCell ref="BJ5:BJ6"/>
    <mergeCell ref="AC5:AC6"/>
    <mergeCell ref="AG5:AG6"/>
    <mergeCell ref="AK5:AK6"/>
    <mergeCell ref="AM5:AO5"/>
    <mergeCell ref="AP5:AS5"/>
    <mergeCell ref="AT5:AU5"/>
    <mergeCell ref="AM4:AW4"/>
    <mergeCell ref="AY4:BJ4"/>
    <mergeCell ref="A5:A6"/>
    <mergeCell ref="B5:C5"/>
    <mergeCell ref="G5:G6"/>
    <mergeCell ref="H5:H6"/>
    <mergeCell ref="K5:M5"/>
    <mergeCell ref="Q5:Q6"/>
    <mergeCell ref="U5:U6"/>
    <mergeCell ref="Y5:Y6"/>
    <mergeCell ref="G4:H4"/>
    <mergeCell ref="K4:M4"/>
    <mergeCell ref="O4:Q4"/>
    <mergeCell ref="AA4:AC4"/>
    <mergeCell ref="AE4:AG4"/>
    <mergeCell ref="AI4:AK4"/>
    <mergeCell ref="O3:Q3"/>
    <mergeCell ref="S3:U3"/>
    <mergeCell ref="W3:Y3"/>
    <mergeCell ref="AA3:AC3"/>
    <mergeCell ref="AE3:AG3"/>
    <mergeCell ref="AI3:AK3"/>
  </mergeCells>
  <conditionalFormatting sqref="BB7:BC35">
    <cfRule type="expression" dxfId="18" priority="6">
      <formula>#REF!=0</formula>
    </cfRule>
  </conditionalFormatting>
  <conditionalFormatting sqref="BF7:BF35 AM7:AW35">
    <cfRule type="cellIs" dxfId="17" priority="7" operator="equal">
      <formula>0</formula>
    </cfRule>
  </conditionalFormatting>
  <conditionalFormatting sqref="BD7:BD35 AZ7:BA35 AI7:AK35 AE7:AG35 AE36 AI36 W7:W36 X7:Y35 S7:S36 T7:U35 O7:O36 P7:Q35 AA7:AA36 AB7:AC35">
    <cfRule type="expression" dxfId="16" priority="8">
      <formula>#REF!=0</formula>
    </cfRule>
  </conditionalFormatting>
  <conditionalFormatting sqref="B7:E35">
    <cfRule type="cellIs" dxfId="15" priority="9" operator="equal">
      <formula>0</formula>
    </cfRule>
  </conditionalFormatting>
  <conditionalFormatting sqref="H7:I35">
    <cfRule type="cellIs" dxfId="14" priority="5" operator="equal">
      <formula>0</formula>
    </cfRule>
  </conditionalFormatting>
  <conditionalFormatting sqref="G7:G35">
    <cfRule type="cellIs" dxfId="13" priority="4" operator="equal">
      <formula>0</formula>
    </cfRule>
  </conditionalFormatting>
  <conditionalFormatting sqref="K7:K35">
    <cfRule type="cellIs" dxfId="12" priority="3" operator="equal">
      <formula>0</formula>
    </cfRule>
  </conditionalFormatting>
  <conditionalFormatting sqref="L7:L35">
    <cfRule type="cellIs" dxfId="11" priority="2" operator="equal">
      <formula>0</formula>
    </cfRule>
  </conditionalFormatting>
  <conditionalFormatting sqref="M7:M35">
    <cfRule type="cellIs" dxfId="10" priority="1" operator="equal">
      <formula>0</formula>
    </cfRule>
  </conditionalFormatting>
  <pageMargins left="0.511811024" right="0.511811024" top="0.78740157499999996" bottom="0.78740157499999996" header="0" footer="0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showGridLines="0" workbookViewId="0">
      <selection activeCell="S5" sqref="S5"/>
    </sheetView>
  </sheetViews>
  <sheetFormatPr defaultColWidth="12.625" defaultRowHeight="15" customHeight="1" x14ac:dyDescent="0.2"/>
  <cols>
    <col min="1" max="1" width="8" style="4" customWidth="1"/>
    <col min="2" max="2" width="18.125" style="4" customWidth="1"/>
    <col min="3" max="11" width="14.5" style="4" customWidth="1"/>
    <col min="12" max="13" width="15" style="4" customWidth="1"/>
    <col min="14" max="14" width="11.375" style="4" customWidth="1"/>
    <col min="15" max="26" width="7.625" style="4" customWidth="1"/>
    <col min="27" max="16384" width="12.625" style="4"/>
  </cols>
  <sheetData>
    <row r="1" spans="1:26" x14ac:dyDescent="0.25">
      <c r="A1" s="2"/>
      <c r="B1" s="2"/>
      <c r="C1" s="2"/>
      <c r="D1" s="2" t="s">
        <v>868</v>
      </c>
      <c r="E1" s="2"/>
      <c r="F1" s="2" t="s">
        <v>868</v>
      </c>
      <c r="G1" s="2"/>
      <c r="H1" s="2" t="s">
        <v>868</v>
      </c>
      <c r="I1" s="2" t="s">
        <v>868</v>
      </c>
      <c r="J1" s="2"/>
      <c r="K1" s="2" t="s">
        <v>868</v>
      </c>
      <c r="L1" s="2"/>
      <c r="M1" s="2" t="s">
        <v>868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8">
        <v>0</v>
      </c>
      <c r="E2" s="2"/>
      <c r="F2" s="27"/>
      <c r="G2" s="2"/>
      <c r="H2" s="28"/>
      <c r="I2" s="28">
        <f>Regional!BF2</f>
        <v>0</v>
      </c>
      <c r="J2" s="29"/>
      <c r="K2" s="28">
        <v>280740</v>
      </c>
      <c r="L2" s="2"/>
      <c r="M2" s="2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 x14ac:dyDescent="0.3">
      <c r="A3" s="2"/>
      <c r="B3" s="2"/>
      <c r="C3" s="2"/>
      <c r="D3" s="33" t="s">
        <v>5</v>
      </c>
      <c r="E3" s="2"/>
      <c r="F3" s="34" t="s">
        <v>874</v>
      </c>
      <c r="G3" s="2"/>
      <c r="H3" s="34" t="s">
        <v>874</v>
      </c>
      <c r="I3" s="34" t="s">
        <v>874</v>
      </c>
      <c r="J3" s="34"/>
      <c r="K3" s="34" t="str">
        <f>Regional!BH3</f>
        <v>PFIZER</v>
      </c>
      <c r="L3" s="2"/>
      <c r="M3" s="34" t="str">
        <f>Regional!BJ3</f>
        <v>JANSEN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 x14ac:dyDescent="0.3">
      <c r="A4" s="2"/>
      <c r="B4" s="162" t="s">
        <v>877</v>
      </c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6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8.25" customHeight="1" x14ac:dyDescent="0.25">
      <c r="A5" s="2"/>
      <c r="B5" s="175" t="s">
        <v>6</v>
      </c>
      <c r="C5" s="44" t="str">
        <f>Regional!AZ5</f>
        <v>Caixas com 50 frs/ 05 doses
(250 doses)</v>
      </c>
      <c r="D5" s="177" t="str">
        <f>Regional!BA5</f>
        <v>TOTAL doses por URS - S/arredondamento</v>
      </c>
      <c r="E5" s="44" t="str">
        <f>Regional!BB5</f>
        <v>Caixas com 20frs/ 2 doses
(40 doses)</v>
      </c>
      <c r="F5" s="177" t="str">
        <f>Regional!BC5</f>
        <v>TOTAL doses por URS - S/arredondamento</v>
      </c>
      <c r="G5" s="45" t="str">
        <f>Regional!BD5</f>
        <v>Caixas com 20frs/ 10 doses
(200 doses)</v>
      </c>
      <c r="H5" s="177" t="str">
        <f>Regional!BE5</f>
        <v>TOTAL doses por URS - S/arredondamento</v>
      </c>
      <c r="I5" s="46" t="str">
        <f>Regional!BF5</f>
        <v>frs unidose</v>
      </c>
      <c r="J5" s="43" t="str">
        <f>Regional!BG5</f>
        <v>Caixas com 195frs/ 06 doses
(1.170 dose)</v>
      </c>
      <c r="K5" s="179" t="str">
        <f>Regional!BH5</f>
        <v>TOTAL doses por URS - S/arredondamento</v>
      </c>
      <c r="L5" s="43" t="str">
        <f>Regional!BI5</f>
        <v>Caixas com 10frs/05 doses
(50 doses)</v>
      </c>
      <c r="M5" s="179" t="str">
        <f>Regional!BJ5</f>
        <v>TOTAL doses por URS - S/arredondamento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6.25" thickBot="1" x14ac:dyDescent="0.3">
      <c r="A6" s="2"/>
      <c r="B6" s="176"/>
      <c r="C6" s="54" t="str">
        <f>Regional!AZ6</f>
        <v>ASTRAZENECA (FIOCRUZ)</v>
      </c>
      <c r="D6" s="178"/>
      <c r="E6" s="54" t="str">
        <f>Regional!BB6</f>
        <v>CoronaVac
(BUTANTAN)</v>
      </c>
      <c r="F6" s="178"/>
      <c r="G6" s="54" t="str">
        <f>Regional!BD6</f>
        <v>CoronaVac
(BUTANTAN)</v>
      </c>
      <c r="H6" s="178"/>
      <c r="I6" s="55" t="str">
        <f>Regional!BF6</f>
        <v>CoronaVac
(BUTANTAN)</v>
      </c>
      <c r="J6" s="56" t="str">
        <f>Regional!BG6</f>
        <v>Cominarty
(PFIZER/Wyeth)</v>
      </c>
      <c r="K6" s="178"/>
      <c r="L6" s="56" t="str">
        <f>Regional!BI6</f>
        <v>Jansen/Jhonson</v>
      </c>
      <c r="M6" s="17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65" t="s">
        <v>40</v>
      </c>
      <c r="C7" s="66" t="e">
        <f>Regional!AZ7</f>
        <v>#REF!</v>
      </c>
      <c r="D7" s="67" t="e">
        <f>Regional!BA7</f>
        <v>#REF!</v>
      </c>
      <c r="E7" s="66">
        <f>Regional!BB7</f>
        <v>0</v>
      </c>
      <c r="F7" s="67">
        <f>Regional!BC7</f>
        <v>0</v>
      </c>
      <c r="G7" s="66" t="e">
        <f>Regional!BD7</f>
        <v>#REF!</v>
      </c>
      <c r="H7" s="68" t="e">
        <f>Regional!BE7</f>
        <v>#REF!</v>
      </c>
      <c r="I7" s="69" t="e">
        <f>Regional!BF7</f>
        <v>#REF!</v>
      </c>
      <c r="J7" s="66" t="e">
        <f>Regional!BG7</f>
        <v>#REF!</v>
      </c>
      <c r="K7" s="68" t="e">
        <f>Regional!BH7</f>
        <v>#REF!</v>
      </c>
      <c r="L7" s="66"/>
      <c r="M7" s="68"/>
      <c r="N7" s="10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65" t="s">
        <v>41</v>
      </c>
      <c r="C8" s="66" t="e">
        <f>Regional!AZ8</f>
        <v>#REF!</v>
      </c>
      <c r="D8" s="67" t="e">
        <f>Regional!BA8</f>
        <v>#REF!</v>
      </c>
      <c r="E8" s="66">
        <f>Regional!BB8</f>
        <v>0</v>
      </c>
      <c r="F8" s="67">
        <f>Regional!BC8</f>
        <v>0</v>
      </c>
      <c r="G8" s="66" t="e">
        <f>Regional!BD8</f>
        <v>#REF!</v>
      </c>
      <c r="H8" s="68" t="e">
        <f>Regional!BE8</f>
        <v>#REF!</v>
      </c>
      <c r="I8" s="69" t="e">
        <f>Regional!BF8</f>
        <v>#REF!</v>
      </c>
      <c r="J8" s="66" t="e">
        <f>Regional!BG8</f>
        <v>#REF!</v>
      </c>
      <c r="K8" s="68" t="e">
        <f>Regional!BH8</f>
        <v>#REF!</v>
      </c>
      <c r="L8" s="66"/>
      <c r="M8" s="68"/>
      <c r="N8" s="10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65" t="s">
        <v>99</v>
      </c>
      <c r="C9" s="66" t="e">
        <f>Regional!AZ9</f>
        <v>#REF!</v>
      </c>
      <c r="D9" s="67" t="e">
        <f>Regional!BA9</f>
        <v>#REF!</v>
      </c>
      <c r="E9" s="66">
        <f>Regional!BB9</f>
        <v>0</v>
      </c>
      <c r="F9" s="67">
        <f>Regional!BC9</f>
        <v>0</v>
      </c>
      <c r="G9" s="66" t="e">
        <f>Regional!BD9</f>
        <v>#REF!</v>
      </c>
      <c r="H9" s="68" t="e">
        <f>Regional!BE9</f>
        <v>#REF!</v>
      </c>
      <c r="I9" s="69" t="e">
        <f>Regional!BF9</f>
        <v>#REF!</v>
      </c>
      <c r="J9" s="66" t="e">
        <f>Regional!BG9</f>
        <v>#REF!</v>
      </c>
      <c r="K9" s="68" t="e">
        <f>Regional!BH9</f>
        <v>#REF!</v>
      </c>
      <c r="L9" s="66"/>
      <c r="M9" s="68"/>
      <c r="N9" s="10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73" t="s">
        <v>98</v>
      </c>
      <c r="C10" s="105" t="e">
        <f>Regional!AZ10</f>
        <v>#REF!</v>
      </c>
      <c r="D10" s="106" t="e">
        <f>Regional!BA10</f>
        <v>#REF!</v>
      </c>
      <c r="E10" s="66">
        <f>Regional!BB10</f>
        <v>0</v>
      </c>
      <c r="F10" s="67">
        <f>Regional!BC10</f>
        <v>0</v>
      </c>
      <c r="G10" s="66" t="e">
        <f>Regional!BD10</f>
        <v>#REF!</v>
      </c>
      <c r="H10" s="74" t="e">
        <f>Regional!BE10</f>
        <v>#REF!</v>
      </c>
      <c r="I10" s="69" t="e">
        <f>Regional!BF10</f>
        <v>#REF!</v>
      </c>
      <c r="J10" s="66" t="e">
        <f>Regional!BG10</f>
        <v>#REF!</v>
      </c>
      <c r="K10" s="68" t="e">
        <f>Regional!BH10</f>
        <v>#REF!</v>
      </c>
      <c r="L10" s="66"/>
      <c r="M10" s="68"/>
      <c r="N10" s="10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65" t="s">
        <v>20</v>
      </c>
      <c r="C11" s="66" t="e">
        <f>Regional!AZ11</f>
        <v>#REF!</v>
      </c>
      <c r="D11" s="67" t="e">
        <f>Regional!BA11</f>
        <v>#REF!</v>
      </c>
      <c r="E11" s="66">
        <f>Regional!BB11</f>
        <v>0</v>
      </c>
      <c r="F11" s="67">
        <f>Regional!BC11</f>
        <v>0</v>
      </c>
      <c r="G11" s="66" t="e">
        <f>Regional!BD11</f>
        <v>#REF!</v>
      </c>
      <c r="H11" s="68" t="e">
        <f>Regional!BE11</f>
        <v>#REF!</v>
      </c>
      <c r="I11" s="69" t="e">
        <f>Regional!BF11</f>
        <v>#REF!</v>
      </c>
      <c r="J11" s="66" t="e">
        <f>Regional!BG11</f>
        <v>#REF!</v>
      </c>
      <c r="K11" s="68" t="e">
        <f>Regional!BH11</f>
        <v>#REF!</v>
      </c>
      <c r="L11" s="66"/>
      <c r="M11" s="68"/>
      <c r="N11" s="10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65" t="s">
        <v>52</v>
      </c>
      <c r="C12" s="66" t="e">
        <f>Regional!AZ12</f>
        <v>#REF!</v>
      </c>
      <c r="D12" s="67" t="e">
        <f>Regional!BA12</f>
        <v>#REF!</v>
      </c>
      <c r="E12" s="66">
        <f>Regional!BB12</f>
        <v>0</v>
      </c>
      <c r="F12" s="67">
        <f>Regional!BC12</f>
        <v>0</v>
      </c>
      <c r="G12" s="66" t="e">
        <f>Regional!BD12</f>
        <v>#REF!</v>
      </c>
      <c r="H12" s="68" t="e">
        <f>Regional!BE12</f>
        <v>#REF!</v>
      </c>
      <c r="I12" s="69" t="e">
        <f>Regional!BF12</f>
        <v>#REF!</v>
      </c>
      <c r="J12" s="66" t="e">
        <f>Regional!BG12</f>
        <v>#REF!</v>
      </c>
      <c r="K12" s="68" t="e">
        <f>Regional!BH12</f>
        <v>#REF!</v>
      </c>
      <c r="L12" s="66"/>
      <c r="M12" s="68"/>
      <c r="N12" s="10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65" t="s">
        <v>26</v>
      </c>
      <c r="C13" s="66" t="e">
        <f>Regional!AZ13</f>
        <v>#REF!</v>
      </c>
      <c r="D13" s="67" t="e">
        <f>Regional!BA13</f>
        <v>#REF!</v>
      </c>
      <c r="E13" s="66">
        <f>Regional!BB13</f>
        <v>0</v>
      </c>
      <c r="F13" s="67">
        <f>Regional!BC13</f>
        <v>0</v>
      </c>
      <c r="G13" s="66" t="e">
        <f>Regional!BD13</f>
        <v>#REF!</v>
      </c>
      <c r="H13" s="68" t="e">
        <f>Regional!BE13</f>
        <v>#REF!</v>
      </c>
      <c r="I13" s="69" t="e">
        <f>Regional!BF13</f>
        <v>#REF!</v>
      </c>
      <c r="J13" s="66" t="e">
        <f>Regional!BG13</f>
        <v>#REF!</v>
      </c>
      <c r="K13" s="68" t="e">
        <f>Regional!BH13</f>
        <v>#REF!</v>
      </c>
      <c r="L13" s="66"/>
      <c r="M13" s="68"/>
      <c r="N13" s="10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65" t="s">
        <v>22</v>
      </c>
      <c r="C14" s="66" t="e">
        <f>Regional!AZ14</f>
        <v>#REF!</v>
      </c>
      <c r="D14" s="67" t="e">
        <f>Regional!BA14</f>
        <v>#REF!</v>
      </c>
      <c r="E14" s="66">
        <f>Regional!BB14</f>
        <v>0</v>
      </c>
      <c r="F14" s="67">
        <f>Regional!BC14</f>
        <v>0</v>
      </c>
      <c r="G14" s="66" t="e">
        <f>Regional!BD14</f>
        <v>#REF!</v>
      </c>
      <c r="H14" s="68" t="e">
        <f>Regional!BE14</f>
        <v>#REF!</v>
      </c>
      <c r="I14" s="69" t="e">
        <f>Regional!BF14</f>
        <v>#REF!</v>
      </c>
      <c r="J14" s="66" t="e">
        <f>Regional!BG14</f>
        <v>#REF!</v>
      </c>
      <c r="K14" s="68" t="e">
        <f>Regional!BH14</f>
        <v>#REF!</v>
      </c>
      <c r="L14" s="66"/>
      <c r="M14" s="68"/>
      <c r="N14" s="10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65" t="s">
        <v>90</v>
      </c>
      <c r="C15" s="66" t="e">
        <f>Regional!AZ15</f>
        <v>#REF!</v>
      </c>
      <c r="D15" s="67" t="e">
        <f>Regional!BA15</f>
        <v>#REF!</v>
      </c>
      <c r="E15" s="66">
        <f>Regional!BB15</f>
        <v>0</v>
      </c>
      <c r="F15" s="67">
        <f>Regional!BC15</f>
        <v>0</v>
      </c>
      <c r="G15" s="66" t="e">
        <f>Regional!BD15</f>
        <v>#REF!</v>
      </c>
      <c r="H15" s="68" t="e">
        <f>Regional!BE15</f>
        <v>#REF!</v>
      </c>
      <c r="I15" s="69" t="e">
        <f>Regional!BF15</f>
        <v>#REF!</v>
      </c>
      <c r="J15" s="66" t="e">
        <f>Regional!BG15</f>
        <v>#REF!</v>
      </c>
      <c r="K15" s="68" t="e">
        <f>Regional!BH15</f>
        <v>#REF!</v>
      </c>
      <c r="L15" s="66"/>
      <c r="M15" s="68"/>
      <c r="N15" s="10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65" t="s">
        <v>143</v>
      </c>
      <c r="C16" s="66" t="e">
        <f>Regional!AZ16</f>
        <v>#REF!</v>
      </c>
      <c r="D16" s="67" t="e">
        <f>Regional!BA16</f>
        <v>#REF!</v>
      </c>
      <c r="E16" s="66">
        <f>Regional!BB16</f>
        <v>0</v>
      </c>
      <c r="F16" s="67">
        <f>Regional!BC16</f>
        <v>0</v>
      </c>
      <c r="G16" s="66" t="e">
        <f>Regional!BD16</f>
        <v>#REF!</v>
      </c>
      <c r="H16" s="68" t="e">
        <f>Regional!BE16</f>
        <v>#REF!</v>
      </c>
      <c r="I16" s="69" t="e">
        <f>Regional!BF16</f>
        <v>#REF!</v>
      </c>
      <c r="J16" s="66" t="e">
        <f>Regional!BG16</f>
        <v>#REF!</v>
      </c>
      <c r="K16" s="68" t="e">
        <f>Regional!BH16</f>
        <v>#REF!</v>
      </c>
      <c r="L16" s="66"/>
      <c r="M16" s="68"/>
      <c r="N16" s="10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65" t="s">
        <v>122</v>
      </c>
      <c r="C17" s="66" t="e">
        <f>Regional!AZ17</f>
        <v>#REF!</v>
      </c>
      <c r="D17" s="67" t="e">
        <f>Regional!BA17</f>
        <v>#REF!</v>
      </c>
      <c r="E17" s="66">
        <f>Regional!BB17</f>
        <v>0</v>
      </c>
      <c r="F17" s="67">
        <f>Regional!BC17</f>
        <v>0</v>
      </c>
      <c r="G17" s="66" t="e">
        <f>Regional!BD17</f>
        <v>#REF!</v>
      </c>
      <c r="H17" s="68" t="e">
        <f>Regional!BE17</f>
        <v>#REF!</v>
      </c>
      <c r="I17" s="69" t="e">
        <f>Regional!BF17</f>
        <v>#REF!</v>
      </c>
      <c r="J17" s="66" t="e">
        <f>Regional!BG17</f>
        <v>#REF!</v>
      </c>
      <c r="K17" s="68" t="e">
        <f>Regional!BH17</f>
        <v>#REF!</v>
      </c>
      <c r="L17" s="66"/>
      <c r="M17" s="68"/>
      <c r="N17" s="10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65" t="s">
        <v>57</v>
      </c>
      <c r="C18" s="66" t="e">
        <f>Regional!AZ18</f>
        <v>#REF!</v>
      </c>
      <c r="D18" s="67" t="e">
        <f>Regional!BA18</f>
        <v>#REF!</v>
      </c>
      <c r="E18" s="66">
        <f>Regional!BB18</f>
        <v>0</v>
      </c>
      <c r="F18" s="67">
        <f>Regional!BC18</f>
        <v>0</v>
      </c>
      <c r="G18" s="66" t="e">
        <f>Regional!BD18</f>
        <v>#REF!</v>
      </c>
      <c r="H18" s="68" t="e">
        <f>Regional!BE18</f>
        <v>#REF!</v>
      </c>
      <c r="I18" s="69" t="e">
        <f>Regional!BF18</f>
        <v>#REF!</v>
      </c>
      <c r="J18" s="66" t="e">
        <f>Regional!BG18</f>
        <v>#REF!</v>
      </c>
      <c r="K18" s="68" t="e">
        <f>Regional!BH18</f>
        <v>#REF!</v>
      </c>
      <c r="L18" s="66"/>
      <c r="M18" s="68"/>
      <c r="N18" s="10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65" t="s">
        <v>38</v>
      </c>
      <c r="C19" s="66" t="e">
        <f>Regional!AZ19</f>
        <v>#REF!</v>
      </c>
      <c r="D19" s="67" t="e">
        <f>Regional!BA19</f>
        <v>#REF!</v>
      </c>
      <c r="E19" s="66">
        <f>Regional!BB19</f>
        <v>0</v>
      </c>
      <c r="F19" s="67">
        <f>Regional!BC19</f>
        <v>0</v>
      </c>
      <c r="G19" s="66" t="e">
        <f>Regional!BD19</f>
        <v>#REF!</v>
      </c>
      <c r="H19" s="68" t="e">
        <f>Regional!BE19</f>
        <v>#REF!</v>
      </c>
      <c r="I19" s="69" t="e">
        <f>Regional!BF19</f>
        <v>#REF!</v>
      </c>
      <c r="J19" s="66" t="e">
        <f>Regional!BG19</f>
        <v>#REF!</v>
      </c>
      <c r="K19" s="68" t="e">
        <f>Regional!BH19</f>
        <v>#REF!</v>
      </c>
      <c r="L19" s="66"/>
      <c r="M19" s="68"/>
      <c r="N19" s="10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65" t="s">
        <v>16</v>
      </c>
      <c r="C20" s="66" t="e">
        <f>Regional!AZ20</f>
        <v>#REF!</v>
      </c>
      <c r="D20" s="67" t="e">
        <f>Regional!BA20</f>
        <v>#REF!</v>
      </c>
      <c r="E20" s="66">
        <f>Regional!BB20</f>
        <v>0</v>
      </c>
      <c r="F20" s="67">
        <f>Regional!BC20</f>
        <v>0</v>
      </c>
      <c r="G20" s="66" t="e">
        <f>Regional!BD20</f>
        <v>#REF!</v>
      </c>
      <c r="H20" s="68" t="e">
        <f>Regional!BE20</f>
        <v>#REF!</v>
      </c>
      <c r="I20" s="69" t="e">
        <f>Regional!BF20</f>
        <v>#REF!</v>
      </c>
      <c r="J20" s="66" t="e">
        <f>Regional!BG20</f>
        <v>#REF!</v>
      </c>
      <c r="K20" s="68" t="e">
        <f>Regional!BH20</f>
        <v>#REF!</v>
      </c>
      <c r="L20" s="66"/>
      <c r="M20" s="68"/>
      <c r="N20" s="10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65" t="s">
        <v>104</v>
      </c>
      <c r="C21" s="66" t="e">
        <f>Regional!AZ21</f>
        <v>#REF!</v>
      </c>
      <c r="D21" s="67" t="e">
        <f>Regional!BA21</f>
        <v>#REF!</v>
      </c>
      <c r="E21" s="66">
        <f>Regional!BB21</f>
        <v>0</v>
      </c>
      <c r="F21" s="67">
        <f>Regional!BC21</f>
        <v>0</v>
      </c>
      <c r="G21" s="66" t="e">
        <f>Regional!BD21</f>
        <v>#REF!</v>
      </c>
      <c r="H21" s="68" t="e">
        <f>Regional!BE21</f>
        <v>#REF!</v>
      </c>
      <c r="I21" s="69" t="e">
        <f>Regional!BF21</f>
        <v>#REF!</v>
      </c>
      <c r="J21" s="66" t="e">
        <f>Regional!BG21</f>
        <v>#REF!</v>
      </c>
      <c r="K21" s="68" t="e">
        <f>Regional!BH21</f>
        <v>#REF!</v>
      </c>
      <c r="L21" s="66"/>
      <c r="M21" s="68"/>
      <c r="N21" s="10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65" t="s">
        <v>45</v>
      </c>
      <c r="C22" s="66" t="e">
        <f>Regional!AZ22</f>
        <v>#REF!</v>
      </c>
      <c r="D22" s="67" t="e">
        <f>Regional!BA22</f>
        <v>#REF!</v>
      </c>
      <c r="E22" s="66">
        <f>Regional!BB22</f>
        <v>0</v>
      </c>
      <c r="F22" s="67">
        <f>Regional!BC22</f>
        <v>0</v>
      </c>
      <c r="G22" s="66" t="e">
        <f>Regional!BD22</f>
        <v>#REF!</v>
      </c>
      <c r="H22" s="68" t="e">
        <f>Regional!BE22</f>
        <v>#REF!</v>
      </c>
      <c r="I22" s="69" t="e">
        <f>Regional!BF22</f>
        <v>#REF!</v>
      </c>
      <c r="J22" s="66" t="e">
        <f>Regional!BG22</f>
        <v>#REF!</v>
      </c>
      <c r="K22" s="68" t="e">
        <f>Regional!BH22</f>
        <v>#REF!</v>
      </c>
      <c r="L22" s="66"/>
      <c r="M22" s="68"/>
      <c r="N22" s="10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65" t="s">
        <v>71</v>
      </c>
      <c r="C23" s="66" t="e">
        <f>Regional!AZ23</f>
        <v>#REF!</v>
      </c>
      <c r="D23" s="67" t="e">
        <f>Regional!BA23</f>
        <v>#REF!</v>
      </c>
      <c r="E23" s="66">
        <f>Regional!BB23</f>
        <v>0</v>
      </c>
      <c r="F23" s="67">
        <f>Regional!BC23</f>
        <v>0</v>
      </c>
      <c r="G23" s="66" t="e">
        <f>Regional!BD23</f>
        <v>#REF!</v>
      </c>
      <c r="H23" s="68" t="e">
        <f>Regional!BE23</f>
        <v>#REF!</v>
      </c>
      <c r="I23" s="69" t="e">
        <f>Regional!BF23</f>
        <v>#REF!</v>
      </c>
      <c r="J23" s="66" t="e">
        <f>Regional!BG23</f>
        <v>#REF!</v>
      </c>
      <c r="K23" s="68" t="e">
        <f>Regional!BH23</f>
        <v>#REF!</v>
      </c>
      <c r="L23" s="66"/>
      <c r="M23" s="68"/>
      <c r="N23" s="10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65" t="s">
        <v>30</v>
      </c>
      <c r="C24" s="66" t="e">
        <f>Regional!AZ24</f>
        <v>#REF!</v>
      </c>
      <c r="D24" s="67" t="e">
        <f>Regional!BA24</f>
        <v>#REF!</v>
      </c>
      <c r="E24" s="66">
        <f>Regional!BB24</f>
        <v>0</v>
      </c>
      <c r="F24" s="67">
        <f>Regional!BC24</f>
        <v>0</v>
      </c>
      <c r="G24" s="66" t="e">
        <f>Regional!BD24</f>
        <v>#REF!</v>
      </c>
      <c r="H24" s="68" t="e">
        <f>Regional!BE24</f>
        <v>#REF!</v>
      </c>
      <c r="I24" s="69" t="e">
        <f>Regional!BF24</f>
        <v>#REF!</v>
      </c>
      <c r="J24" s="66" t="e">
        <f>Regional!BG24</f>
        <v>#REF!</v>
      </c>
      <c r="K24" s="68" t="e">
        <f>Regional!BH24</f>
        <v>#REF!</v>
      </c>
      <c r="L24" s="66"/>
      <c r="M24" s="68"/>
      <c r="N24" s="10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65" t="s">
        <v>137</v>
      </c>
      <c r="C25" s="66" t="e">
        <f>Regional!AZ25</f>
        <v>#REF!</v>
      </c>
      <c r="D25" s="67" t="e">
        <f>Regional!BA25</f>
        <v>#REF!</v>
      </c>
      <c r="E25" s="66">
        <f>Regional!BB25</f>
        <v>0</v>
      </c>
      <c r="F25" s="67">
        <f>Regional!BC25</f>
        <v>0</v>
      </c>
      <c r="G25" s="66" t="e">
        <f>Regional!BD25</f>
        <v>#REF!</v>
      </c>
      <c r="H25" s="68" t="e">
        <f>Regional!BE25</f>
        <v>#REF!</v>
      </c>
      <c r="I25" s="69" t="e">
        <f>Regional!BF25</f>
        <v>#REF!</v>
      </c>
      <c r="J25" s="66" t="e">
        <f>Regional!BG25</f>
        <v>#REF!</v>
      </c>
      <c r="K25" s="68" t="e">
        <f>Regional!BH25</f>
        <v>#REF!</v>
      </c>
      <c r="L25" s="66"/>
      <c r="M25" s="68"/>
      <c r="N25" s="10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65" t="s">
        <v>18</v>
      </c>
      <c r="C26" s="66" t="e">
        <f>Regional!AZ26</f>
        <v>#REF!</v>
      </c>
      <c r="D26" s="67" t="e">
        <f>Regional!BA26</f>
        <v>#REF!</v>
      </c>
      <c r="E26" s="66">
        <f>Regional!BB26</f>
        <v>0</v>
      </c>
      <c r="F26" s="67">
        <f>Regional!BC26</f>
        <v>0</v>
      </c>
      <c r="G26" s="66" t="e">
        <f>Regional!BD26</f>
        <v>#REF!</v>
      </c>
      <c r="H26" s="68" t="e">
        <f>Regional!BE26</f>
        <v>#REF!</v>
      </c>
      <c r="I26" s="69" t="e">
        <f>Regional!BF26</f>
        <v>#REF!</v>
      </c>
      <c r="J26" s="66" t="e">
        <f>Regional!BG26</f>
        <v>#REF!</v>
      </c>
      <c r="K26" s="68" t="e">
        <f>Regional!BH26</f>
        <v>#REF!</v>
      </c>
      <c r="L26" s="66"/>
      <c r="M26" s="68"/>
      <c r="N26" s="10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65" t="s">
        <v>36</v>
      </c>
      <c r="C27" s="66" t="e">
        <f>Regional!AZ27</f>
        <v>#REF!</v>
      </c>
      <c r="D27" s="67" t="e">
        <f>Regional!BA27</f>
        <v>#REF!</v>
      </c>
      <c r="E27" s="66">
        <f>Regional!BB27</f>
        <v>0</v>
      </c>
      <c r="F27" s="67">
        <f>Regional!BC27</f>
        <v>0</v>
      </c>
      <c r="G27" s="66" t="e">
        <f>Regional!BD27</f>
        <v>#REF!</v>
      </c>
      <c r="H27" s="68" t="e">
        <f>Regional!BE27</f>
        <v>#REF!</v>
      </c>
      <c r="I27" s="69" t="e">
        <f>Regional!BF27</f>
        <v>#REF!</v>
      </c>
      <c r="J27" s="66" t="e">
        <f>Regional!BG27</f>
        <v>#REF!</v>
      </c>
      <c r="K27" s="68" t="e">
        <f>Regional!BH27</f>
        <v>#REF!</v>
      </c>
      <c r="L27" s="66"/>
      <c r="M27" s="68"/>
      <c r="N27" s="10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65" t="s">
        <v>94</v>
      </c>
      <c r="C28" s="66" t="e">
        <f>Regional!AZ28</f>
        <v>#REF!</v>
      </c>
      <c r="D28" s="67" t="e">
        <f>Regional!BA28</f>
        <v>#REF!</v>
      </c>
      <c r="E28" s="66">
        <f>Regional!BB28</f>
        <v>0</v>
      </c>
      <c r="F28" s="67">
        <f>Regional!BC28</f>
        <v>0</v>
      </c>
      <c r="G28" s="66" t="e">
        <f>Regional!BD28</f>
        <v>#REF!</v>
      </c>
      <c r="H28" s="68" t="e">
        <f>Regional!BE28</f>
        <v>#REF!</v>
      </c>
      <c r="I28" s="69" t="e">
        <f>Regional!BF28</f>
        <v>#REF!</v>
      </c>
      <c r="J28" s="66" t="e">
        <f>Regional!BG28</f>
        <v>#REF!</v>
      </c>
      <c r="K28" s="68" t="e">
        <f>Regional!BH28</f>
        <v>#REF!</v>
      </c>
      <c r="L28" s="66"/>
      <c r="M28" s="68"/>
      <c r="N28" s="10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65" t="s">
        <v>14</v>
      </c>
      <c r="C29" s="66" t="e">
        <f>Regional!AZ29</f>
        <v>#REF!</v>
      </c>
      <c r="D29" s="67" t="e">
        <f>Regional!BA29</f>
        <v>#REF!</v>
      </c>
      <c r="E29" s="66">
        <f>Regional!BB29</f>
        <v>0</v>
      </c>
      <c r="F29" s="67">
        <f>Regional!BC29</f>
        <v>0</v>
      </c>
      <c r="G29" s="66" t="e">
        <f>Regional!BD29</f>
        <v>#REF!</v>
      </c>
      <c r="H29" s="68" t="e">
        <f>Regional!BE29</f>
        <v>#REF!</v>
      </c>
      <c r="I29" s="69" t="e">
        <f>Regional!BF29</f>
        <v>#REF!</v>
      </c>
      <c r="J29" s="66" t="e">
        <f>Regional!BG29</f>
        <v>#REF!</v>
      </c>
      <c r="K29" s="68" t="e">
        <f>Regional!BH29</f>
        <v>#REF!</v>
      </c>
      <c r="L29" s="66"/>
      <c r="M29" s="68"/>
      <c r="N29" s="10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65" t="s">
        <v>28</v>
      </c>
      <c r="C30" s="66" t="e">
        <f>Regional!AZ30</f>
        <v>#REF!</v>
      </c>
      <c r="D30" s="67" t="e">
        <f>Regional!BA30</f>
        <v>#REF!</v>
      </c>
      <c r="E30" s="66">
        <f>Regional!BB30</f>
        <v>0</v>
      </c>
      <c r="F30" s="67">
        <f>Regional!BC30</f>
        <v>0</v>
      </c>
      <c r="G30" s="66" t="e">
        <f>Regional!BD30</f>
        <v>#REF!</v>
      </c>
      <c r="H30" s="68" t="e">
        <f>Regional!BE30</f>
        <v>#REF!</v>
      </c>
      <c r="I30" s="69" t="e">
        <f>Regional!BF30</f>
        <v>#REF!</v>
      </c>
      <c r="J30" s="66" t="e">
        <f>Regional!BG30</f>
        <v>#REF!</v>
      </c>
      <c r="K30" s="68" t="e">
        <f>Regional!BH30</f>
        <v>#REF!</v>
      </c>
      <c r="L30" s="66"/>
      <c r="M30" s="68"/>
      <c r="N30" s="10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65" t="s">
        <v>62</v>
      </c>
      <c r="C31" s="66" t="e">
        <f>Regional!AZ31</f>
        <v>#REF!</v>
      </c>
      <c r="D31" s="67" t="e">
        <f>Regional!BA31</f>
        <v>#REF!</v>
      </c>
      <c r="E31" s="66">
        <f>Regional!BB31</f>
        <v>0</v>
      </c>
      <c r="F31" s="67">
        <f>Regional!BC31</f>
        <v>0</v>
      </c>
      <c r="G31" s="66" t="e">
        <f>Regional!BD31</f>
        <v>#REF!</v>
      </c>
      <c r="H31" s="68" t="e">
        <f>Regional!BE31</f>
        <v>#REF!</v>
      </c>
      <c r="I31" s="69" t="e">
        <f>Regional!BF31</f>
        <v>#REF!</v>
      </c>
      <c r="J31" s="66" t="e">
        <f>Regional!BG31</f>
        <v>#REF!</v>
      </c>
      <c r="K31" s="68" t="e">
        <f>Regional!BH31</f>
        <v>#REF!</v>
      </c>
      <c r="L31" s="66"/>
      <c r="M31" s="68"/>
      <c r="N31" s="10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65" t="s">
        <v>24</v>
      </c>
      <c r="C32" s="66" t="e">
        <f>Regional!AZ32</f>
        <v>#REF!</v>
      </c>
      <c r="D32" s="67" t="e">
        <f>Regional!BA32</f>
        <v>#REF!</v>
      </c>
      <c r="E32" s="66">
        <f>Regional!BB32</f>
        <v>0</v>
      </c>
      <c r="F32" s="67">
        <f>Regional!BC32</f>
        <v>0</v>
      </c>
      <c r="G32" s="66" t="e">
        <f>Regional!BD32</f>
        <v>#REF!</v>
      </c>
      <c r="H32" s="68" t="e">
        <f>Regional!BE32</f>
        <v>#REF!</v>
      </c>
      <c r="I32" s="69" t="e">
        <f>Regional!BF32</f>
        <v>#REF!</v>
      </c>
      <c r="J32" s="66" t="e">
        <f>Regional!BG32</f>
        <v>#REF!</v>
      </c>
      <c r="K32" s="68" t="e">
        <f>Regional!BH32</f>
        <v>#REF!</v>
      </c>
      <c r="L32" s="66"/>
      <c r="M32" s="68"/>
      <c r="N32" s="10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65" t="s">
        <v>12</v>
      </c>
      <c r="C33" s="66" t="e">
        <f>Regional!AZ33</f>
        <v>#REF!</v>
      </c>
      <c r="D33" s="67" t="e">
        <f>Regional!BA33</f>
        <v>#REF!</v>
      </c>
      <c r="E33" s="66">
        <f>Regional!BB33</f>
        <v>0</v>
      </c>
      <c r="F33" s="67">
        <f>Regional!BC33</f>
        <v>0</v>
      </c>
      <c r="G33" s="66" t="e">
        <f>Regional!BD33</f>
        <v>#REF!</v>
      </c>
      <c r="H33" s="68" t="e">
        <f>Regional!BE33</f>
        <v>#REF!</v>
      </c>
      <c r="I33" s="69" t="e">
        <f>Regional!BF33</f>
        <v>#REF!</v>
      </c>
      <c r="J33" s="66" t="e">
        <f>Regional!BG33</f>
        <v>#REF!</v>
      </c>
      <c r="K33" s="68" t="e">
        <f>Regional!BH33</f>
        <v>#REF!</v>
      </c>
      <c r="L33" s="66"/>
      <c r="M33" s="68"/>
      <c r="N33" s="10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65" t="s">
        <v>80</v>
      </c>
      <c r="C34" s="66" t="e">
        <f>Regional!AZ34</f>
        <v>#REF!</v>
      </c>
      <c r="D34" s="67" t="e">
        <f>Regional!BA34</f>
        <v>#REF!</v>
      </c>
      <c r="E34" s="66">
        <f>Regional!BB34</f>
        <v>0</v>
      </c>
      <c r="F34" s="67">
        <f>Regional!BC34</f>
        <v>0</v>
      </c>
      <c r="G34" s="66" t="e">
        <f>Regional!BD34</f>
        <v>#REF!</v>
      </c>
      <c r="H34" s="68" t="e">
        <f>Regional!BE34</f>
        <v>#REF!</v>
      </c>
      <c r="I34" s="69" t="e">
        <f>Regional!BF34</f>
        <v>#REF!</v>
      </c>
      <c r="J34" s="66" t="e">
        <f>Regional!BG34</f>
        <v>#REF!</v>
      </c>
      <c r="K34" s="68" t="e">
        <f>Regional!BH34</f>
        <v>#REF!</v>
      </c>
      <c r="L34" s="66"/>
      <c r="M34" s="68"/>
      <c r="N34" s="10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65" t="s">
        <v>33</v>
      </c>
      <c r="C35" s="66" t="e">
        <f>Regional!AZ35</f>
        <v>#REF!</v>
      </c>
      <c r="D35" s="67" t="e">
        <f>Regional!BA35</f>
        <v>#REF!</v>
      </c>
      <c r="E35" s="66">
        <f>Regional!BB35</f>
        <v>0</v>
      </c>
      <c r="F35" s="67">
        <f>Regional!BC35</f>
        <v>0</v>
      </c>
      <c r="G35" s="66" t="e">
        <f>Regional!BD35</f>
        <v>#REF!</v>
      </c>
      <c r="H35" s="68" t="e">
        <f>Regional!BE35</f>
        <v>#REF!</v>
      </c>
      <c r="I35" s="69" t="e">
        <f>Regional!BF35</f>
        <v>#REF!</v>
      </c>
      <c r="J35" s="66" t="e">
        <f>Regional!BG35</f>
        <v>#REF!</v>
      </c>
      <c r="K35" s="68" t="e">
        <f>Regional!BH35</f>
        <v>#REF!</v>
      </c>
      <c r="L35" s="66"/>
      <c r="M35" s="68"/>
      <c r="N35" s="10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 x14ac:dyDescent="0.3">
      <c r="A36" s="2"/>
      <c r="B36" s="85" t="s">
        <v>867</v>
      </c>
      <c r="C36" s="86" t="e">
        <f>Regional!AZ36</f>
        <v>#REF!</v>
      </c>
      <c r="D36" s="87" t="e">
        <f>Regional!BA36</f>
        <v>#REF!</v>
      </c>
      <c r="E36" s="87">
        <f>Regional!BB36</f>
        <v>0</v>
      </c>
      <c r="F36" s="87">
        <f>Regional!BC36</f>
        <v>0</v>
      </c>
      <c r="G36" s="86" t="e">
        <f>Regional!BD36</f>
        <v>#REF!</v>
      </c>
      <c r="H36" s="87" t="e">
        <f>Regional!BE36</f>
        <v>#REF!</v>
      </c>
      <c r="I36" s="88" t="e">
        <f>Regional!BF36</f>
        <v>#REF!</v>
      </c>
      <c r="J36" s="107" t="e">
        <f>Regional!BG36</f>
        <v>#REF!</v>
      </c>
      <c r="K36" s="107" t="e">
        <f>Regional!BH36</f>
        <v>#REF!</v>
      </c>
      <c r="L36" s="89"/>
      <c r="M36" s="87"/>
      <c r="N36" s="2"/>
      <c r="O36" s="15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 x14ac:dyDescent="0.3">
      <c r="A37" s="2"/>
      <c r="B37" s="162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6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91" t="s">
        <v>911</v>
      </c>
      <c r="E39" s="2"/>
      <c r="F39" s="91" t="s">
        <v>912</v>
      </c>
      <c r="G39" s="2"/>
      <c r="H39" s="91" t="str">
        <f>Regional!BE39</f>
        <v>Frs 10 doses</v>
      </c>
      <c r="I39" s="91"/>
      <c r="J39" s="91" t="str">
        <f>Regional!BG39</f>
        <v>unidose</v>
      </c>
      <c r="K39" s="91" t="str">
        <f>Regional!BH39</f>
        <v>Frs 6 doses</v>
      </c>
      <c r="L39" s="2"/>
      <c r="M39" s="2" t="str">
        <f>Regional!BJ39</f>
        <v>Frs 5 doses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8" t="s">
        <v>870</v>
      </c>
      <c r="E40" s="2"/>
      <c r="F40" s="8" t="s">
        <v>923</v>
      </c>
      <c r="G40" s="2"/>
      <c r="H40" s="8" t="str">
        <f>Regional!BE40</f>
        <v>BUTANTAN</v>
      </c>
      <c r="I40" s="2"/>
      <c r="J40" s="8" t="str">
        <f>Regional!BG40</f>
        <v>BUTANTAN</v>
      </c>
      <c r="K40" s="8" t="str">
        <f>Regional!BH40</f>
        <v>PFIZER</v>
      </c>
      <c r="L40" s="2"/>
      <c r="M40" s="8" t="str">
        <f>Regional!BJ40</f>
        <v>JANSEN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92" t="s">
        <v>902</v>
      </c>
      <c r="E41" s="93" t="s">
        <v>911</v>
      </c>
      <c r="F41" s="92" t="s">
        <v>902</v>
      </c>
      <c r="G41" s="93" t="s">
        <v>916</v>
      </c>
      <c r="H41" s="92" t="str">
        <f>Regional!BE41</f>
        <v>doses</v>
      </c>
      <c r="I41" s="93" t="str">
        <f>Regional!BF41</f>
        <v>frs 10 doses</v>
      </c>
      <c r="J41" s="93" t="str">
        <f>Regional!BG41</f>
        <v>unidose</v>
      </c>
      <c r="K41" s="92" t="str">
        <f>Regional!BH41</f>
        <v>doses</v>
      </c>
      <c r="L41" s="93" t="str">
        <f>Regional!BI41</f>
        <v>Frs 6 doses</v>
      </c>
      <c r="M41" s="92" t="str">
        <f>Regional!BJ41</f>
        <v>doses</v>
      </c>
      <c r="N41" s="93">
        <f>Regional!BK41</f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94"/>
      <c r="D42" s="97"/>
      <c r="E42" s="96"/>
      <c r="F42" s="97"/>
      <c r="G42" s="96"/>
      <c r="H42" s="97"/>
      <c r="I42" s="96"/>
      <c r="J42" s="96"/>
      <c r="K42" s="97"/>
      <c r="L42" s="96"/>
      <c r="M42" s="97"/>
      <c r="N42" s="96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70"/>
      <c r="E43" s="99"/>
      <c r="F43" s="70"/>
      <c r="G43" s="99"/>
      <c r="H43" s="70"/>
      <c r="I43" s="99"/>
      <c r="J43" s="99"/>
      <c r="K43" s="70"/>
      <c r="L43" s="99"/>
      <c r="M43" s="70"/>
      <c r="N43" s="99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 t="s">
        <v>919</v>
      </c>
      <c r="D44" s="70">
        <f>Regional!BA44</f>
        <v>0</v>
      </c>
      <c r="E44" s="99">
        <f>Regional!BB44</f>
        <v>0</v>
      </c>
      <c r="F44" s="70">
        <f>Regional!BC44</f>
        <v>0</v>
      </c>
      <c r="G44" s="99">
        <f>Regional!BD44</f>
        <v>0</v>
      </c>
      <c r="H44" s="70">
        <f>Regional!BE44</f>
        <v>0</v>
      </c>
      <c r="I44" s="99">
        <f>Regional!BF44</f>
        <v>0</v>
      </c>
      <c r="J44" s="99">
        <f>Regional!BG44</f>
        <v>0</v>
      </c>
      <c r="K44" s="70">
        <f>Regional!BH44</f>
        <v>280740</v>
      </c>
      <c r="L44" s="99">
        <f>Regional!BI44</f>
        <v>46790</v>
      </c>
      <c r="M44" s="70">
        <f>Regional!BJ44</f>
        <v>0</v>
      </c>
      <c r="N44" s="99">
        <f>Regional!BK44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70"/>
      <c r="E45" s="99"/>
      <c r="F45" s="70"/>
      <c r="G45" s="99"/>
      <c r="H45" s="70"/>
      <c r="I45" s="99"/>
      <c r="J45" s="99"/>
      <c r="K45" s="70"/>
      <c r="L45" s="99"/>
      <c r="M45" s="70"/>
      <c r="N45" s="99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 t="s">
        <v>920</v>
      </c>
      <c r="D46" s="70" t="e">
        <f>Regional!BA46</f>
        <v>#REF!</v>
      </c>
      <c r="E46" s="99" t="e">
        <f>Regional!BB46</f>
        <v>#REF!</v>
      </c>
      <c r="F46" s="70">
        <f>Regional!BC46</f>
        <v>0</v>
      </c>
      <c r="G46" s="99">
        <f>Regional!BD46</f>
        <v>0</v>
      </c>
      <c r="H46" s="70" t="e">
        <f>Regional!BE46</f>
        <v>#REF!</v>
      </c>
      <c r="I46" s="99" t="e">
        <f>Regional!BF46</f>
        <v>#REF!</v>
      </c>
      <c r="J46" s="99" t="e">
        <f>Regional!BG46</f>
        <v>#REF!</v>
      </c>
      <c r="K46" s="70" t="e">
        <f>Regional!BH46</f>
        <v>#REF!</v>
      </c>
      <c r="L46" s="99" t="e">
        <f>Regional!BI46</f>
        <v>#REF!</v>
      </c>
      <c r="M46" s="70" t="e">
        <f>Regional!BJ46</f>
        <v>#REF!</v>
      </c>
      <c r="N46" s="99">
        <f>Regional!BK46</f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100"/>
      <c r="C47" s="2"/>
      <c r="D47" s="70"/>
      <c r="E47" s="99"/>
      <c r="F47" s="70"/>
      <c r="G47" s="99"/>
      <c r="H47" s="70"/>
      <c r="I47" s="99"/>
      <c r="J47" s="99"/>
      <c r="K47" s="99"/>
      <c r="L47" s="70"/>
      <c r="M47" s="70"/>
      <c r="N47" s="99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70"/>
      <c r="E48" s="99"/>
      <c r="F48" s="70"/>
      <c r="G48" s="99"/>
      <c r="H48" s="70"/>
      <c r="I48" s="99"/>
      <c r="J48" s="99"/>
      <c r="K48" s="99"/>
      <c r="L48" s="70"/>
      <c r="M48" s="70"/>
      <c r="N48" s="99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hidden="1" customHeight="1" x14ac:dyDescent="0.25">
      <c r="A49" s="2"/>
      <c r="B49" s="2"/>
      <c r="C49" s="2"/>
      <c r="D49" s="70"/>
      <c r="E49" s="99"/>
      <c r="F49" s="70"/>
      <c r="G49" s="99"/>
      <c r="H49" s="70"/>
      <c r="I49" s="99"/>
      <c r="J49" s="99"/>
      <c r="K49" s="99"/>
      <c r="L49" s="70"/>
      <c r="M49" s="70"/>
      <c r="N49" s="99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hidden="1" customHeight="1" x14ac:dyDescent="0.25">
      <c r="A50" s="2"/>
      <c r="B50" s="2"/>
      <c r="C50" s="2"/>
      <c r="D50" s="70"/>
      <c r="E50" s="99"/>
      <c r="F50" s="70"/>
      <c r="G50" s="99"/>
      <c r="H50" s="70"/>
      <c r="I50" s="99"/>
      <c r="J50" s="99"/>
      <c r="K50" s="99"/>
      <c r="L50" s="70"/>
      <c r="M50" s="70"/>
      <c r="N50" s="99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hidden="1" customHeight="1" x14ac:dyDescent="0.25">
      <c r="A51" s="2"/>
      <c r="B51" s="2"/>
      <c r="C51" s="2"/>
      <c r="D51" s="70"/>
      <c r="E51" s="2"/>
      <c r="F51" s="10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10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10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10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10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10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10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10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10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10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10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10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10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10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10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10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10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10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10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10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10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10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10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10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10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10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10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10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10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10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10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10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10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10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10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10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10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10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10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10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10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10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10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10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10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10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10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10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10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10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10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10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10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10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10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10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10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10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10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10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10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10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10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10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10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10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10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10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10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10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10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10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10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10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10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10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10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10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10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10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10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10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10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10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10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10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10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10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10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10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10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10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10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10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10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10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10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10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10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10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10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10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10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10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10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10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10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10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10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10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10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10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10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10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10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10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10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10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10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10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10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10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10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10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10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10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10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10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10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10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10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10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10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10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10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10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10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10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10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10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10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10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10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10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10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10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10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10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10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10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10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10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10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10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10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10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10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10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10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10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10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10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10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10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10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10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10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10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10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10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10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10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10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10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10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10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10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10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10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10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10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10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10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10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10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10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10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10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10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10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10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10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10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10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10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10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B37:M37"/>
    <mergeCell ref="B4:M4"/>
    <mergeCell ref="B5:B6"/>
    <mergeCell ref="D5:D6"/>
    <mergeCell ref="F5:F6"/>
    <mergeCell ref="H5:H6"/>
    <mergeCell ref="K5:K6"/>
    <mergeCell ref="M5:M6"/>
  </mergeCells>
  <conditionalFormatting sqref="C7:D35">
    <cfRule type="expression" dxfId="9" priority="2">
      <formula>#REF!=0</formula>
    </cfRule>
  </conditionalFormatting>
  <conditionalFormatting sqref="G7:G35">
    <cfRule type="expression" dxfId="8" priority="3">
      <formula>#REF!=0</formula>
    </cfRule>
  </conditionalFormatting>
  <conditionalFormatting sqref="I7:I35">
    <cfRule type="cellIs" dxfId="7" priority="4" operator="equal">
      <formula>0</formula>
    </cfRule>
  </conditionalFormatting>
  <conditionalFormatting sqref="F7:F35">
    <cfRule type="expression" dxfId="6" priority="1">
      <formula>#REF!=0</formula>
    </cfRule>
  </conditionalFormatting>
  <pageMargins left="0.25" right="0.25" top="0.75" bottom="0.75" header="0.3" footer="0.3"/>
  <pageSetup paperSize="9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000"/>
  <sheetViews>
    <sheetView showGridLines="0" workbookViewId="0">
      <pane xSplit="3" ySplit="5" topLeftCell="D342" activePane="bottomRight" state="frozen"/>
      <selection activeCell="S5" sqref="S5"/>
      <selection pane="topRight" activeCell="S5" sqref="S5"/>
      <selection pane="bottomLeft" activeCell="S5" sqref="S5"/>
      <selection pane="bottomRight" activeCell="S5" sqref="S5"/>
    </sheetView>
  </sheetViews>
  <sheetFormatPr defaultColWidth="0" defaultRowHeight="0" customHeight="1" zeroHeight="1" x14ac:dyDescent="0.2"/>
  <cols>
    <col min="1" max="1" width="21.5" style="4" customWidth="1"/>
    <col min="2" max="2" width="9.125" style="4" customWidth="1"/>
    <col min="3" max="3" width="23.25" style="4" customWidth="1"/>
    <col min="4" max="4" width="5.25" style="4" customWidth="1"/>
    <col min="5" max="6" width="18.625" style="4" customWidth="1"/>
    <col min="7" max="7" width="15" style="4" customWidth="1"/>
    <col min="8" max="8" width="5.25" style="147" customWidth="1"/>
    <col min="9" max="9" width="14.25" style="4" customWidth="1"/>
    <col min="10" max="10" width="14.875" style="4" customWidth="1"/>
    <col min="11" max="11" width="15.875" style="4" customWidth="1"/>
    <col min="12" max="12" width="6.375" style="150" customWidth="1"/>
    <col min="13" max="16" width="12" style="4" customWidth="1"/>
    <col min="17" max="50" width="0" style="4" hidden="1" customWidth="1"/>
    <col min="51" max="16384" width="12.625" style="4" hidden="1"/>
  </cols>
  <sheetData>
    <row r="1" spans="1:16" ht="15" customHeight="1" x14ac:dyDescent="0.25">
      <c r="A1" s="108" t="e">
        <f>Município!#REF!</f>
        <v>#REF!</v>
      </c>
      <c r="B1" s="5"/>
      <c r="C1" s="5"/>
      <c r="D1" s="5"/>
      <c r="E1" s="5"/>
      <c r="F1" s="5"/>
      <c r="G1" s="5"/>
      <c r="H1" s="109"/>
      <c r="I1" s="110"/>
      <c r="J1" s="110"/>
      <c r="K1" s="110"/>
      <c r="L1" s="111"/>
      <c r="M1" s="110"/>
      <c r="N1" s="110"/>
      <c r="O1" s="110"/>
      <c r="P1" s="110"/>
    </row>
    <row r="2" spans="1:16" ht="15" customHeight="1" x14ac:dyDescent="0.25">
      <c r="A2" s="112" t="str">
        <f ca="1">"Data de atualização: "&amp;TEXT(TODAY(),"dd/mm/aaaa")</f>
        <v>Data de atualização: 09/09/2021</v>
      </c>
      <c r="B2" s="6" t="str">
        <f>Município!A3</f>
        <v>48ª REMESSA (SESMG) A VACINAR</v>
      </c>
      <c r="C2" s="6"/>
      <c r="D2" s="6"/>
      <c r="E2" s="6"/>
      <c r="F2" s="6"/>
      <c r="G2" s="6"/>
      <c r="H2" s="113"/>
      <c r="I2" s="114"/>
      <c r="J2" s="114"/>
      <c r="K2" s="114"/>
      <c r="L2" s="115"/>
      <c r="M2" s="114"/>
      <c r="N2" s="114"/>
      <c r="O2" s="114"/>
      <c r="P2" s="114"/>
    </row>
    <row r="3" spans="1:16" ht="15" customHeight="1" x14ac:dyDescent="0.25">
      <c r="A3" s="164"/>
      <c r="B3" s="164"/>
      <c r="C3" s="164"/>
      <c r="D3" s="116"/>
      <c r="E3" s="181" t="s">
        <v>3</v>
      </c>
      <c r="F3" s="181"/>
      <c r="G3" s="181"/>
      <c r="H3" s="117"/>
      <c r="I3" s="182" t="s">
        <v>3</v>
      </c>
      <c r="J3" s="182"/>
      <c r="K3" s="182"/>
      <c r="L3" s="118"/>
      <c r="M3" s="119"/>
      <c r="N3" s="119"/>
      <c r="O3" s="119"/>
      <c r="P3" s="119"/>
    </row>
    <row r="4" spans="1:16" ht="80.25" customHeight="1" x14ac:dyDescent="0.2">
      <c r="A4" s="153"/>
      <c r="B4" s="153"/>
      <c r="C4" s="153"/>
      <c r="D4" s="9"/>
      <c r="E4" s="164" t="e">
        <f>Município!#REF!</f>
        <v>#REF!</v>
      </c>
      <c r="F4" s="164" t="e">
        <f>Município!#REF!</f>
        <v>#REF!</v>
      </c>
      <c r="G4" s="183" t="str">
        <f>Município!D4</f>
        <v>PFIZER</v>
      </c>
      <c r="H4" s="120"/>
      <c r="I4" s="185" t="str">
        <f>Município!D4</f>
        <v>PFIZER</v>
      </c>
      <c r="J4" s="185"/>
      <c r="K4" s="185"/>
      <c r="L4" s="121"/>
      <c r="M4" s="180" t="s">
        <v>924</v>
      </c>
      <c r="N4" s="180"/>
      <c r="O4" s="180"/>
      <c r="P4" s="180"/>
    </row>
    <row r="5" spans="1:16" ht="38.25" customHeight="1" x14ac:dyDescent="0.2">
      <c r="A5" s="122" t="s">
        <v>6</v>
      </c>
      <c r="B5" s="123" t="s">
        <v>7</v>
      </c>
      <c r="C5" s="122" t="s">
        <v>8</v>
      </c>
      <c r="D5" s="122" t="s">
        <v>9</v>
      </c>
      <c r="E5" s="152"/>
      <c r="F5" s="152"/>
      <c r="G5" s="184"/>
      <c r="H5" s="124"/>
      <c r="I5" s="125" t="e">
        <f>Município!#REF!</f>
        <v>#REF!</v>
      </c>
      <c r="J5" s="125" t="e">
        <f>Município!#REF!</f>
        <v>#REF!</v>
      </c>
      <c r="K5" s="125" t="str">
        <f>Município!D5</f>
        <v>D1 + D2</v>
      </c>
      <c r="L5" s="126"/>
      <c r="M5" s="127" t="e">
        <f>"CORONAVAC "&amp;Município!#REF!</f>
        <v>#REF!</v>
      </c>
      <c r="N5" s="127" t="e">
        <f>"FIOCRUZ "&amp;Município!#REF!</f>
        <v>#REF!</v>
      </c>
      <c r="O5" s="127" t="e">
        <f>"COMINARTY
"&amp;Município!#REF!</f>
        <v>#REF!</v>
      </c>
      <c r="P5" s="127" t="e">
        <f>"JOHNSON &amp; JOHNSON
"&amp;Município!#REF!</f>
        <v>#REF!</v>
      </c>
    </row>
    <row r="6" spans="1:16" ht="15" x14ac:dyDescent="0.25">
      <c r="A6" s="128" t="str">
        <f>Município!A6</f>
        <v>Uberlândia</v>
      </c>
      <c r="B6" s="129">
        <f>Município!B6</f>
        <v>310010</v>
      </c>
      <c r="C6" s="129" t="str">
        <f>Município!C6</f>
        <v>Abadia dos Dourados</v>
      </c>
      <c r="D6" s="130" t="e">
        <f>Município!#REF!</f>
        <v>#REF!</v>
      </c>
      <c r="E6" s="131" t="e">
        <f>Município!#REF!</f>
        <v>#REF!</v>
      </c>
      <c r="F6" s="131" t="e">
        <f>Município!#REF!</f>
        <v>#REF!</v>
      </c>
      <c r="G6" s="132" t="e">
        <f>Município!#REF!</f>
        <v>#REF!</v>
      </c>
      <c r="H6" s="131"/>
      <c r="I6" s="131" t="e">
        <f>Município!#REF!</f>
        <v>#REF!</v>
      </c>
      <c r="J6" s="131" t="e">
        <f>Município!#REF!</f>
        <v>#REF!</v>
      </c>
      <c r="K6" s="131">
        <f>Município!D6</f>
        <v>60</v>
      </c>
      <c r="L6" s="133"/>
      <c r="M6" s="134" t="e">
        <f>Município!#REF!</f>
        <v>#REF!</v>
      </c>
      <c r="N6" s="14" t="e">
        <f>Município!#REF!</f>
        <v>#REF!</v>
      </c>
      <c r="O6" s="14" t="e">
        <f>Município!#REF!</f>
        <v>#REF!</v>
      </c>
      <c r="P6" s="14" t="e">
        <f>Município!#REF!</f>
        <v>#REF!</v>
      </c>
    </row>
    <row r="7" spans="1:16" ht="15" x14ac:dyDescent="0.25">
      <c r="A7" s="128" t="str">
        <f>Município!A7</f>
        <v>Sete Lagoas</v>
      </c>
      <c r="B7" s="128">
        <f>Município!B7</f>
        <v>310020</v>
      </c>
      <c r="C7" s="128" t="str">
        <f>Município!C7</f>
        <v>Abaeté</v>
      </c>
      <c r="D7" s="135" t="e">
        <f>Município!#REF!</f>
        <v>#REF!</v>
      </c>
      <c r="E7" s="131" t="e">
        <f>Município!#REF!</f>
        <v>#REF!</v>
      </c>
      <c r="F7" s="131" t="e">
        <f>Município!#REF!</f>
        <v>#REF!</v>
      </c>
      <c r="G7" s="132" t="e">
        <f>Município!#REF!</f>
        <v>#REF!</v>
      </c>
      <c r="H7" s="136"/>
      <c r="I7" s="131" t="e">
        <f>Município!#REF!</f>
        <v>#REF!</v>
      </c>
      <c r="J7" s="131" t="e">
        <f>Município!#REF!</f>
        <v>#REF!</v>
      </c>
      <c r="K7" s="131">
        <f>Município!D7</f>
        <v>336</v>
      </c>
      <c r="L7" s="133"/>
      <c r="M7" s="134" t="e">
        <f>Município!#REF!</f>
        <v>#REF!</v>
      </c>
      <c r="N7" s="14" t="e">
        <f>Município!#REF!</f>
        <v>#REF!</v>
      </c>
      <c r="O7" s="14" t="e">
        <f>Município!#REF!</f>
        <v>#REF!</v>
      </c>
      <c r="P7" s="14" t="e">
        <f>Município!#REF!</f>
        <v>#REF!</v>
      </c>
    </row>
    <row r="8" spans="1:16" ht="15" x14ac:dyDescent="0.25">
      <c r="A8" s="128" t="str">
        <f>Município!A8</f>
        <v>Manhuaçu</v>
      </c>
      <c r="B8" s="128">
        <f>Município!B8</f>
        <v>310030</v>
      </c>
      <c r="C8" s="128" t="str">
        <f>Município!C8</f>
        <v>Abre Campo</v>
      </c>
      <c r="D8" s="137" t="e">
        <f>Município!#REF!</f>
        <v>#REF!</v>
      </c>
      <c r="E8" s="131" t="e">
        <f>Município!#REF!</f>
        <v>#REF!</v>
      </c>
      <c r="F8" s="131" t="e">
        <f>Município!#REF!</f>
        <v>#REF!</v>
      </c>
      <c r="G8" s="132" t="e">
        <f>Município!#REF!</f>
        <v>#REF!</v>
      </c>
      <c r="H8" s="131"/>
      <c r="I8" s="131" t="e">
        <f>Município!#REF!</f>
        <v>#REF!</v>
      </c>
      <c r="J8" s="131" t="e">
        <f>Município!#REF!</f>
        <v>#REF!</v>
      </c>
      <c r="K8" s="131">
        <f>Município!D8</f>
        <v>210</v>
      </c>
      <c r="L8" s="133"/>
      <c r="M8" s="134" t="e">
        <f>Município!#REF!</f>
        <v>#REF!</v>
      </c>
      <c r="N8" s="14" t="e">
        <f>Município!#REF!</f>
        <v>#REF!</v>
      </c>
      <c r="O8" s="14" t="e">
        <f>Município!#REF!</f>
        <v>#REF!</v>
      </c>
      <c r="P8" s="14" t="e">
        <f>Município!#REF!</f>
        <v>#REF!</v>
      </c>
    </row>
    <row r="9" spans="1:16" ht="15" x14ac:dyDescent="0.25">
      <c r="A9" s="128" t="str">
        <f>Município!A9</f>
        <v>Ponte Nova</v>
      </c>
      <c r="B9" s="128">
        <f>Município!B9</f>
        <v>310040</v>
      </c>
      <c r="C9" s="128" t="str">
        <f>Município!C9</f>
        <v>Acaiaca</v>
      </c>
      <c r="D9" s="137" t="e">
        <f>Município!#REF!</f>
        <v>#REF!</v>
      </c>
      <c r="E9" s="131" t="e">
        <f>Município!#REF!</f>
        <v>#REF!</v>
      </c>
      <c r="F9" s="131" t="e">
        <f>Município!#REF!</f>
        <v>#REF!</v>
      </c>
      <c r="G9" s="132" t="e">
        <f>Município!#REF!</f>
        <v>#REF!</v>
      </c>
      <c r="H9" s="131"/>
      <c r="I9" s="131" t="e">
        <f>Município!#REF!</f>
        <v>#REF!</v>
      </c>
      <c r="J9" s="131" t="e">
        <f>Município!#REF!</f>
        <v>#REF!</v>
      </c>
      <c r="K9" s="131">
        <f>Município!D9</f>
        <v>66</v>
      </c>
      <c r="L9" s="133"/>
      <c r="M9" s="134" t="e">
        <f>Município!#REF!</f>
        <v>#REF!</v>
      </c>
      <c r="N9" s="14" t="e">
        <f>Município!#REF!</f>
        <v>#REF!</v>
      </c>
      <c r="O9" s="14" t="e">
        <f>Município!#REF!</f>
        <v>#REF!</v>
      </c>
      <c r="P9" s="14" t="e">
        <f>Município!#REF!</f>
        <v>#REF!</v>
      </c>
    </row>
    <row r="10" spans="1:16" ht="15" x14ac:dyDescent="0.25">
      <c r="A10" s="128" t="str">
        <f>Município!A10</f>
        <v>Coronel Fabriciano</v>
      </c>
      <c r="B10" s="128">
        <f>Município!B10</f>
        <v>310050</v>
      </c>
      <c r="C10" s="128" t="str">
        <f>Município!C10</f>
        <v>Açucena</v>
      </c>
      <c r="D10" s="137" t="e">
        <f>Município!#REF!</f>
        <v>#REF!</v>
      </c>
      <c r="E10" s="131" t="e">
        <f>Município!#REF!</f>
        <v>#REF!</v>
      </c>
      <c r="F10" s="131" t="e">
        <f>Município!#REF!</f>
        <v>#REF!</v>
      </c>
      <c r="G10" s="132" t="e">
        <f>Município!#REF!</f>
        <v>#REF!</v>
      </c>
      <c r="H10" s="131"/>
      <c r="I10" s="131" t="e">
        <f>Município!#REF!</f>
        <v>#REF!</v>
      </c>
      <c r="J10" s="131" t="e">
        <f>Município!#REF!</f>
        <v>#REF!</v>
      </c>
      <c r="K10" s="131">
        <f>Município!D10</f>
        <v>132</v>
      </c>
      <c r="L10" s="133"/>
      <c r="M10" s="134" t="e">
        <f>Município!#REF!</f>
        <v>#REF!</v>
      </c>
      <c r="N10" s="14" t="e">
        <f>Município!#REF!</f>
        <v>#REF!</v>
      </c>
      <c r="O10" s="14" t="e">
        <f>Município!#REF!</f>
        <v>#REF!</v>
      </c>
      <c r="P10" s="14" t="e">
        <f>Município!#REF!</f>
        <v>#REF!</v>
      </c>
    </row>
    <row r="11" spans="1:16" ht="15" x14ac:dyDescent="0.25">
      <c r="A11" s="128" t="str">
        <f>Município!A11</f>
        <v>Governador Valadares</v>
      </c>
      <c r="B11" s="128">
        <f>Município!B11</f>
        <v>310060</v>
      </c>
      <c r="C11" s="128" t="str">
        <f>Município!C11</f>
        <v>Água Boa</v>
      </c>
      <c r="D11" s="137" t="e">
        <f>Município!#REF!</f>
        <v>#REF!</v>
      </c>
      <c r="E11" s="131" t="e">
        <f>Município!#REF!</f>
        <v>#REF!</v>
      </c>
      <c r="F11" s="131" t="e">
        <f>Município!#REF!</f>
        <v>#REF!</v>
      </c>
      <c r="G11" s="132" t="e">
        <f>Município!#REF!</f>
        <v>#REF!</v>
      </c>
      <c r="H11" s="131"/>
      <c r="I11" s="131" t="e">
        <f>Município!#REF!</f>
        <v>#REF!</v>
      </c>
      <c r="J11" s="131" t="e">
        <f>Município!#REF!</f>
        <v>#REF!</v>
      </c>
      <c r="K11" s="131">
        <f>Município!D11</f>
        <v>210</v>
      </c>
      <c r="L11" s="133"/>
      <c r="M11" s="134" t="e">
        <f>Município!#REF!</f>
        <v>#REF!</v>
      </c>
      <c r="N11" s="14" t="e">
        <f>Município!#REF!</f>
        <v>#REF!</v>
      </c>
      <c r="O11" s="14" t="e">
        <f>Município!#REF!</f>
        <v>#REF!</v>
      </c>
      <c r="P11" s="14" t="e">
        <f>Município!#REF!</f>
        <v>#REF!</v>
      </c>
    </row>
    <row r="12" spans="1:16" ht="15" x14ac:dyDescent="0.25">
      <c r="A12" s="128" t="str">
        <f>Município!A12</f>
        <v>Uberaba</v>
      </c>
      <c r="B12" s="128">
        <f>Município!B12</f>
        <v>310070</v>
      </c>
      <c r="C12" s="128" t="str">
        <f>Município!C12</f>
        <v>Água Comprida</v>
      </c>
      <c r="D12" s="137" t="e">
        <f>Município!#REF!</f>
        <v>#REF!</v>
      </c>
      <c r="E12" s="131" t="e">
        <f>Município!#REF!</f>
        <v>#REF!</v>
      </c>
      <c r="F12" s="131" t="e">
        <f>Município!#REF!</f>
        <v>#REF!</v>
      </c>
      <c r="G12" s="132" t="e">
        <f>Município!#REF!</f>
        <v>#REF!</v>
      </c>
      <c r="H12" s="131"/>
      <c r="I12" s="131" t="e">
        <f>Município!#REF!</f>
        <v>#REF!</v>
      </c>
      <c r="J12" s="131" t="e">
        <f>Município!#REF!</f>
        <v>#REF!</v>
      </c>
      <c r="K12" s="131">
        <f>Município!D12</f>
        <v>18</v>
      </c>
      <c r="L12" s="133"/>
      <c r="M12" s="134" t="e">
        <f>Município!#REF!</f>
        <v>#REF!</v>
      </c>
      <c r="N12" s="14" t="e">
        <f>Município!#REF!</f>
        <v>#REF!</v>
      </c>
      <c r="O12" s="14" t="e">
        <f>Município!#REF!</f>
        <v>#REF!</v>
      </c>
      <c r="P12" s="14" t="e">
        <f>Município!#REF!</f>
        <v>#REF!</v>
      </c>
    </row>
    <row r="13" spans="1:16" ht="15" x14ac:dyDescent="0.25">
      <c r="A13" s="128" t="str">
        <f>Município!A13</f>
        <v>Divinópolis</v>
      </c>
      <c r="B13" s="128">
        <f>Município!B13</f>
        <v>310080</v>
      </c>
      <c r="C13" s="128" t="str">
        <f>Município!C13</f>
        <v>Aguanil</v>
      </c>
      <c r="D13" s="137" t="e">
        <f>Município!#REF!</f>
        <v>#REF!</v>
      </c>
      <c r="E13" s="131" t="e">
        <f>Município!#REF!</f>
        <v>#REF!</v>
      </c>
      <c r="F13" s="131" t="e">
        <f>Município!#REF!</f>
        <v>#REF!</v>
      </c>
      <c r="G13" s="132" t="e">
        <f>Município!#REF!</f>
        <v>#REF!</v>
      </c>
      <c r="H13" s="131"/>
      <c r="I13" s="131" t="e">
        <f>Município!#REF!</f>
        <v>#REF!</v>
      </c>
      <c r="J13" s="131" t="e">
        <f>Município!#REF!</f>
        <v>#REF!</v>
      </c>
      <c r="K13" s="131">
        <f>Município!D13</f>
        <v>36</v>
      </c>
      <c r="L13" s="133"/>
      <c r="M13" s="134" t="e">
        <f>Município!#REF!</f>
        <v>#REF!</v>
      </c>
      <c r="N13" s="14" t="e">
        <f>Município!#REF!</f>
        <v>#REF!</v>
      </c>
      <c r="O13" s="14" t="e">
        <f>Município!#REF!</f>
        <v>#REF!</v>
      </c>
      <c r="P13" s="14" t="e">
        <f>Município!#REF!</f>
        <v>#REF!</v>
      </c>
    </row>
    <row r="14" spans="1:16" ht="15" x14ac:dyDescent="0.25">
      <c r="A14" s="128" t="str">
        <f>Município!A14</f>
        <v>Teófilo Otoni</v>
      </c>
      <c r="B14" s="128">
        <f>Município!B14</f>
        <v>310090</v>
      </c>
      <c r="C14" s="128" t="str">
        <f>Município!C14</f>
        <v>Águas Formosas</v>
      </c>
      <c r="D14" s="137" t="e">
        <f>Município!#REF!</f>
        <v>#REF!</v>
      </c>
      <c r="E14" s="131" t="e">
        <f>Município!#REF!</f>
        <v>#REF!</v>
      </c>
      <c r="F14" s="131" t="e">
        <f>Município!#REF!</f>
        <v>#REF!</v>
      </c>
      <c r="G14" s="132" t="e">
        <f>Município!#REF!</f>
        <v>#REF!</v>
      </c>
      <c r="H14" s="131"/>
      <c r="I14" s="131" t="e">
        <f>Município!#REF!</f>
        <v>#REF!</v>
      </c>
      <c r="J14" s="131" t="e">
        <f>Município!#REF!</f>
        <v>#REF!</v>
      </c>
      <c r="K14" s="131">
        <f>Município!D14</f>
        <v>294</v>
      </c>
      <c r="L14" s="133"/>
      <c r="M14" s="134" t="e">
        <f>Município!#REF!</f>
        <v>#REF!</v>
      </c>
      <c r="N14" s="14" t="e">
        <f>Município!#REF!</f>
        <v>#REF!</v>
      </c>
      <c r="O14" s="14" t="e">
        <f>Município!#REF!</f>
        <v>#REF!</v>
      </c>
      <c r="P14" s="14" t="e">
        <f>Município!#REF!</f>
        <v>#REF!</v>
      </c>
    </row>
    <row r="15" spans="1:16" ht="15" x14ac:dyDescent="0.25">
      <c r="A15" s="128" t="str">
        <f>Município!A15</f>
        <v>Pedra Azul</v>
      </c>
      <c r="B15" s="128">
        <f>Município!B15</f>
        <v>310100</v>
      </c>
      <c r="C15" s="128" t="str">
        <f>Município!C15</f>
        <v>Águas Vermelhas</v>
      </c>
      <c r="D15" s="137" t="e">
        <f>Município!#REF!</f>
        <v>#REF!</v>
      </c>
      <c r="E15" s="131" t="e">
        <f>Município!#REF!</f>
        <v>#REF!</v>
      </c>
      <c r="F15" s="131" t="e">
        <f>Município!#REF!</f>
        <v>#REF!</v>
      </c>
      <c r="G15" s="132" t="e">
        <f>Município!#REF!</f>
        <v>#REF!</v>
      </c>
      <c r="H15" s="131"/>
      <c r="I15" s="131" t="e">
        <f>Município!#REF!</f>
        <v>#REF!</v>
      </c>
      <c r="J15" s="131" t="e">
        <f>Município!#REF!</f>
        <v>#REF!</v>
      </c>
      <c r="K15" s="131">
        <f>Município!D15</f>
        <v>222</v>
      </c>
      <c r="L15" s="133"/>
      <c r="M15" s="134" t="e">
        <f>Município!#REF!</f>
        <v>#REF!</v>
      </c>
      <c r="N15" s="14" t="e">
        <f>Município!#REF!</f>
        <v>#REF!</v>
      </c>
      <c r="O15" s="14" t="e">
        <f>Município!#REF!</f>
        <v>#REF!</v>
      </c>
      <c r="P15" s="14" t="e">
        <f>Município!#REF!</f>
        <v>#REF!</v>
      </c>
    </row>
    <row r="16" spans="1:16" ht="15" x14ac:dyDescent="0.25">
      <c r="A16" s="128" t="str">
        <f>Município!A16</f>
        <v>Governador Valadares</v>
      </c>
      <c r="B16" s="128">
        <f>Município!B16</f>
        <v>310110</v>
      </c>
      <c r="C16" s="128" t="str">
        <f>Município!C16</f>
        <v>Aimorés</v>
      </c>
      <c r="D16" s="137" t="e">
        <f>Município!#REF!</f>
        <v>#REF!</v>
      </c>
      <c r="E16" s="131" t="e">
        <f>Município!#REF!</f>
        <v>#REF!</v>
      </c>
      <c r="F16" s="131" t="e">
        <f>Município!#REF!</f>
        <v>#REF!</v>
      </c>
      <c r="G16" s="132" t="e">
        <f>Município!#REF!</f>
        <v>#REF!</v>
      </c>
      <c r="H16" s="131"/>
      <c r="I16" s="131" t="e">
        <f>Município!#REF!</f>
        <v>#REF!</v>
      </c>
      <c r="J16" s="131" t="e">
        <f>Município!#REF!</f>
        <v>#REF!</v>
      </c>
      <c r="K16" s="131">
        <f>Município!D16</f>
        <v>216</v>
      </c>
      <c r="L16" s="133"/>
      <c r="M16" s="134" t="e">
        <f>Município!#REF!</f>
        <v>#REF!</v>
      </c>
      <c r="N16" s="14" t="e">
        <f>Município!#REF!</f>
        <v>#REF!</v>
      </c>
      <c r="O16" s="14" t="e">
        <f>Município!#REF!</f>
        <v>#REF!</v>
      </c>
      <c r="P16" s="14" t="e">
        <f>Município!#REF!</f>
        <v>#REF!</v>
      </c>
    </row>
    <row r="17" spans="1:16" ht="15" x14ac:dyDescent="0.25">
      <c r="A17" s="128" t="str">
        <f>Município!A17</f>
        <v>Varginha</v>
      </c>
      <c r="B17" s="128">
        <f>Município!B17</f>
        <v>310120</v>
      </c>
      <c r="C17" s="128" t="str">
        <f>Município!C17</f>
        <v>Aiuruoca</v>
      </c>
      <c r="D17" s="137" t="e">
        <f>Município!#REF!</f>
        <v>#REF!</v>
      </c>
      <c r="E17" s="131" t="e">
        <f>Município!#REF!</f>
        <v>#REF!</v>
      </c>
      <c r="F17" s="131" t="e">
        <f>Município!#REF!</f>
        <v>#REF!</v>
      </c>
      <c r="G17" s="132" t="e">
        <f>Município!#REF!</f>
        <v>#REF!</v>
      </c>
      <c r="H17" s="131"/>
      <c r="I17" s="131" t="e">
        <f>Município!#REF!</f>
        <v>#REF!</v>
      </c>
      <c r="J17" s="131" t="e">
        <f>Município!#REF!</f>
        <v>#REF!</v>
      </c>
      <c r="K17" s="131">
        <f>Município!D17</f>
        <v>90</v>
      </c>
      <c r="L17" s="133"/>
      <c r="M17" s="134" t="e">
        <f>Município!#REF!</f>
        <v>#REF!</v>
      </c>
      <c r="N17" s="14" t="e">
        <f>Município!#REF!</f>
        <v>#REF!</v>
      </c>
      <c r="O17" s="14" t="e">
        <f>Município!#REF!</f>
        <v>#REF!</v>
      </c>
      <c r="P17" s="14" t="e">
        <f>Município!#REF!</f>
        <v>#REF!</v>
      </c>
    </row>
    <row r="18" spans="1:16" ht="15" x14ac:dyDescent="0.25">
      <c r="A18" s="128" t="str">
        <f>Município!A18</f>
        <v>Varginha</v>
      </c>
      <c r="B18" s="128">
        <f>Município!B18</f>
        <v>310130</v>
      </c>
      <c r="C18" s="128" t="str">
        <f>Município!C18</f>
        <v>Alagoa</v>
      </c>
      <c r="D18" s="137" t="e">
        <f>Município!#REF!</f>
        <v>#REF!</v>
      </c>
      <c r="E18" s="131" t="e">
        <f>Município!#REF!</f>
        <v>#REF!</v>
      </c>
      <c r="F18" s="131" t="e">
        <f>Município!#REF!</f>
        <v>#REF!</v>
      </c>
      <c r="G18" s="132" t="e">
        <f>Município!#REF!</f>
        <v>#REF!</v>
      </c>
      <c r="H18" s="131"/>
      <c r="I18" s="131" t="e">
        <f>Município!#REF!</f>
        <v>#REF!</v>
      </c>
      <c r="J18" s="131" t="e">
        <f>Município!#REF!</f>
        <v>#REF!</v>
      </c>
      <c r="K18" s="131">
        <f>Município!D18</f>
        <v>24</v>
      </c>
      <c r="L18" s="133"/>
      <c r="M18" s="134" t="e">
        <f>Município!#REF!</f>
        <v>#REF!</v>
      </c>
      <c r="N18" s="14" t="e">
        <f>Município!#REF!</f>
        <v>#REF!</v>
      </c>
      <c r="O18" s="14" t="e">
        <f>Município!#REF!</f>
        <v>#REF!</v>
      </c>
      <c r="P18" s="14" t="e">
        <f>Município!#REF!</f>
        <v>#REF!</v>
      </c>
    </row>
    <row r="19" spans="1:16" ht="15" x14ac:dyDescent="0.25">
      <c r="A19" s="128" t="str">
        <f>Município!A19</f>
        <v>Pouso Alegre</v>
      </c>
      <c r="B19" s="128">
        <f>Município!B19</f>
        <v>310140</v>
      </c>
      <c r="C19" s="128" t="str">
        <f>Município!C19</f>
        <v>Albertina</v>
      </c>
      <c r="D19" s="137" t="e">
        <f>Município!#REF!</f>
        <v>#REF!</v>
      </c>
      <c r="E19" s="131" t="e">
        <f>Município!#REF!</f>
        <v>#REF!</v>
      </c>
      <c r="F19" s="131" t="e">
        <f>Município!#REF!</f>
        <v>#REF!</v>
      </c>
      <c r="G19" s="132" t="e">
        <f>Município!#REF!</f>
        <v>#REF!</v>
      </c>
      <c r="H19" s="131"/>
      <c r="I19" s="131" t="e">
        <f>Município!#REF!</f>
        <v>#REF!</v>
      </c>
      <c r="J19" s="131" t="e">
        <f>Município!#REF!</f>
        <v>#REF!</v>
      </c>
      <c r="K19" s="131">
        <f>Município!D19</f>
        <v>18</v>
      </c>
      <c r="L19" s="133"/>
      <c r="M19" s="134" t="e">
        <f>Município!#REF!</f>
        <v>#REF!</v>
      </c>
      <c r="N19" s="14" t="e">
        <f>Município!#REF!</f>
        <v>#REF!</v>
      </c>
      <c r="O19" s="14" t="e">
        <f>Município!#REF!</f>
        <v>#REF!</v>
      </c>
      <c r="P19" s="14" t="e">
        <f>Município!#REF!</f>
        <v>#REF!</v>
      </c>
    </row>
    <row r="20" spans="1:16" ht="15" x14ac:dyDescent="0.25">
      <c r="A20" s="128" t="str">
        <f>Município!A20</f>
        <v>Leopoldina</v>
      </c>
      <c r="B20" s="128">
        <f>Município!B20</f>
        <v>310150</v>
      </c>
      <c r="C20" s="128" t="str">
        <f>Município!C20</f>
        <v>Além Paraíba</v>
      </c>
      <c r="D20" s="137" t="e">
        <f>Município!#REF!</f>
        <v>#REF!</v>
      </c>
      <c r="E20" s="131" t="e">
        <f>Município!#REF!</f>
        <v>#REF!</v>
      </c>
      <c r="F20" s="131" t="e">
        <f>Município!#REF!</f>
        <v>#REF!</v>
      </c>
      <c r="G20" s="132" t="e">
        <f>Município!#REF!</f>
        <v>#REF!</v>
      </c>
      <c r="H20" s="131"/>
      <c r="I20" s="131" t="e">
        <f>Município!#REF!</f>
        <v>#REF!</v>
      </c>
      <c r="J20" s="131" t="e">
        <f>Município!#REF!</f>
        <v>#REF!</v>
      </c>
      <c r="K20" s="131">
        <f>Município!D20</f>
        <v>510</v>
      </c>
      <c r="L20" s="133"/>
      <c r="M20" s="134" t="e">
        <f>Município!#REF!</f>
        <v>#REF!</v>
      </c>
      <c r="N20" s="14" t="e">
        <f>Município!#REF!</f>
        <v>#REF!</v>
      </c>
      <c r="O20" s="14" t="e">
        <f>Município!#REF!</f>
        <v>#REF!</v>
      </c>
      <c r="P20" s="14" t="e">
        <f>Município!#REF!</f>
        <v>#REF!</v>
      </c>
    </row>
    <row r="21" spans="1:16" ht="15.75" customHeight="1" x14ac:dyDescent="0.25">
      <c r="A21" s="128" t="str">
        <f>Município!A21</f>
        <v>Alfenas</v>
      </c>
      <c r="B21" s="128">
        <f>Município!B21</f>
        <v>310160</v>
      </c>
      <c r="C21" s="128" t="str">
        <f>Município!C21</f>
        <v>Alfenas</v>
      </c>
      <c r="D21" s="137" t="e">
        <f>Município!#REF!</f>
        <v>#REF!</v>
      </c>
      <c r="E21" s="131" t="e">
        <f>Município!#REF!</f>
        <v>#REF!</v>
      </c>
      <c r="F21" s="131" t="e">
        <f>Município!#REF!</f>
        <v>#REF!</v>
      </c>
      <c r="G21" s="132" t="e">
        <f>Município!#REF!</f>
        <v>#REF!</v>
      </c>
      <c r="H21" s="131"/>
      <c r="I21" s="131" t="e">
        <f>Município!#REF!</f>
        <v>#REF!</v>
      </c>
      <c r="J21" s="131" t="e">
        <f>Município!#REF!</f>
        <v>#REF!</v>
      </c>
      <c r="K21" s="131">
        <f>Município!D21</f>
        <v>570</v>
      </c>
      <c r="L21" s="133"/>
      <c r="M21" s="134" t="e">
        <f>Município!#REF!</f>
        <v>#REF!</v>
      </c>
      <c r="N21" s="14" t="e">
        <f>Município!#REF!</f>
        <v>#REF!</v>
      </c>
      <c r="O21" s="14" t="e">
        <f>Município!#REF!</f>
        <v>#REF!</v>
      </c>
      <c r="P21" s="14" t="e">
        <f>Município!#REF!</f>
        <v>#REF!</v>
      </c>
    </row>
    <row r="22" spans="1:16" ht="15.75" customHeight="1" x14ac:dyDescent="0.25">
      <c r="A22" s="128" t="str">
        <f>Município!A22</f>
        <v>Barbacena</v>
      </c>
      <c r="B22" s="128">
        <f>Município!B22</f>
        <v>310163</v>
      </c>
      <c r="C22" s="128" t="str">
        <f>Município!C22</f>
        <v>Alfredo Vasconcelos</v>
      </c>
      <c r="D22" s="137" t="e">
        <f>Município!#REF!</f>
        <v>#REF!</v>
      </c>
      <c r="E22" s="131" t="e">
        <f>Município!#REF!</f>
        <v>#REF!</v>
      </c>
      <c r="F22" s="131" t="e">
        <f>Município!#REF!</f>
        <v>#REF!</v>
      </c>
      <c r="G22" s="132" t="e">
        <f>Município!#REF!</f>
        <v>#REF!</v>
      </c>
      <c r="H22" s="131"/>
      <c r="I22" s="131" t="e">
        <f>Município!#REF!</f>
        <v>#REF!</v>
      </c>
      <c r="J22" s="131" t="e">
        <f>Município!#REF!</f>
        <v>#REF!</v>
      </c>
      <c r="K22" s="131">
        <f>Município!D22</f>
        <v>108</v>
      </c>
      <c r="L22" s="133"/>
      <c r="M22" s="134" t="e">
        <f>Município!#REF!</f>
        <v>#REF!</v>
      </c>
      <c r="N22" s="14" t="e">
        <f>Município!#REF!</f>
        <v>#REF!</v>
      </c>
      <c r="O22" s="14" t="e">
        <f>Município!#REF!</f>
        <v>#REF!</v>
      </c>
      <c r="P22" s="14" t="e">
        <f>Município!#REF!</f>
        <v>#REF!</v>
      </c>
    </row>
    <row r="23" spans="1:16" ht="15.75" customHeight="1" x14ac:dyDescent="0.25">
      <c r="A23" s="128" t="str">
        <f>Município!A23</f>
        <v>Pedra Azul</v>
      </c>
      <c r="B23" s="128">
        <f>Município!B23</f>
        <v>310170</v>
      </c>
      <c r="C23" s="128" t="str">
        <f>Município!C23</f>
        <v>Almenara</v>
      </c>
      <c r="D23" s="137" t="e">
        <f>Município!#REF!</f>
        <v>#REF!</v>
      </c>
      <c r="E23" s="131" t="e">
        <f>Município!#REF!</f>
        <v>#REF!</v>
      </c>
      <c r="F23" s="131" t="e">
        <f>Município!#REF!</f>
        <v>#REF!</v>
      </c>
      <c r="G23" s="132" t="e">
        <f>Município!#REF!</f>
        <v>#REF!</v>
      </c>
      <c r="H23" s="131"/>
      <c r="I23" s="131" t="e">
        <f>Município!#REF!</f>
        <v>#REF!</v>
      </c>
      <c r="J23" s="131" t="e">
        <f>Município!#REF!</f>
        <v>#REF!</v>
      </c>
      <c r="K23" s="131">
        <f>Município!D23</f>
        <v>204</v>
      </c>
      <c r="L23" s="133"/>
      <c r="M23" s="134" t="e">
        <f>Município!#REF!</f>
        <v>#REF!</v>
      </c>
      <c r="N23" s="14" t="e">
        <f>Município!#REF!</f>
        <v>#REF!</v>
      </c>
      <c r="O23" s="14" t="e">
        <f>Município!#REF!</f>
        <v>#REF!</v>
      </c>
      <c r="P23" s="14" t="e">
        <f>Município!#REF!</f>
        <v>#REF!</v>
      </c>
    </row>
    <row r="24" spans="1:16" ht="15.75" customHeight="1" x14ac:dyDescent="0.25">
      <c r="A24" s="128" t="str">
        <f>Município!A24</f>
        <v>Governador Valadares</v>
      </c>
      <c r="B24" s="128">
        <f>Município!B24</f>
        <v>310180</v>
      </c>
      <c r="C24" s="128" t="str">
        <f>Município!C24</f>
        <v>Alpercata</v>
      </c>
      <c r="D24" s="137" t="e">
        <f>Município!#REF!</f>
        <v>#REF!</v>
      </c>
      <c r="E24" s="131" t="e">
        <f>Município!#REF!</f>
        <v>#REF!</v>
      </c>
      <c r="F24" s="131" t="e">
        <f>Município!#REF!</f>
        <v>#REF!</v>
      </c>
      <c r="G24" s="132" t="e">
        <f>Município!#REF!</f>
        <v>#REF!</v>
      </c>
      <c r="H24" s="131"/>
      <c r="I24" s="131" t="e">
        <f>Município!#REF!</f>
        <v>#REF!</v>
      </c>
      <c r="J24" s="131" t="e">
        <f>Município!#REF!</f>
        <v>#REF!</v>
      </c>
      <c r="K24" s="131">
        <f>Município!D24</f>
        <v>54</v>
      </c>
      <c r="L24" s="133"/>
      <c r="M24" s="134" t="e">
        <f>Município!#REF!</f>
        <v>#REF!</v>
      </c>
      <c r="N24" s="14" t="e">
        <f>Município!#REF!</f>
        <v>#REF!</v>
      </c>
      <c r="O24" s="14" t="e">
        <f>Município!#REF!</f>
        <v>#REF!</v>
      </c>
      <c r="P24" s="14" t="e">
        <f>Município!#REF!</f>
        <v>#REF!</v>
      </c>
    </row>
    <row r="25" spans="1:16" ht="15.75" customHeight="1" x14ac:dyDescent="0.25">
      <c r="A25" s="128" t="str">
        <f>Município!A25</f>
        <v>Passos</v>
      </c>
      <c r="B25" s="128">
        <f>Município!B25</f>
        <v>310190</v>
      </c>
      <c r="C25" s="128" t="str">
        <f>Município!C25</f>
        <v>Alpinópolis</v>
      </c>
      <c r="D25" s="137" t="e">
        <f>Município!#REF!</f>
        <v>#REF!</v>
      </c>
      <c r="E25" s="131" t="e">
        <f>Município!#REF!</f>
        <v>#REF!</v>
      </c>
      <c r="F25" s="131" t="e">
        <f>Município!#REF!</f>
        <v>#REF!</v>
      </c>
      <c r="G25" s="132" t="e">
        <f>Município!#REF!</f>
        <v>#REF!</v>
      </c>
      <c r="H25" s="131"/>
      <c r="I25" s="131" t="e">
        <f>Município!#REF!</f>
        <v>#REF!</v>
      </c>
      <c r="J25" s="131" t="e">
        <f>Município!#REF!</f>
        <v>#REF!</v>
      </c>
      <c r="K25" s="131">
        <f>Município!D25</f>
        <v>336</v>
      </c>
      <c r="L25" s="133"/>
      <c r="M25" s="134" t="e">
        <f>Município!#REF!</f>
        <v>#REF!</v>
      </c>
      <c r="N25" s="14" t="e">
        <f>Município!#REF!</f>
        <v>#REF!</v>
      </c>
      <c r="O25" s="14" t="e">
        <f>Município!#REF!</f>
        <v>#REF!</v>
      </c>
      <c r="P25" s="14" t="e">
        <f>Município!#REF!</f>
        <v>#REF!</v>
      </c>
    </row>
    <row r="26" spans="1:16" ht="15.75" customHeight="1" x14ac:dyDescent="0.25">
      <c r="A26" s="128" t="str">
        <f>Município!A26</f>
        <v>Alfenas</v>
      </c>
      <c r="B26" s="128">
        <f>Município!B26</f>
        <v>310200</v>
      </c>
      <c r="C26" s="128" t="str">
        <f>Município!C26</f>
        <v>Alterosa</v>
      </c>
      <c r="D26" s="137" t="e">
        <f>Município!#REF!</f>
        <v>#REF!</v>
      </c>
      <c r="E26" s="131" t="e">
        <f>Município!#REF!</f>
        <v>#REF!</v>
      </c>
      <c r="F26" s="131" t="e">
        <f>Município!#REF!</f>
        <v>#REF!</v>
      </c>
      <c r="G26" s="132" t="e">
        <f>Município!#REF!</f>
        <v>#REF!</v>
      </c>
      <c r="H26" s="131"/>
      <c r="I26" s="131" t="e">
        <f>Município!#REF!</f>
        <v>#REF!</v>
      </c>
      <c r="J26" s="131" t="e">
        <f>Município!#REF!</f>
        <v>#REF!</v>
      </c>
      <c r="K26" s="131">
        <f>Município!D26</f>
        <v>126</v>
      </c>
      <c r="L26" s="133"/>
      <c r="M26" s="134" t="e">
        <f>Município!#REF!</f>
        <v>#REF!</v>
      </c>
      <c r="N26" s="14" t="e">
        <f>Município!#REF!</f>
        <v>#REF!</v>
      </c>
      <c r="O26" s="14" t="e">
        <f>Município!#REF!</f>
        <v>#REF!</v>
      </c>
      <c r="P26" s="14" t="e">
        <f>Município!#REF!</f>
        <v>#REF!</v>
      </c>
    </row>
    <row r="27" spans="1:16" ht="15.75" customHeight="1" x14ac:dyDescent="0.25">
      <c r="A27" s="128" t="str">
        <f>Município!A27</f>
        <v>Manhuaçu</v>
      </c>
      <c r="B27" s="128">
        <f>Município!B27</f>
        <v>310205</v>
      </c>
      <c r="C27" s="128" t="str">
        <f>Município!C27</f>
        <v>Alto Caparaó</v>
      </c>
      <c r="D27" s="137" t="e">
        <f>Município!#REF!</f>
        <v>#REF!</v>
      </c>
      <c r="E27" s="131" t="e">
        <f>Município!#REF!</f>
        <v>#REF!</v>
      </c>
      <c r="F27" s="131" t="e">
        <f>Município!#REF!</f>
        <v>#REF!</v>
      </c>
      <c r="G27" s="132" t="e">
        <f>Município!#REF!</f>
        <v>#REF!</v>
      </c>
      <c r="H27" s="131"/>
      <c r="I27" s="131" t="e">
        <f>Município!#REF!</f>
        <v>#REF!</v>
      </c>
      <c r="J27" s="131" t="e">
        <f>Município!#REF!</f>
        <v>#REF!</v>
      </c>
      <c r="K27" s="131">
        <f>Município!D27</f>
        <v>90</v>
      </c>
      <c r="L27" s="133"/>
      <c r="M27" s="134" t="e">
        <f>Município!#REF!</f>
        <v>#REF!</v>
      </c>
      <c r="N27" s="14" t="e">
        <f>Município!#REF!</f>
        <v>#REF!</v>
      </c>
      <c r="O27" s="14" t="e">
        <f>Município!#REF!</f>
        <v>#REF!</v>
      </c>
      <c r="P27" s="14" t="e">
        <f>Município!#REF!</f>
        <v>#REF!</v>
      </c>
    </row>
    <row r="28" spans="1:16" ht="15.75" customHeight="1" x14ac:dyDescent="0.25">
      <c r="A28" s="128" t="str">
        <f>Município!A28</f>
        <v>Barbacena</v>
      </c>
      <c r="B28" s="128">
        <f>Município!B28</f>
        <v>310210</v>
      </c>
      <c r="C28" s="128" t="str">
        <f>Município!C28</f>
        <v>Alto Rio Doce</v>
      </c>
      <c r="D28" s="137" t="e">
        <f>Município!#REF!</f>
        <v>#REF!</v>
      </c>
      <c r="E28" s="131" t="e">
        <f>Município!#REF!</f>
        <v>#REF!</v>
      </c>
      <c r="F28" s="131" t="e">
        <f>Município!#REF!</f>
        <v>#REF!</v>
      </c>
      <c r="G28" s="132" t="e">
        <f>Município!#REF!</f>
        <v>#REF!</v>
      </c>
      <c r="H28" s="131"/>
      <c r="I28" s="131" t="e">
        <f>Município!#REF!</f>
        <v>#REF!</v>
      </c>
      <c r="J28" s="131" t="e">
        <f>Município!#REF!</f>
        <v>#REF!</v>
      </c>
      <c r="K28" s="131">
        <f>Município!D28</f>
        <v>162</v>
      </c>
      <c r="L28" s="133"/>
      <c r="M28" s="134" t="e">
        <f>Município!#REF!</f>
        <v>#REF!</v>
      </c>
      <c r="N28" s="14" t="e">
        <f>Município!#REF!</f>
        <v>#REF!</v>
      </c>
      <c r="O28" s="14" t="e">
        <f>Município!#REF!</f>
        <v>#REF!</v>
      </c>
      <c r="P28" s="14" t="e">
        <f>Município!#REF!</f>
        <v>#REF!</v>
      </c>
    </row>
    <row r="29" spans="1:16" ht="15.75" customHeight="1" x14ac:dyDescent="0.25">
      <c r="A29" s="128" t="str">
        <f>Município!A29</f>
        <v>Governador Valadares</v>
      </c>
      <c r="B29" s="128">
        <f>Município!B29</f>
        <v>310220</v>
      </c>
      <c r="C29" s="128" t="str">
        <f>Município!C29</f>
        <v>Alvarenga</v>
      </c>
      <c r="D29" s="137" t="e">
        <f>Município!#REF!</f>
        <v>#REF!</v>
      </c>
      <c r="E29" s="131" t="e">
        <f>Município!#REF!</f>
        <v>#REF!</v>
      </c>
      <c r="F29" s="131" t="e">
        <f>Município!#REF!</f>
        <v>#REF!</v>
      </c>
      <c r="G29" s="132" t="e">
        <f>Município!#REF!</f>
        <v>#REF!</v>
      </c>
      <c r="H29" s="131"/>
      <c r="I29" s="131" t="e">
        <f>Município!#REF!</f>
        <v>#REF!</v>
      </c>
      <c r="J29" s="131" t="e">
        <f>Município!#REF!</f>
        <v>#REF!</v>
      </c>
      <c r="K29" s="131">
        <f>Município!D29</f>
        <v>36</v>
      </c>
      <c r="L29" s="133"/>
      <c r="M29" s="134" t="e">
        <f>Município!#REF!</f>
        <v>#REF!</v>
      </c>
      <c r="N29" s="14" t="e">
        <f>Município!#REF!</f>
        <v>#REF!</v>
      </c>
      <c r="O29" s="14" t="e">
        <f>Município!#REF!</f>
        <v>#REF!</v>
      </c>
      <c r="P29" s="14" t="e">
        <f>Município!#REF!</f>
        <v>#REF!</v>
      </c>
    </row>
    <row r="30" spans="1:16" ht="15.75" customHeight="1" x14ac:dyDescent="0.25">
      <c r="A30" s="128" t="str">
        <f>Município!A30</f>
        <v>Ponte Nova</v>
      </c>
      <c r="B30" s="128">
        <f>Município!B30</f>
        <v>310230</v>
      </c>
      <c r="C30" s="128" t="str">
        <f>Município!C30</f>
        <v>Alvinópolis</v>
      </c>
      <c r="D30" s="137" t="e">
        <f>Município!#REF!</f>
        <v>#REF!</v>
      </c>
      <c r="E30" s="131" t="e">
        <f>Município!#REF!</f>
        <v>#REF!</v>
      </c>
      <c r="F30" s="131" t="e">
        <f>Município!#REF!</f>
        <v>#REF!</v>
      </c>
      <c r="G30" s="132" t="e">
        <f>Município!#REF!</f>
        <v>#REF!</v>
      </c>
      <c r="H30" s="131"/>
      <c r="I30" s="131" t="e">
        <f>Município!#REF!</f>
        <v>#REF!</v>
      </c>
      <c r="J30" s="131" t="e">
        <f>Município!#REF!</f>
        <v>#REF!</v>
      </c>
      <c r="K30" s="131">
        <f>Município!D30</f>
        <v>258</v>
      </c>
      <c r="L30" s="133"/>
      <c r="M30" s="134" t="e">
        <f>Município!#REF!</f>
        <v>#REF!</v>
      </c>
      <c r="N30" s="14" t="e">
        <f>Município!#REF!</f>
        <v>#REF!</v>
      </c>
      <c r="O30" s="14" t="e">
        <f>Município!#REF!</f>
        <v>#REF!</v>
      </c>
      <c r="P30" s="14" t="e">
        <f>Município!#REF!</f>
        <v>#REF!</v>
      </c>
    </row>
    <row r="31" spans="1:16" ht="15.75" customHeight="1" x14ac:dyDescent="0.25">
      <c r="A31" s="128" t="str">
        <f>Município!A31</f>
        <v>Diamantina</v>
      </c>
      <c r="B31" s="128">
        <f>Município!B31</f>
        <v>310240</v>
      </c>
      <c r="C31" s="128" t="str">
        <f>Município!C31</f>
        <v>Alvorada de Minas</v>
      </c>
      <c r="D31" s="137" t="e">
        <f>Município!#REF!</f>
        <v>#REF!</v>
      </c>
      <c r="E31" s="131" t="e">
        <f>Município!#REF!</f>
        <v>#REF!</v>
      </c>
      <c r="F31" s="131" t="e">
        <f>Município!#REF!</f>
        <v>#REF!</v>
      </c>
      <c r="G31" s="132" t="e">
        <f>Município!#REF!</f>
        <v>#REF!</v>
      </c>
      <c r="H31" s="131"/>
      <c r="I31" s="131" t="e">
        <f>Município!#REF!</f>
        <v>#REF!</v>
      </c>
      <c r="J31" s="131" t="e">
        <f>Município!#REF!</f>
        <v>#REF!</v>
      </c>
      <c r="K31" s="131">
        <f>Município!D31</f>
        <v>60</v>
      </c>
      <c r="L31" s="133"/>
      <c r="M31" s="134" t="e">
        <f>Município!#REF!</f>
        <v>#REF!</v>
      </c>
      <c r="N31" s="14" t="e">
        <f>Município!#REF!</f>
        <v>#REF!</v>
      </c>
      <c r="O31" s="14" t="e">
        <f>Município!#REF!</f>
        <v>#REF!</v>
      </c>
      <c r="P31" s="14" t="e">
        <f>Município!#REF!</f>
        <v>#REF!</v>
      </c>
    </row>
    <row r="32" spans="1:16" ht="15.75" customHeight="1" x14ac:dyDescent="0.25">
      <c r="A32" s="128" t="str">
        <f>Município!A32</f>
        <v>Ponte Nova</v>
      </c>
      <c r="B32" s="128">
        <f>Município!B32</f>
        <v>310250</v>
      </c>
      <c r="C32" s="128" t="str">
        <f>Município!C32</f>
        <v>Amparo do Serra</v>
      </c>
      <c r="D32" s="137" t="e">
        <f>Município!#REF!</f>
        <v>#REF!</v>
      </c>
      <c r="E32" s="131" t="e">
        <f>Município!#REF!</f>
        <v>#REF!</v>
      </c>
      <c r="F32" s="131" t="e">
        <f>Município!#REF!</f>
        <v>#REF!</v>
      </c>
      <c r="G32" s="132" t="e">
        <f>Município!#REF!</f>
        <v>#REF!</v>
      </c>
      <c r="H32" s="131"/>
      <c r="I32" s="131" t="e">
        <f>Município!#REF!</f>
        <v>#REF!</v>
      </c>
      <c r="J32" s="131" t="e">
        <f>Município!#REF!</f>
        <v>#REF!</v>
      </c>
      <c r="K32" s="131">
        <f>Município!D32</f>
        <v>36</v>
      </c>
      <c r="L32" s="133"/>
      <c r="M32" s="134" t="e">
        <f>Município!#REF!</f>
        <v>#REF!</v>
      </c>
      <c r="N32" s="14" t="e">
        <f>Município!#REF!</f>
        <v>#REF!</v>
      </c>
      <c r="O32" s="14" t="e">
        <f>Município!#REF!</f>
        <v>#REF!</v>
      </c>
      <c r="P32" s="14" t="e">
        <f>Município!#REF!</f>
        <v>#REF!</v>
      </c>
    </row>
    <row r="33" spans="1:16" ht="15.75" customHeight="1" x14ac:dyDescent="0.25">
      <c r="A33" s="128" t="str">
        <f>Município!A33</f>
        <v>Pouso Alegre</v>
      </c>
      <c r="B33" s="128">
        <f>Município!B33</f>
        <v>310260</v>
      </c>
      <c r="C33" s="128" t="str">
        <f>Município!C33</f>
        <v>Andradas</v>
      </c>
      <c r="D33" s="137" t="e">
        <f>Município!#REF!</f>
        <v>#REF!</v>
      </c>
      <c r="E33" s="131" t="e">
        <f>Município!#REF!</f>
        <v>#REF!</v>
      </c>
      <c r="F33" s="131" t="e">
        <f>Município!#REF!</f>
        <v>#REF!</v>
      </c>
      <c r="G33" s="132" t="e">
        <f>Município!#REF!</f>
        <v>#REF!</v>
      </c>
      <c r="H33" s="131"/>
      <c r="I33" s="131" t="e">
        <f>Município!#REF!</f>
        <v>#REF!</v>
      </c>
      <c r="J33" s="131" t="e">
        <f>Município!#REF!</f>
        <v>#REF!</v>
      </c>
      <c r="K33" s="131">
        <f>Município!D33</f>
        <v>780</v>
      </c>
      <c r="L33" s="133"/>
      <c r="M33" s="134" t="e">
        <f>Município!#REF!</f>
        <v>#REF!</v>
      </c>
      <c r="N33" s="14" t="e">
        <f>Município!#REF!</f>
        <v>#REF!</v>
      </c>
      <c r="O33" s="14" t="e">
        <f>Município!#REF!</f>
        <v>#REF!</v>
      </c>
      <c r="P33" s="14" t="e">
        <f>Município!#REF!</f>
        <v>#REF!</v>
      </c>
    </row>
    <row r="34" spans="1:16" ht="15.75" customHeight="1" x14ac:dyDescent="0.25">
      <c r="A34" s="128" t="str">
        <f>Município!A34</f>
        <v>Pedra Azul</v>
      </c>
      <c r="B34" s="128">
        <f>Município!B34</f>
        <v>310270</v>
      </c>
      <c r="C34" s="128" t="str">
        <f>Município!C34</f>
        <v>Cachoeira de Pajeú</v>
      </c>
      <c r="D34" s="137" t="e">
        <f>Município!#REF!</f>
        <v>#REF!</v>
      </c>
      <c r="E34" s="131" t="e">
        <f>Município!#REF!</f>
        <v>#REF!</v>
      </c>
      <c r="F34" s="131" t="e">
        <f>Município!#REF!</f>
        <v>#REF!</v>
      </c>
      <c r="G34" s="132" t="e">
        <f>Município!#REF!</f>
        <v>#REF!</v>
      </c>
      <c r="H34" s="131"/>
      <c r="I34" s="131" t="e">
        <f>Município!#REF!</f>
        <v>#REF!</v>
      </c>
      <c r="J34" s="131" t="e">
        <f>Município!#REF!</f>
        <v>#REF!</v>
      </c>
      <c r="K34" s="131">
        <f>Município!D34</f>
        <v>72</v>
      </c>
      <c r="L34" s="133"/>
      <c r="M34" s="134" t="e">
        <f>Município!#REF!</f>
        <v>#REF!</v>
      </c>
      <c r="N34" s="14" t="e">
        <f>Município!#REF!</f>
        <v>#REF!</v>
      </c>
      <c r="O34" s="14" t="e">
        <f>Município!#REF!</f>
        <v>#REF!</v>
      </c>
      <c r="P34" s="14" t="e">
        <f>Município!#REF!</f>
        <v>#REF!</v>
      </c>
    </row>
    <row r="35" spans="1:16" ht="15.75" customHeight="1" x14ac:dyDescent="0.25">
      <c r="A35" s="128" t="str">
        <f>Município!A35</f>
        <v>Juiz de Fora</v>
      </c>
      <c r="B35" s="128">
        <f>Município!B35</f>
        <v>310280</v>
      </c>
      <c r="C35" s="128" t="str">
        <f>Município!C35</f>
        <v>Andrelândia</v>
      </c>
      <c r="D35" s="137" t="e">
        <f>Município!#REF!</f>
        <v>#REF!</v>
      </c>
      <c r="E35" s="131" t="e">
        <f>Município!#REF!</f>
        <v>#REF!</v>
      </c>
      <c r="F35" s="131" t="e">
        <f>Município!#REF!</f>
        <v>#REF!</v>
      </c>
      <c r="G35" s="132" t="e">
        <f>Município!#REF!</f>
        <v>#REF!</v>
      </c>
      <c r="H35" s="131"/>
      <c r="I35" s="131" t="e">
        <f>Município!#REF!</f>
        <v>#REF!</v>
      </c>
      <c r="J35" s="131" t="e">
        <f>Município!#REF!</f>
        <v>#REF!</v>
      </c>
      <c r="K35" s="131">
        <f>Município!D35</f>
        <v>90</v>
      </c>
      <c r="L35" s="133"/>
      <c r="M35" s="134" t="e">
        <f>Município!#REF!</f>
        <v>#REF!</v>
      </c>
      <c r="N35" s="14" t="e">
        <f>Município!#REF!</f>
        <v>#REF!</v>
      </c>
      <c r="O35" s="14" t="e">
        <f>Município!#REF!</f>
        <v>#REF!</v>
      </c>
      <c r="P35" s="14" t="e">
        <f>Município!#REF!</f>
        <v>#REF!</v>
      </c>
    </row>
    <row r="36" spans="1:16" ht="15.75" customHeight="1" x14ac:dyDescent="0.25">
      <c r="A36" s="128" t="str">
        <f>Município!A36</f>
        <v>Teófilo Otoni</v>
      </c>
      <c r="B36" s="128">
        <f>Município!B36</f>
        <v>310285</v>
      </c>
      <c r="C36" s="128" t="str">
        <f>Município!C36</f>
        <v>Angelândia</v>
      </c>
      <c r="D36" s="137" t="e">
        <f>Município!#REF!</f>
        <v>#REF!</v>
      </c>
      <c r="E36" s="131" t="e">
        <f>Município!#REF!</f>
        <v>#REF!</v>
      </c>
      <c r="F36" s="131" t="e">
        <f>Município!#REF!</f>
        <v>#REF!</v>
      </c>
      <c r="G36" s="132" t="e">
        <f>Município!#REF!</f>
        <v>#REF!</v>
      </c>
      <c r="H36" s="131"/>
      <c r="I36" s="131" t="e">
        <f>Município!#REF!</f>
        <v>#REF!</v>
      </c>
      <c r="J36" s="131" t="e">
        <f>Município!#REF!</f>
        <v>#REF!</v>
      </c>
      <c r="K36" s="131">
        <f>Município!D36</f>
        <v>114</v>
      </c>
      <c r="L36" s="133"/>
      <c r="M36" s="134" t="e">
        <f>Município!#REF!</f>
        <v>#REF!</v>
      </c>
      <c r="N36" s="14" t="e">
        <f>Município!#REF!</f>
        <v>#REF!</v>
      </c>
      <c r="O36" s="14" t="e">
        <f>Município!#REF!</f>
        <v>#REF!</v>
      </c>
      <c r="P36" s="14" t="e">
        <f>Município!#REF!</f>
        <v>#REF!</v>
      </c>
    </row>
    <row r="37" spans="1:16" ht="15.75" customHeight="1" x14ac:dyDescent="0.25">
      <c r="A37" s="128" t="str">
        <f>Município!A37</f>
        <v>Barbacena</v>
      </c>
      <c r="B37" s="128">
        <f>Município!B37</f>
        <v>310290</v>
      </c>
      <c r="C37" s="128" t="str">
        <f>Município!C37</f>
        <v>Antônio Carlos</v>
      </c>
      <c r="D37" s="137" t="e">
        <f>Município!#REF!</f>
        <v>#REF!</v>
      </c>
      <c r="E37" s="131" t="e">
        <f>Município!#REF!</f>
        <v>#REF!</v>
      </c>
      <c r="F37" s="131" t="e">
        <f>Município!#REF!</f>
        <v>#REF!</v>
      </c>
      <c r="G37" s="132" t="e">
        <f>Município!#REF!</f>
        <v>#REF!</v>
      </c>
      <c r="H37" s="131"/>
      <c r="I37" s="131" t="e">
        <f>Município!#REF!</f>
        <v>#REF!</v>
      </c>
      <c r="J37" s="131" t="e">
        <f>Município!#REF!</f>
        <v>#REF!</v>
      </c>
      <c r="K37" s="131">
        <f>Município!D37</f>
        <v>180</v>
      </c>
      <c r="L37" s="133"/>
      <c r="M37" s="134" t="e">
        <f>Município!#REF!</f>
        <v>#REF!</v>
      </c>
      <c r="N37" s="14" t="e">
        <f>Município!#REF!</f>
        <v>#REF!</v>
      </c>
      <c r="O37" s="14" t="e">
        <f>Município!#REF!</f>
        <v>#REF!</v>
      </c>
      <c r="P37" s="14" t="e">
        <f>Município!#REF!</f>
        <v>#REF!</v>
      </c>
    </row>
    <row r="38" spans="1:16" ht="15.75" customHeight="1" x14ac:dyDescent="0.25">
      <c r="A38" s="128" t="str">
        <f>Município!A38</f>
        <v>Coronel Fabriciano</v>
      </c>
      <c r="B38" s="128">
        <f>Município!B38</f>
        <v>310300</v>
      </c>
      <c r="C38" s="128" t="str">
        <f>Município!C38</f>
        <v>Antônio Dias</v>
      </c>
      <c r="D38" s="137" t="e">
        <f>Município!#REF!</f>
        <v>#REF!</v>
      </c>
      <c r="E38" s="131" t="e">
        <f>Município!#REF!</f>
        <v>#REF!</v>
      </c>
      <c r="F38" s="131" t="e">
        <f>Município!#REF!</f>
        <v>#REF!</v>
      </c>
      <c r="G38" s="132" t="e">
        <f>Município!#REF!</f>
        <v>#REF!</v>
      </c>
      <c r="H38" s="131"/>
      <c r="I38" s="131" t="e">
        <f>Município!#REF!</f>
        <v>#REF!</v>
      </c>
      <c r="J38" s="131" t="e">
        <f>Município!#REF!</f>
        <v>#REF!</v>
      </c>
      <c r="K38" s="131">
        <f>Município!D38</f>
        <v>54</v>
      </c>
      <c r="L38" s="133"/>
      <c r="M38" s="134" t="e">
        <f>Município!#REF!</f>
        <v>#REF!</v>
      </c>
      <c r="N38" s="14" t="e">
        <f>Município!#REF!</f>
        <v>#REF!</v>
      </c>
      <c r="O38" s="14" t="e">
        <f>Município!#REF!</f>
        <v>#REF!</v>
      </c>
      <c r="P38" s="14" t="e">
        <f>Município!#REF!</f>
        <v>#REF!</v>
      </c>
    </row>
    <row r="39" spans="1:16" ht="15.75" customHeight="1" x14ac:dyDescent="0.25">
      <c r="A39" s="128" t="str">
        <f>Município!A39</f>
        <v>Ubá</v>
      </c>
      <c r="B39" s="128">
        <f>Município!B39</f>
        <v>310310</v>
      </c>
      <c r="C39" s="128" t="str">
        <f>Município!C39</f>
        <v>Antônio Prado de Minas</v>
      </c>
      <c r="D39" s="137" t="e">
        <f>Município!#REF!</f>
        <v>#REF!</v>
      </c>
      <c r="E39" s="131" t="e">
        <f>Município!#REF!</f>
        <v>#REF!</v>
      </c>
      <c r="F39" s="131" t="e">
        <f>Município!#REF!</f>
        <v>#REF!</v>
      </c>
      <c r="G39" s="132" t="e">
        <f>Município!#REF!</f>
        <v>#REF!</v>
      </c>
      <c r="H39" s="131"/>
      <c r="I39" s="131" t="e">
        <f>Município!#REF!</f>
        <v>#REF!</v>
      </c>
      <c r="J39" s="131" t="e">
        <f>Município!#REF!</f>
        <v>#REF!</v>
      </c>
      <c r="K39" s="131">
        <f>Município!D39</f>
        <v>18</v>
      </c>
      <c r="L39" s="133"/>
      <c r="M39" s="134" t="e">
        <f>Município!#REF!</f>
        <v>#REF!</v>
      </c>
      <c r="N39" s="14" t="e">
        <f>Município!#REF!</f>
        <v>#REF!</v>
      </c>
      <c r="O39" s="14" t="e">
        <f>Município!#REF!</f>
        <v>#REF!</v>
      </c>
      <c r="P39" s="14" t="e">
        <f>Município!#REF!</f>
        <v>#REF!</v>
      </c>
    </row>
    <row r="40" spans="1:16" ht="15.75" customHeight="1" x14ac:dyDescent="0.25">
      <c r="A40" s="128" t="str">
        <f>Município!A40</f>
        <v>Sete Lagoas</v>
      </c>
      <c r="B40" s="128">
        <f>Município!B40</f>
        <v>310320</v>
      </c>
      <c r="C40" s="128" t="str">
        <f>Município!C40</f>
        <v>Araçaí</v>
      </c>
      <c r="D40" s="137" t="e">
        <f>Município!#REF!</f>
        <v>#REF!</v>
      </c>
      <c r="E40" s="131" t="e">
        <f>Município!#REF!</f>
        <v>#REF!</v>
      </c>
      <c r="F40" s="131" t="e">
        <f>Município!#REF!</f>
        <v>#REF!</v>
      </c>
      <c r="G40" s="132" t="e">
        <f>Município!#REF!</f>
        <v>#REF!</v>
      </c>
      <c r="H40" s="131"/>
      <c r="I40" s="131" t="e">
        <f>Município!#REF!</f>
        <v>#REF!</v>
      </c>
      <c r="J40" s="131" t="e">
        <f>Município!#REF!</f>
        <v>#REF!</v>
      </c>
      <c r="K40" s="131">
        <f>Município!D40</f>
        <v>30</v>
      </c>
      <c r="L40" s="133"/>
      <c r="M40" s="134" t="e">
        <f>Município!#REF!</f>
        <v>#REF!</v>
      </c>
      <c r="N40" s="14" t="e">
        <f>Município!#REF!</f>
        <v>#REF!</v>
      </c>
      <c r="O40" s="14" t="e">
        <f>Município!#REF!</f>
        <v>#REF!</v>
      </c>
      <c r="P40" s="14" t="e">
        <f>Município!#REF!</f>
        <v>#REF!</v>
      </c>
    </row>
    <row r="41" spans="1:16" ht="15.75" customHeight="1" x14ac:dyDescent="0.25">
      <c r="A41" s="128" t="str">
        <f>Município!A41</f>
        <v>Juiz de Fora</v>
      </c>
      <c r="B41" s="128">
        <f>Município!B41</f>
        <v>310330</v>
      </c>
      <c r="C41" s="128" t="str">
        <f>Município!C41</f>
        <v>Aracitaba</v>
      </c>
      <c r="D41" s="137" t="e">
        <f>Município!#REF!</f>
        <v>#REF!</v>
      </c>
      <c r="E41" s="131" t="e">
        <f>Município!#REF!</f>
        <v>#REF!</v>
      </c>
      <c r="F41" s="131" t="e">
        <f>Município!#REF!</f>
        <v>#REF!</v>
      </c>
      <c r="G41" s="132" t="e">
        <f>Município!#REF!</f>
        <v>#REF!</v>
      </c>
      <c r="H41" s="131"/>
      <c r="I41" s="131" t="e">
        <f>Município!#REF!</f>
        <v>#REF!</v>
      </c>
      <c r="J41" s="131" t="e">
        <f>Município!#REF!</f>
        <v>#REF!</v>
      </c>
      <c r="K41" s="131">
        <f>Município!D41</f>
        <v>18</v>
      </c>
      <c r="L41" s="133"/>
      <c r="M41" s="134" t="e">
        <f>Município!#REF!</f>
        <v>#REF!</v>
      </c>
      <c r="N41" s="14" t="e">
        <f>Município!#REF!</f>
        <v>#REF!</v>
      </c>
      <c r="O41" s="14" t="e">
        <f>Município!#REF!</f>
        <v>#REF!</v>
      </c>
      <c r="P41" s="14" t="e">
        <f>Município!#REF!</f>
        <v>#REF!</v>
      </c>
    </row>
    <row r="42" spans="1:16" ht="15.75" customHeight="1" x14ac:dyDescent="0.25">
      <c r="A42" s="128" t="str">
        <f>Município!A42</f>
        <v>Diamantina</v>
      </c>
      <c r="B42" s="128">
        <f>Município!B42</f>
        <v>310340</v>
      </c>
      <c r="C42" s="128" t="str">
        <f>Município!C42</f>
        <v>Araçuaí</v>
      </c>
      <c r="D42" s="137" t="e">
        <f>Município!#REF!</f>
        <v>#REF!</v>
      </c>
      <c r="E42" s="131" t="e">
        <f>Município!#REF!</f>
        <v>#REF!</v>
      </c>
      <c r="F42" s="131" t="e">
        <f>Município!#REF!</f>
        <v>#REF!</v>
      </c>
      <c r="G42" s="132" t="e">
        <f>Município!#REF!</f>
        <v>#REF!</v>
      </c>
      <c r="H42" s="131"/>
      <c r="I42" s="131" t="e">
        <f>Município!#REF!</f>
        <v>#REF!</v>
      </c>
      <c r="J42" s="131" t="e">
        <f>Município!#REF!</f>
        <v>#REF!</v>
      </c>
      <c r="K42" s="131">
        <f>Município!D42</f>
        <v>546</v>
      </c>
      <c r="L42" s="133"/>
      <c r="M42" s="134" t="e">
        <f>Município!#REF!</f>
        <v>#REF!</v>
      </c>
      <c r="N42" s="14" t="e">
        <f>Município!#REF!</f>
        <v>#REF!</v>
      </c>
      <c r="O42" s="14" t="e">
        <f>Município!#REF!</f>
        <v>#REF!</v>
      </c>
      <c r="P42" s="14" t="e">
        <f>Município!#REF!</f>
        <v>#REF!</v>
      </c>
    </row>
    <row r="43" spans="1:16" ht="15.75" customHeight="1" x14ac:dyDescent="0.25">
      <c r="A43" s="128" t="str">
        <f>Município!A43</f>
        <v>Uberlândia</v>
      </c>
      <c r="B43" s="128">
        <f>Município!B43</f>
        <v>310350</v>
      </c>
      <c r="C43" s="128" t="str">
        <f>Município!C43</f>
        <v>Araguari</v>
      </c>
      <c r="D43" s="137" t="e">
        <f>Município!#REF!</f>
        <v>#REF!</v>
      </c>
      <c r="E43" s="131" t="e">
        <f>Município!#REF!</f>
        <v>#REF!</v>
      </c>
      <c r="F43" s="131" t="e">
        <f>Município!#REF!</f>
        <v>#REF!</v>
      </c>
      <c r="G43" s="132" t="e">
        <f>Município!#REF!</f>
        <v>#REF!</v>
      </c>
      <c r="H43" s="131"/>
      <c r="I43" s="131" t="e">
        <f>Município!#REF!</f>
        <v>#REF!</v>
      </c>
      <c r="J43" s="131" t="e">
        <f>Município!#REF!</f>
        <v>#REF!</v>
      </c>
      <c r="K43" s="131">
        <f>Município!D43</f>
        <v>2586</v>
      </c>
      <c r="L43" s="133"/>
      <c r="M43" s="134" t="e">
        <f>Município!#REF!</f>
        <v>#REF!</v>
      </c>
      <c r="N43" s="14" t="e">
        <f>Município!#REF!</f>
        <v>#REF!</v>
      </c>
      <c r="O43" s="14" t="e">
        <f>Município!#REF!</f>
        <v>#REF!</v>
      </c>
      <c r="P43" s="14" t="e">
        <f>Município!#REF!</f>
        <v>#REF!</v>
      </c>
    </row>
    <row r="44" spans="1:16" ht="15.75" customHeight="1" x14ac:dyDescent="0.25">
      <c r="A44" s="128" t="str">
        <f>Município!A44</f>
        <v>Juiz de Fora</v>
      </c>
      <c r="B44" s="128">
        <f>Município!B44</f>
        <v>310360</v>
      </c>
      <c r="C44" s="128" t="str">
        <f>Município!C44</f>
        <v>Arantina</v>
      </c>
      <c r="D44" s="137" t="e">
        <f>Município!#REF!</f>
        <v>#REF!</v>
      </c>
      <c r="E44" s="131" t="e">
        <f>Município!#REF!</f>
        <v>#REF!</v>
      </c>
      <c r="F44" s="131" t="e">
        <f>Município!#REF!</f>
        <v>#REF!</v>
      </c>
      <c r="G44" s="132" t="e">
        <f>Município!#REF!</f>
        <v>#REF!</v>
      </c>
      <c r="H44" s="131"/>
      <c r="I44" s="131" t="e">
        <f>Município!#REF!</f>
        <v>#REF!</v>
      </c>
      <c r="J44" s="131" t="e">
        <f>Município!#REF!</f>
        <v>#REF!</v>
      </c>
      <c r="K44" s="131">
        <f>Município!D44</f>
        <v>18</v>
      </c>
      <c r="L44" s="133"/>
      <c r="M44" s="134" t="e">
        <f>Município!#REF!</f>
        <v>#REF!</v>
      </c>
      <c r="N44" s="14" t="e">
        <f>Município!#REF!</f>
        <v>#REF!</v>
      </c>
      <c r="O44" s="14" t="e">
        <f>Município!#REF!</f>
        <v>#REF!</v>
      </c>
      <c r="P44" s="14" t="e">
        <f>Município!#REF!</f>
        <v>#REF!</v>
      </c>
    </row>
    <row r="45" spans="1:16" ht="15.75" customHeight="1" x14ac:dyDescent="0.25">
      <c r="A45" s="128" t="str">
        <f>Município!A45</f>
        <v>Ponte Nova</v>
      </c>
      <c r="B45" s="128">
        <f>Município!B45</f>
        <v>310370</v>
      </c>
      <c r="C45" s="128" t="str">
        <f>Município!C45</f>
        <v>Araponga</v>
      </c>
      <c r="D45" s="137" t="e">
        <f>Município!#REF!</f>
        <v>#REF!</v>
      </c>
      <c r="E45" s="131" t="e">
        <f>Município!#REF!</f>
        <v>#REF!</v>
      </c>
      <c r="F45" s="131" t="e">
        <f>Município!#REF!</f>
        <v>#REF!</v>
      </c>
      <c r="G45" s="132" t="e">
        <f>Município!#REF!</f>
        <v>#REF!</v>
      </c>
      <c r="H45" s="131"/>
      <c r="I45" s="131" t="e">
        <f>Município!#REF!</f>
        <v>#REF!</v>
      </c>
      <c r="J45" s="131" t="e">
        <f>Município!#REF!</f>
        <v>#REF!</v>
      </c>
      <c r="K45" s="131">
        <f>Município!D45</f>
        <v>132</v>
      </c>
      <c r="L45" s="133"/>
      <c r="M45" s="134" t="e">
        <f>Município!#REF!</f>
        <v>#REF!</v>
      </c>
      <c r="N45" s="14" t="e">
        <f>Município!#REF!</f>
        <v>#REF!</v>
      </c>
      <c r="O45" s="14" t="e">
        <f>Município!#REF!</f>
        <v>#REF!</v>
      </c>
      <c r="P45" s="14" t="e">
        <f>Município!#REF!</f>
        <v>#REF!</v>
      </c>
    </row>
    <row r="46" spans="1:16" ht="15.75" customHeight="1" x14ac:dyDescent="0.25">
      <c r="A46" s="128" t="str">
        <f>Município!A46</f>
        <v>Uberlândia</v>
      </c>
      <c r="B46" s="128">
        <f>Município!B46</f>
        <v>310375</v>
      </c>
      <c r="C46" s="128" t="str">
        <f>Município!C46</f>
        <v>Araporã</v>
      </c>
      <c r="D46" s="137" t="e">
        <f>Município!#REF!</f>
        <v>#REF!</v>
      </c>
      <c r="E46" s="131" t="e">
        <f>Município!#REF!</f>
        <v>#REF!</v>
      </c>
      <c r="F46" s="131" t="e">
        <f>Município!#REF!</f>
        <v>#REF!</v>
      </c>
      <c r="G46" s="132" t="e">
        <f>Município!#REF!</f>
        <v>#REF!</v>
      </c>
      <c r="H46" s="131"/>
      <c r="I46" s="131" t="e">
        <f>Município!#REF!</f>
        <v>#REF!</v>
      </c>
      <c r="J46" s="131" t="e">
        <f>Município!#REF!</f>
        <v>#REF!</v>
      </c>
      <c r="K46" s="131">
        <f>Município!D46</f>
        <v>192</v>
      </c>
      <c r="L46" s="133"/>
      <c r="M46" s="134" t="e">
        <f>Município!#REF!</f>
        <v>#REF!</v>
      </c>
      <c r="N46" s="14" t="e">
        <f>Município!#REF!</f>
        <v>#REF!</v>
      </c>
      <c r="O46" s="14" t="e">
        <f>Município!#REF!</f>
        <v>#REF!</v>
      </c>
      <c r="P46" s="14" t="e">
        <f>Município!#REF!</f>
        <v>#REF!</v>
      </c>
    </row>
    <row r="47" spans="1:16" ht="15.75" customHeight="1" x14ac:dyDescent="0.25">
      <c r="A47" s="128" t="str">
        <f>Município!A47</f>
        <v>Patos de Minas</v>
      </c>
      <c r="B47" s="128">
        <f>Município!B47</f>
        <v>310380</v>
      </c>
      <c r="C47" s="128" t="str">
        <f>Município!C47</f>
        <v>Arapuá</v>
      </c>
      <c r="D47" s="137" t="e">
        <f>Município!#REF!</f>
        <v>#REF!</v>
      </c>
      <c r="E47" s="131" t="e">
        <f>Município!#REF!</f>
        <v>#REF!</v>
      </c>
      <c r="F47" s="131" t="e">
        <f>Município!#REF!</f>
        <v>#REF!</v>
      </c>
      <c r="G47" s="132" t="e">
        <f>Município!#REF!</f>
        <v>#REF!</v>
      </c>
      <c r="H47" s="131"/>
      <c r="I47" s="131" t="e">
        <f>Município!#REF!</f>
        <v>#REF!</v>
      </c>
      <c r="J47" s="131" t="e">
        <f>Município!#REF!</f>
        <v>#REF!</v>
      </c>
      <c r="K47" s="131">
        <f>Município!D47</f>
        <v>24</v>
      </c>
      <c r="L47" s="133"/>
      <c r="M47" s="134" t="e">
        <f>Município!#REF!</f>
        <v>#REF!</v>
      </c>
      <c r="N47" s="14" t="e">
        <f>Município!#REF!</f>
        <v>#REF!</v>
      </c>
      <c r="O47" s="14" t="e">
        <f>Município!#REF!</f>
        <v>#REF!</v>
      </c>
      <c r="P47" s="14" t="e">
        <f>Município!#REF!</f>
        <v>#REF!</v>
      </c>
    </row>
    <row r="48" spans="1:16" ht="15.75" customHeight="1" x14ac:dyDescent="0.25">
      <c r="A48" s="128" t="str">
        <f>Município!A48</f>
        <v>Divinópolis</v>
      </c>
      <c r="B48" s="128">
        <f>Município!B48</f>
        <v>310390</v>
      </c>
      <c r="C48" s="128" t="str">
        <f>Município!C48</f>
        <v>Araújos</v>
      </c>
      <c r="D48" s="137" t="e">
        <f>Município!#REF!</f>
        <v>#REF!</v>
      </c>
      <c r="E48" s="131" t="e">
        <f>Município!#REF!</f>
        <v>#REF!</v>
      </c>
      <c r="F48" s="131" t="e">
        <f>Município!#REF!</f>
        <v>#REF!</v>
      </c>
      <c r="G48" s="132" t="e">
        <f>Município!#REF!</f>
        <v>#REF!</v>
      </c>
      <c r="H48" s="131"/>
      <c r="I48" s="131" t="e">
        <f>Município!#REF!</f>
        <v>#REF!</v>
      </c>
      <c r="J48" s="131" t="e">
        <f>Município!#REF!</f>
        <v>#REF!</v>
      </c>
      <c r="K48" s="131">
        <f>Município!D48</f>
        <v>168</v>
      </c>
      <c r="L48" s="133"/>
      <c r="M48" s="134" t="e">
        <f>Município!#REF!</f>
        <v>#REF!</v>
      </c>
      <c r="N48" s="14" t="e">
        <f>Município!#REF!</f>
        <v>#REF!</v>
      </c>
      <c r="O48" s="14" t="e">
        <f>Município!#REF!</f>
        <v>#REF!</v>
      </c>
      <c r="P48" s="14" t="e">
        <f>Município!#REF!</f>
        <v>#REF!</v>
      </c>
    </row>
    <row r="49" spans="1:16" ht="15.75" customHeight="1" x14ac:dyDescent="0.25">
      <c r="A49" s="128" t="str">
        <f>Município!A49</f>
        <v>Uberaba</v>
      </c>
      <c r="B49" s="128">
        <f>Município!B49</f>
        <v>310400</v>
      </c>
      <c r="C49" s="128" t="str">
        <f>Município!C49</f>
        <v>Araxá</v>
      </c>
      <c r="D49" s="137" t="e">
        <f>Município!#REF!</f>
        <v>#REF!</v>
      </c>
      <c r="E49" s="131" t="e">
        <f>Município!#REF!</f>
        <v>#REF!</v>
      </c>
      <c r="F49" s="131" t="e">
        <f>Município!#REF!</f>
        <v>#REF!</v>
      </c>
      <c r="G49" s="132" t="e">
        <f>Município!#REF!</f>
        <v>#REF!</v>
      </c>
      <c r="H49" s="131"/>
      <c r="I49" s="131" t="e">
        <f>Município!#REF!</f>
        <v>#REF!</v>
      </c>
      <c r="J49" s="131" t="e">
        <f>Município!#REF!</f>
        <v>#REF!</v>
      </c>
      <c r="K49" s="131">
        <f>Município!D49</f>
        <v>2100</v>
      </c>
      <c r="L49" s="133"/>
      <c r="M49" s="134" t="e">
        <f>Município!#REF!</f>
        <v>#REF!</v>
      </c>
      <c r="N49" s="14" t="e">
        <f>Município!#REF!</f>
        <v>#REF!</v>
      </c>
      <c r="O49" s="14" t="e">
        <f>Município!#REF!</f>
        <v>#REF!</v>
      </c>
      <c r="P49" s="14" t="e">
        <f>Município!#REF!</f>
        <v>#REF!</v>
      </c>
    </row>
    <row r="50" spans="1:16" ht="15.75" customHeight="1" x14ac:dyDescent="0.25">
      <c r="A50" s="128" t="str">
        <f>Município!A50</f>
        <v>Alfenas</v>
      </c>
      <c r="B50" s="128">
        <f>Município!B50</f>
        <v>310410</v>
      </c>
      <c r="C50" s="128" t="str">
        <f>Município!C50</f>
        <v>Arceburgo</v>
      </c>
      <c r="D50" s="137" t="e">
        <f>Município!#REF!</f>
        <v>#REF!</v>
      </c>
      <c r="E50" s="131" t="e">
        <f>Município!#REF!</f>
        <v>#REF!</v>
      </c>
      <c r="F50" s="131" t="e">
        <f>Município!#REF!</f>
        <v>#REF!</v>
      </c>
      <c r="G50" s="132" t="e">
        <f>Município!#REF!</f>
        <v>#REF!</v>
      </c>
      <c r="H50" s="131"/>
      <c r="I50" s="131" t="e">
        <f>Município!#REF!</f>
        <v>#REF!</v>
      </c>
      <c r="J50" s="131" t="e">
        <f>Município!#REF!</f>
        <v>#REF!</v>
      </c>
      <c r="K50" s="131">
        <f>Município!D50</f>
        <v>96</v>
      </c>
      <c r="L50" s="133"/>
      <c r="M50" s="134" t="e">
        <f>Município!#REF!</f>
        <v>#REF!</v>
      </c>
      <c r="N50" s="14" t="e">
        <f>Município!#REF!</f>
        <v>#REF!</v>
      </c>
      <c r="O50" s="14" t="e">
        <f>Município!#REF!</f>
        <v>#REF!</v>
      </c>
      <c r="P50" s="14" t="e">
        <f>Município!#REF!</f>
        <v>#REF!</v>
      </c>
    </row>
    <row r="51" spans="1:16" ht="15.75" customHeight="1" x14ac:dyDescent="0.25">
      <c r="A51" s="128" t="str">
        <f>Município!A51</f>
        <v>Divinópolis</v>
      </c>
      <c r="B51" s="128">
        <f>Município!B51</f>
        <v>310420</v>
      </c>
      <c r="C51" s="128" t="str">
        <f>Município!C51</f>
        <v>Arcos</v>
      </c>
      <c r="D51" s="137" t="e">
        <f>Município!#REF!</f>
        <v>#REF!</v>
      </c>
      <c r="E51" s="131" t="e">
        <f>Município!#REF!</f>
        <v>#REF!</v>
      </c>
      <c r="F51" s="131" t="e">
        <f>Município!#REF!</f>
        <v>#REF!</v>
      </c>
      <c r="G51" s="132" t="e">
        <f>Município!#REF!</f>
        <v>#REF!</v>
      </c>
      <c r="H51" s="131"/>
      <c r="I51" s="131" t="e">
        <f>Município!#REF!</f>
        <v>#REF!</v>
      </c>
      <c r="J51" s="131" t="e">
        <f>Município!#REF!</f>
        <v>#REF!</v>
      </c>
      <c r="K51" s="131">
        <f>Município!D51</f>
        <v>792</v>
      </c>
      <c r="L51" s="133"/>
      <c r="M51" s="134" t="e">
        <f>Município!#REF!</f>
        <v>#REF!</v>
      </c>
      <c r="N51" s="14" t="e">
        <f>Município!#REF!</f>
        <v>#REF!</v>
      </c>
      <c r="O51" s="14" t="e">
        <f>Município!#REF!</f>
        <v>#REF!</v>
      </c>
      <c r="P51" s="14" t="e">
        <f>Município!#REF!</f>
        <v>#REF!</v>
      </c>
    </row>
    <row r="52" spans="1:16" ht="15.75" customHeight="1" x14ac:dyDescent="0.25">
      <c r="A52" s="128" t="str">
        <f>Município!A52</f>
        <v>Alfenas</v>
      </c>
      <c r="B52" s="128">
        <f>Município!B52</f>
        <v>310430</v>
      </c>
      <c r="C52" s="128" t="str">
        <f>Município!C52</f>
        <v>Areado</v>
      </c>
      <c r="D52" s="137" t="e">
        <f>Município!#REF!</f>
        <v>#REF!</v>
      </c>
      <c r="E52" s="131" t="e">
        <f>Município!#REF!</f>
        <v>#REF!</v>
      </c>
      <c r="F52" s="131" t="e">
        <f>Município!#REF!</f>
        <v>#REF!</v>
      </c>
      <c r="G52" s="132" t="e">
        <f>Município!#REF!</f>
        <v>#REF!</v>
      </c>
      <c r="H52" s="131"/>
      <c r="I52" s="131" t="e">
        <f>Município!#REF!</f>
        <v>#REF!</v>
      </c>
      <c r="J52" s="131" t="e">
        <f>Município!#REF!</f>
        <v>#REF!</v>
      </c>
      <c r="K52" s="131">
        <f>Município!D52</f>
        <v>258</v>
      </c>
      <c r="L52" s="133"/>
      <c r="M52" s="134" t="e">
        <f>Município!#REF!</f>
        <v>#REF!</v>
      </c>
      <c r="N52" s="14" t="e">
        <f>Município!#REF!</f>
        <v>#REF!</v>
      </c>
      <c r="O52" s="14" t="e">
        <f>Município!#REF!</f>
        <v>#REF!</v>
      </c>
      <c r="P52" s="14" t="e">
        <f>Município!#REF!</f>
        <v>#REF!</v>
      </c>
    </row>
    <row r="53" spans="1:16" ht="15.75" customHeight="1" x14ac:dyDescent="0.25">
      <c r="A53" s="128" t="str">
        <f>Município!A53</f>
        <v>Leopoldina</v>
      </c>
      <c r="B53" s="128">
        <f>Município!B53</f>
        <v>310440</v>
      </c>
      <c r="C53" s="128" t="str">
        <f>Município!C53</f>
        <v>Argirita</v>
      </c>
      <c r="D53" s="137" t="e">
        <f>Município!#REF!</f>
        <v>#REF!</v>
      </c>
      <c r="E53" s="131" t="e">
        <f>Município!#REF!</f>
        <v>#REF!</v>
      </c>
      <c r="F53" s="131" t="e">
        <f>Município!#REF!</f>
        <v>#REF!</v>
      </c>
      <c r="G53" s="132" t="e">
        <f>Município!#REF!</f>
        <v>#REF!</v>
      </c>
      <c r="H53" s="131"/>
      <c r="I53" s="131" t="e">
        <f>Município!#REF!</f>
        <v>#REF!</v>
      </c>
      <c r="J53" s="131" t="e">
        <f>Município!#REF!</f>
        <v>#REF!</v>
      </c>
      <c r="K53" s="131">
        <f>Município!D53</f>
        <v>24</v>
      </c>
      <c r="L53" s="133"/>
      <c r="M53" s="134" t="e">
        <f>Município!#REF!</f>
        <v>#REF!</v>
      </c>
      <c r="N53" s="14" t="e">
        <f>Município!#REF!</f>
        <v>#REF!</v>
      </c>
      <c r="O53" s="14" t="e">
        <f>Município!#REF!</f>
        <v>#REF!</v>
      </c>
      <c r="P53" s="14" t="e">
        <f>Município!#REF!</f>
        <v>#REF!</v>
      </c>
    </row>
    <row r="54" spans="1:16" ht="15.75" customHeight="1" x14ac:dyDescent="0.25">
      <c r="A54" s="128" t="str">
        <f>Município!A54</f>
        <v>Diamantina</v>
      </c>
      <c r="B54" s="128">
        <f>Município!B54</f>
        <v>310445</v>
      </c>
      <c r="C54" s="128" t="str">
        <f>Município!C54</f>
        <v>Aricanduva</v>
      </c>
      <c r="D54" s="137" t="e">
        <f>Município!#REF!</f>
        <v>#REF!</v>
      </c>
      <c r="E54" s="131" t="e">
        <f>Município!#REF!</f>
        <v>#REF!</v>
      </c>
      <c r="F54" s="131" t="e">
        <f>Município!#REF!</f>
        <v>#REF!</v>
      </c>
      <c r="G54" s="132" t="e">
        <f>Município!#REF!</f>
        <v>#REF!</v>
      </c>
      <c r="H54" s="131"/>
      <c r="I54" s="131" t="e">
        <f>Município!#REF!</f>
        <v>#REF!</v>
      </c>
      <c r="J54" s="131" t="e">
        <f>Município!#REF!</f>
        <v>#REF!</v>
      </c>
      <c r="K54" s="131">
        <f>Município!D54</f>
        <v>84</v>
      </c>
      <c r="L54" s="133"/>
      <c r="M54" s="134" t="e">
        <f>Município!#REF!</f>
        <v>#REF!</v>
      </c>
      <c r="N54" s="14" t="e">
        <f>Município!#REF!</f>
        <v>#REF!</v>
      </c>
      <c r="O54" s="14" t="e">
        <f>Município!#REF!</f>
        <v>#REF!</v>
      </c>
      <c r="P54" s="14" t="e">
        <f>Município!#REF!</f>
        <v>#REF!</v>
      </c>
    </row>
    <row r="55" spans="1:16" ht="15.75" customHeight="1" x14ac:dyDescent="0.25">
      <c r="A55" s="128" t="str">
        <f>Município!A55</f>
        <v>Unaí</v>
      </c>
      <c r="B55" s="128">
        <f>Município!B55</f>
        <v>310450</v>
      </c>
      <c r="C55" s="128" t="str">
        <f>Município!C55</f>
        <v>Arinos</v>
      </c>
      <c r="D55" s="137" t="e">
        <f>Município!#REF!</f>
        <v>#REF!</v>
      </c>
      <c r="E55" s="131" t="e">
        <f>Município!#REF!</f>
        <v>#REF!</v>
      </c>
      <c r="F55" s="131" t="e">
        <f>Município!#REF!</f>
        <v>#REF!</v>
      </c>
      <c r="G55" s="132" t="e">
        <f>Município!#REF!</f>
        <v>#REF!</v>
      </c>
      <c r="H55" s="131"/>
      <c r="I55" s="131" t="e">
        <f>Município!#REF!</f>
        <v>#REF!</v>
      </c>
      <c r="J55" s="131" t="e">
        <f>Município!#REF!</f>
        <v>#REF!</v>
      </c>
      <c r="K55" s="131">
        <f>Município!D55</f>
        <v>114</v>
      </c>
      <c r="L55" s="133"/>
      <c r="M55" s="134" t="e">
        <f>Município!#REF!</f>
        <v>#REF!</v>
      </c>
      <c r="N55" s="14" t="e">
        <f>Município!#REF!</f>
        <v>#REF!</v>
      </c>
      <c r="O55" s="14" t="e">
        <f>Município!#REF!</f>
        <v>#REF!</v>
      </c>
      <c r="P55" s="14" t="e">
        <f>Município!#REF!</f>
        <v>#REF!</v>
      </c>
    </row>
    <row r="56" spans="1:16" ht="15.75" customHeight="1" x14ac:dyDescent="0.25">
      <c r="A56" s="128" t="str">
        <f>Município!A56</f>
        <v>Leopoldina</v>
      </c>
      <c r="B56" s="128">
        <f>Município!B56</f>
        <v>310460</v>
      </c>
      <c r="C56" s="128" t="str">
        <f>Município!C56</f>
        <v>Astolfo Dutra</v>
      </c>
      <c r="D56" s="137" t="e">
        <f>Município!#REF!</f>
        <v>#REF!</v>
      </c>
      <c r="E56" s="131" t="e">
        <f>Município!#REF!</f>
        <v>#REF!</v>
      </c>
      <c r="F56" s="131" t="e">
        <f>Município!#REF!</f>
        <v>#REF!</v>
      </c>
      <c r="G56" s="132" t="e">
        <f>Município!#REF!</f>
        <v>#REF!</v>
      </c>
      <c r="H56" s="131"/>
      <c r="I56" s="131" t="e">
        <f>Município!#REF!</f>
        <v>#REF!</v>
      </c>
      <c r="J56" s="131" t="e">
        <f>Município!#REF!</f>
        <v>#REF!</v>
      </c>
      <c r="K56" s="131">
        <f>Município!D56</f>
        <v>192</v>
      </c>
      <c r="L56" s="133"/>
      <c r="M56" s="134" t="e">
        <f>Município!#REF!</f>
        <v>#REF!</v>
      </c>
      <c r="N56" s="14" t="e">
        <f>Município!#REF!</f>
        <v>#REF!</v>
      </c>
      <c r="O56" s="14" t="e">
        <f>Município!#REF!</f>
        <v>#REF!</v>
      </c>
      <c r="P56" s="14" t="e">
        <f>Município!#REF!</f>
        <v>#REF!</v>
      </c>
    </row>
    <row r="57" spans="1:16" ht="15.75" customHeight="1" x14ac:dyDescent="0.25">
      <c r="A57" s="128" t="str">
        <f>Município!A57</f>
        <v>Teófilo Otoni</v>
      </c>
      <c r="B57" s="128">
        <f>Município!B57</f>
        <v>310470</v>
      </c>
      <c r="C57" s="128" t="str">
        <f>Município!C57</f>
        <v>Ataléia</v>
      </c>
      <c r="D57" s="137" t="e">
        <f>Município!#REF!</f>
        <v>#REF!</v>
      </c>
      <c r="E57" s="131" t="e">
        <f>Município!#REF!</f>
        <v>#REF!</v>
      </c>
      <c r="F57" s="131" t="e">
        <f>Município!#REF!</f>
        <v>#REF!</v>
      </c>
      <c r="G57" s="132" t="e">
        <f>Município!#REF!</f>
        <v>#REF!</v>
      </c>
      <c r="H57" s="131"/>
      <c r="I57" s="131" t="e">
        <f>Município!#REF!</f>
        <v>#REF!</v>
      </c>
      <c r="J57" s="131" t="e">
        <f>Município!#REF!</f>
        <v>#REF!</v>
      </c>
      <c r="K57" s="131">
        <f>Município!D57</f>
        <v>102</v>
      </c>
      <c r="L57" s="133"/>
      <c r="M57" s="134" t="e">
        <f>Município!#REF!</f>
        <v>#REF!</v>
      </c>
      <c r="N57" s="14" t="e">
        <f>Município!#REF!</f>
        <v>#REF!</v>
      </c>
      <c r="O57" s="14" t="e">
        <f>Município!#REF!</f>
        <v>#REF!</v>
      </c>
      <c r="P57" s="14" t="e">
        <f>Município!#REF!</f>
        <v>#REF!</v>
      </c>
    </row>
    <row r="58" spans="1:16" ht="15.75" customHeight="1" x14ac:dyDescent="0.25">
      <c r="A58" s="128" t="str">
        <f>Município!A58</f>
        <v>Sete Lagoas</v>
      </c>
      <c r="B58" s="128">
        <f>Município!B58</f>
        <v>310480</v>
      </c>
      <c r="C58" s="128" t="str">
        <f>Município!C58</f>
        <v>Augusto de Lima</v>
      </c>
      <c r="D58" s="137" t="e">
        <f>Município!#REF!</f>
        <v>#REF!</v>
      </c>
      <c r="E58" s="131" t="e">
        <f>Município!#REF!</f>
        <v>#REF!</v>
      </c>
      <c r="F58" s="131" t="e">
        <f>Município!#REF!</f>
        <v>#REF!</v>
      </c>
      <c r="G58" s="132" t="e">
        <f>Município!#REF!</f>
        <v>#REF!</v>
      </c>
      <c r="H58" s="131"/>
      <c r="I58" s="131" t="e">
        <f>Município!#REF!</f>
        <v>#REF!</v>
      </c>
      <c r="J58" s="131" t="e">
        <f>Município!#REF!</f>
        <v>#REF!</v>
      </c>
      <c r="K58" s="131">
        <f>Município!D58</f>
        <v>84</v>
      </c>
      <c r="L58" s="133"/>
      <c r="M58" s="134" t="e">
        <f>Município!#REF!</f>
        <v>#REF!</v>
      </c>
      <c r="N58" s="14" t="e">
        <f>Município!#REF!</f>
        <v>#REF!</v>
      </c>
      <c r="O58" s="14" t="e">
        <f>Município!#REF!</f>
        <v>#REF!</v>
      </c>
      <c r="P58" s="14" t="e">
        <f>Município!#REF!</f>
        <v>#REF!</v>
      </c>
    </row>
    <row r="59" spans="1:16" ht="15.75" customHeight="1" x14ac:dyDescent="0.25">
      <c r="A59" s="128" t="str">
        <f>Município!A59</f>
        <v>Varginha</v>
      </c>
      <c r="B59" s="128">
        <f>Município!B59</f>
        <v>310490</v>
      </c>
      <c r="C59" s="128" t="str">
        <f>Município!C59</f>
        <v>Baependi</v>
      </c>
      <c r="D59" s="137" t="e">
        <f>Município!#REF!</f>
        <v>#REF!</v>
      </c>
      <c r="E59" s="131" t="e">
        <f>Município!#REF!</f>
        <v>#REF!</v>
      </c>
      <c r="F59" s="131" t="e">
        <f>Município!#REF!</f>
        <v>#REF!</v>
      </c>
      <c r="G59" s="132" t="e">
        <f>Município!#REF!</f>
        <v>#REF!</v>
      </c>
      <c r="H59" s="131"/>
      <c r="I59" s="131" t="e">
        <f>Município!#REF!</f>
        <v>#REF!</v>
      </c>
      <c r="J59" s="131" t="e">
        <f>Município!#REF!</f>
        <v>#REF!</v>
      </c>
      <c r="K59" s="131">
        <f>Município!D59</f>
        <v>324</v>
      </c>
      <c r="L59" s="133"/>
      <c r="M59" s="134" t="e">
        <f>Município!#REF!</f>
        <v>#REF!</v>
      </c>
      <c r="N59" s="14" t="e">
        <f>Município!#REF!</f>
        <v>#REF!</v>
      </c>
      <c r="O59" s="14" t="e">
        <f>Município!#REF!</f>
        <v>#REF!</v>
      </c>
      <c r="P59" s="14" t="e">
        <f>Município!#REF!</f>
        <v>#REF!</v>
      </c>
    </row>
    <row r="60" spans="1:16" ht="15.75" customHeight="1" x14ac:dyDescent="0.25">
      <c r="A60" s="128" t="str">
        <f>Município!A60</f>
        <v>Sete Lagoas</v>
      </c>
      <c r="B60" s="128">
        <f>Município!B60</f>
        <v>310500</v>
      </c>
      <c r="C60" s="128" t="str">
        <f>Município!C60</f>
        <v>Baldim</v>
      </c>
      <c r="D60" s="137" t="e">
        <f>Município!#REF!</f>
        <v>#REF!</v>
      </c>
      <c r="E60" s="131" t="e">
        <f>Município!#REF!</f>
        <v>#REF!</v>
      </c>
      <c r="F60" s="131" t="e">
        <f>Município!#REF!</f>
        <v>#REF!</v>
      </c>
      <c r="G60" s="132" t="e">
        <f>Município!#REF!</f>
        <v>#REF!</v>
      </c>
      <c r="H60" s="131"/>
      <c r="I60" s="131" t="e">
        <f>Município!#REF!</f>
        <v>#REF!</v>
      </c>
      <c r="J60" s="131" t="e">
        <f>Município!#REF!</f>
        <v>#REF!</v>
      </c>
      <c r="K60" s="131">
        <f>Município!D60</f>
        <v>120</v>
      </c>
      <c r="L60" s="133"/>
      <c r="M60" s="134" t="e">
        <f>Município!#REF!</f>
        <v>#REF!</v>
      </c>
      <c r="N60" s="14" t="e">
        <f>Município!#REF!</f>
        <v>#REF!</v>
      </c>
      <c r="O60" s="14" t="e">
        <f>Município!#REF!</f>
        <v>#REF!</v>
      </c>
      <c r="P60" s="14" t="e">
        <f>Município!#REF!</f>
        <v>#REF!</v>
      </c>
    </row>
    <row r="61" spans="1:16" ht="15.75" customHeight="1" x14ac:dyDescent="0.25">
      <c r="A61" s="128" t="str">
        <f>Município!A61</f>
        <v>Divinópolis</v>
      </c>
      <c r="B61" s="128">
        <f>Município!B61</f>
        <v>310510</v>
      </c>
      <c r="C61" s="128" t="str">
        <f>Município!C61</f>
        <v>Bambuí</v>
      </c>
      <c r="D61" s="137" t="e">
        <f>Município!#REF!</f>
        <v>#REF!</v>
      </c>
      <c r="E61" s="131" t="e">
        <f>Município!#REF!</f>
        <v>#REF!</v>
      </c>
      <c r="F61" s="131" t="e">
        <f>Município!#REF!</f>
        <v>#REF!</v>
      </c>
      <c r="G61" s="132" t="e">
        <f>Município!#REF!</f>
        <v>#REF!</v>
      </c>
      <c r="H61" s="131"/>
      <c r="I61" s="131" t="e">
        <f>Município!#REF!</f>
        <v>#REF!</v>
      </c>
      <c r="J61" s="131" t="e">
        <f>Município!#REF!</f>
        <v>#REF!</v>
      </c>
      <c r="K61" s="131">
        <f>Município!D61</f>
        <v>192</v>
      </c>
      <c r="L61" s="133"/>
      <c r="M61" s="134" t="e">
        <f>Município!#REF!</f>
        <v>#REF!</v>
      </c>
      <c r="N61" s="14" t="e">
        <f>Município!#REF!</f>
        <v>#REF!</v>
      </c>
      <c r="O61" s="14" t="e">
        <f>Município!#REF!</f>
        <v>#REF!</v>
      </c>
      <c r="P61" s="14" t="e">
        <f>Município!#REF!</f>
        <v>#REF!</v>
      </c>
    </row>
    <row r="62" spans="1:16" ht="15.75" customHeight="1" x14ac:dyDescent="0.25">
      <c r="A62" s="128" t="str">
        <f>Município!A62</f>
        <v>Pedra Azul</v>
      </c>
      <c r="B62" s="128">
        <f>Município!B62</f>
        <v>310520</v>
      </c>
      <c r="C62" s="128" t="str">
        <f>Município!C62</f>
        <v>Bandeira</v>
      </c>
      <c r="D62" s="137" t="e">
        <f>Município!#REF!</f>
        <v>#REF!</v>
      </c>
      <c r="E62" s="131" t="e">
        <f>Município!#REF!</f>
        <v>#REF!</v>
      </c>
      <c r="F62" s="131" t="e">
        <f>Município!#REF!</f>
        <v>#REF!</v>
      </c>
      <c r="G62" s="132" t="e">
        <f>Município!#REF!</f>
        <v>#REF!</v>
      </c>
      <c r="H62" s="131"/>
      <c r="I62" s="131" t="e">
        <f>Município!#REF!</f>
        <v>#REF!</v>
      </c>
      <c r="J62" s="131" t="e">
        <f>Município!#REF!</f>
        <v>#REF!</v>
      </c>
      <c r="K62" s="131">
        <f>Município!D62</f>
        <v>42</v>
      </c>
      <c r="L62" s="133"/>
      <c r="M62" s="134" t="e">
        <f>Município!#REF!</f>
        <v>#REF!</v>
      </c>
      <c r="N62" s="14" t="e">
        <f>Município!#REF!</f>
        <v>#REF!</v>
      </c>
      <c r="O62" s="14" t="e">
        <f>Município!#REF!</f>
        <v>#REF!</v>
      </c>
      <c r="P62" s="14" t="e">
        <f>Município!#REF!</f>
        <v>#REF!</v>
      </c>
    </row>
    <row r="63" spans="1:16" ht="15.75" customHeight="1" x14ac:dyDescent="0.25">
      <c r="A63" s="128" t="str">
        <f>Município!A63</f>
        <v>Alfenas</v>
      </c>
      <c r="B63" s="128">
        <f>Município!B63</f>
        <v>310530</v>
      </c>
      <c r="C63" s="128" t="str">
        <f>Município!C63</f>
        <v>Bandeira do Sul</v>
      </c>
      <c r="D63" s="137" t="e">
        <f>Município!#REF!</f>
        <v>#REF!</v>
      </c>
      <c r="E63" s="131" t="e">
        <f>Município!#REF!</f>
        <v>#REF!</v>
      </c>
      <c r="F63" s="131" t="e">
        <f>Município!#REF!</f>
        <v>#REF!</v>
      </c>
      <c r="G63" s="132" t="e">
        <f>Município!#REF!</f>
        <v>#REF!</v>
      </c>
      <c r="H63" s="131"/>
      <c r="I63" s="131" t="e">
        <f>Município!#REF!</f>
        <v>#REF!</v>
      </c>
      <c r="J63" s="131" t="e">
        <f>Município!#REF!</f>
        <v>#REF!</v>
      </c>
      <c r="K63" s="131">
        <f>Município!D63</f>
        <v>96</v>
      </c>
      <c r="L63" s="133"/>
      <c r="M63" s="134" t="e">
        <f>Município!#REF!</f>
        <v>#REF!</v>
      </c>
      <c r="N63" s="14" t="e">
        <f>Município!#REF!</f>
        <v>#REF!</v>
      </c>
      <c r="O63" s="14" t="e">
        <f>Município!#REF!</f>
        <v>#REF!</v>
      </c>
      <c r="P63" s="14" t="e">
        <f>Município!#REF!</f>
        <v>#REF!</v>
      </c>
    </row>
    <row r="64" spans="1:16" ht="15.75" customHeight="1" x14ac:dyDescent="0.25">
      <c r="A64" s="128" t="str">
        <f>Município!A64</f>
        <v>Itabira</v>
      </c>
      <c r="B64" s="128">
        <f>Município!B64</f>
        <v>310540</v>
      </c>
      <c r="C64" s="128" t="str">
        <f>Município!C64</f>
        <v>Barão de Cocais</v>
      </c>
      <c r="D64" s="137" t="e">
        <f>Município!#REF!</f>
        <v>#REF!</v>
      </c>
      <c r="E64" s="131" t="e">
        <f>Município!#REF!</f>
        <v>#REF!</v>
      </c>
      <c r="F64" s="131" t="e">
        <f>Município!#REF!</f>
        <v>#REF!</v>
      </c>
      <c r="G64" s="132" t="e">
        <f>Município!#REF!</f>
        <v>#REF!</v>
      </c>
      <c r="H64" s="131"/>
      <c r="I64" s="131" t="e">
        <f>Município!#REF!</f>
        <v>#REF!</v>
      </c>
      <c r="J64" s="131" t="e">
        <f>Município!#REF!</f>
        <v>#REF!</v>
      </c>
      <c r="K64" s="131">
        <f>Município!D64</f>
        <v>624</v>
      </c>
      <c r="L64" s="133"/>
      <c r="M64" s="134" t="e">
        <f>Município!#REF!</f>
        <v>#REF!</v>
      </c>
      <c r="N64" s="14" t="e">
        <f>Município!#REF!</f>
        <v>#REF!</v>
      </c>
      <c r="O64" s="14" t="e">
        <f>Município!#REF!</f>
        <v>#REF!</v>
      </c>
      <c r="P64" s="14" t="e">
        <f>Município!#REF!</f>
        <v>#REF!</v>
      </c>
    </row>
    <row r="65" spans="1:16" ht="15.75" customHeight="1" x14ac:dyDescent="0.25">
      <c r="A65" s="128" t="str">
        <f>Município!A65</f>
        <v>Ubá</v>
      </c>
      <c r="B65" s="128">
        <f>Município!B65</f>
        <v>310550</v>
      </c>
      <c r="C65" s="128" t="str">
        <f>Município!C65</f>
        <v>Barão de Monte Alto</v>
      </c>
      <c r="D65" s="137" t="e">
        <f>Município!#REF!</f>
        <v>#REF!</v>
      </c>
      <c r="E65" s="131" t="e">
        <f>Município!#REF!</f>
        <v>#REF!</v>
      </c>
      <c r="F65" s="131" t="e">
        <f>Município!#REF!</f>
        <v>#REF!</v>
      </c>
      <c r="G65" s="132" t="e">
        <f>Município!#REF!</f>
        <v>#REF!</v>
      </c>
      <c r="H65" s="131"/>
      <c r="I65" s="131" t="e">
        <f>Município!#REF!</f>
        <v>#REF!</v>
      </c>
      <c r="J65" s="131" t="e">
        <f>Município!#REF!</f>
        <v>#REF!</v>
      </c>
      <c r="K65" s="131">
        <f>Município!D65</f>
        <v>42</v>
      </c>
      <c r="L65" s="133"/>
      <c r="M65" s="134" t="e">
        <f>Município!#REF!</f>
        <v>#REF!</v>
      </c>
      <c r="N65" s="14" t="e">
        <f>Município!#REF!</f>
        <v>#REF!</v>
      </c>
      <c r="O65" s="14" t="e">
        <f>Município!#REF!</f>
        <v>#REF!</v>
      </c>
      <c r="P65" s="14" t="e">
        <f>Município!#REF!</f>
        <v>#REF!</v>
      </c>
    </row>
    <row r="66" spans="1:16" ht="15.75" customHeight="1" x14ac:dyDescent="0.25">
      <c r="A66" s="128" t="str">
        <f>Município!A66</f>
        <v>Barbacena</v>
      </c>
      <c r="B66" s="128">
        <f>Município!B66</f>
        <v>310560</v>
      </c>
      <c r="C66" s="128" t="str">
        <f>Município!C66</f>
        <v>Barbacena</v>
      </c>
      <c r="D66" s="137" t="e">
        <f>Município!#REF!</f>
        <v>#REF!</v>
      </c>
      <c r="E66" s="131" t="e">
        <f>Município!#REF!</f>
        <v>#REF!</v>
      </c>
      <c r="F66" s="131" t="e">
        <f>Município!#REF!</f>
        <v>#REF!</v>
      </c>
      <c r="G66" s="132" t="e">
        <f>Município!#REF!</f>
        <v>#REF!</v>
      </c>
      <c r="H66" s="131"/>
      <c r="I66" s="131" t="e">
        <f>Município!#REF!</f>
        <v>#REF!</v>
      </c>
      <c r="J66" s="131" t="e">
        <f>Município!#REF!</f>
        <v>#REF!</v>
      </c>
      <c r="K66" s="131">
        <f>Município!D66</f>
        <v>936</v>
      </c>
      <c r="L66" s="133"/>
      <c r="M66" s="134" t="e">
        <f>Município!#REF!</f>
        <v>#REF!</v>
      </c>
      <c r="N66" s="14" t="e">
        <f>Município!#REF!</f>
        <v>#REF!</v>
      </c>
      <c r="O66" s="14" t="e">
        <f>Município!#REF!</f>
        <v>#REF!</v>
      </c>
      <c r="P66" s="14" t="e">
        <f>Município!#REF!</f>
        <v>#REF!</v>
      </c>
    </row>
    <row r="67" spans="1:16" ht="15.75" customHeight="1" x14ac:dyDescent="0.25">
      <c r="A67" s="128" t="str">
        <f>Município!A67</f>
        <v>Ponte Nova</v>
      </c>
      <c r="B67" s="128">
        <f>Município!B67</f>
        <v>310570</v>
      </c>
      <c r="C67" s="128" t="str">
        <f>Município!C67</f>
        <v>Barra Longa</v>
      </c>
      <c r="D67" s="137" t="e">
        <f>Município!#REF!</f>
        <v>#REF!</v>
      </c>
      <c r="E67" s="131" t="e">
        <f>Município!#REF!</f>
        <v>#REF!</v>
      </c>
      <c r="F67" s="131" t="e">
        <f>Município!#REF!</f>
        <v>#REF!</v>
      </c>
      <c r="G67" s="132" t="e">
        <f>Município!#REF!</f>
        <v>#REF!</v>
      </c>
      <c r="H67" s="131"/>
      <c r="I67" s="131" t="e">
        <f>Município!#REF!</f>
        <v>#REF!</v>
      </c>
      <c r="J67" s="131" t="e">
        <f>Município!#REF!</f>
        <v>#REF!</v>
      </c>
      <c r="K67" s="131">
        <f>Município!D67</f>
        <v>96</v>
      </c>
      <c r="L67" s="133"/>
      <c r="M67" s="134" t="e">
        <f>Município!#REF!</f>
        <v>#REF!</v>
      </c>
      <c r="N67" s="14" t="e">
        <f>Município!#REF!</f>
        <v>#REF!</v>
      </c>
      <c r="O67" s="14" t="e">
        <f>Município!#REF!</f>
        <v>#REF!</v>
      </c>
      <c r="P67" s="14" t="e">
        <f>Município!#REF!</f>
        <v>#REF!</v>
      </c>
    </row>
    <row r="68" spans="1:16" ht="15.75" customHeight="1" x14ac:dyDescent="0.25">
      <c r="A68" s="128" t="str">
        <f>Município!A68</f>
        <v>São João Del Rei</v>
      </c>
      <c r="B68" s="128">
        <f>Município!B68</f>
        <v>310590</v>
      </c>
      <c r="C68" s="128" t="str">
        <f>Município!C68</f>
        <v>Barroso</v>
      </c>
      <c r="D68" s="137" t="e">
        <f>Município!#REF!</f>
        <v>#REF!</v>
      </c>
      <c r="E68" s="131" t="e">
        <f>Município!#REF!</f>
        <v>#REF!</v>
      </c>
      <c r="F68" s="131" t="e">
        <f>Município!#REF!</f>
        <v>#REF!</v>
      </c>
      <c r="G68" s="132" t="e">
        <f>Município!#REF!</f>
        <v>#REF!</v>
      </c>
      <c r="H68" s="131"/>
      <c r="I68" s="131" t="e">
        <f>Município!#REF!</f>
        <v>#REF!</v>
      </c>
      <c r="J68" s="131" t="e">
        <f>Município!#REF!</f>
        <v>#REF!</v>
      </c>
      <c r="K68" s="131">
        <f>Município!D68</f>
        <v>192</v>
      </c>
      <c r="L68" s="133"/>
      <c r="M68" s="134" t="e">
        <f>Município!#REF!</f>
        <v>#REF!</v>
      </c>
      <c r="N68" s="14" t="e">
        <f>Município!#REF!</f>
        <v>#REF!</v>
      </c>
      <c r="O68" s="14" t="e">
        <f>Município!#REF!</f>
        <v>#REF!</v>
      </c>
      <c r="P68" s="14" t="e">
        <f>Município!#REF!</f>
        <v>#REF!</v>
      </c>
    </row>
    <row r="69" spans="1:16" ht="15.75" customHeight="1" x14ac:dyDescent="0.25">
      <c r="A69" s="128" t="str">
        <f>Município!A69</f>
        <v>Itabira</v>
      </c>
      <c r="B69" s="128">
        <f>Município!B69</f>
        <v>310600</v>
      </c>
      <c r="C69" s="128" t="str">
        <f>Município!C69</f>
        <v>Bela Vista de Minas</v>
      </c>
      <c r="D69" s="137" t="e">
        <f>Município!#REF!</f>
        <v>#REF!</v>
      </c>
      <c r="E69" s="131" t="e">
        <f>Município!#REF!</f>
        <v>#REF!</v>
      </c>
      <c r="F69" s="131" t="e">
        <f>Município!#REF!</f>
        <v>#REF!</v>
      </c>
      <c r="G69" s="132" t="e">
        <f>Município!#REF!</f>
        <v>#REF!</v>
      </c>
      <c r="H69" s="131"/>
      <c r="I69" s="131" t="e">
        <f>Município!#REF!</f>
        <v>#REF!</v>
      </c>
      <c r="J69" s="131" t="e">
        <f>Município!#REF!</f>
        <v>#REF!</v>
      </c>
      <c r="K69" s="131">
        <f>Município!D69</f>
        <v>60</v>
      </c>
      <c r="L69" s="133"/>
      <c r="M69" s="134" t="e">
        <f>Município!#REF!</f>
        <v>#REF!</v>
      </c>
      <c r="N69" s="14" t="e">
        <f>Município!#REF!</f>
        <v>#REF!</v>
      </c>
      <c r="O69" s="14" t="e">
        <f>Município!#REF!</f>
        <v>#REF!</v>
      </c>
      <c r="P69" s="14" t="e">
        <f>Município!#REF!</f>
        <v>#REF!</v>
      </c>
    </row>
    <row r="70" spans="1:16" ht="15.75" customHeight="1" x14ac:dyDescent="0.25">
      <c r="A70" s="128" t="str">
        <f>Município!A70</f>
        <v>Juiz de Fora</v>
      </c>
      <c r="B70" s="128">
        <f>Município!B70</f>
        <v>310610</v>
      </c>
      <c r="C70" s="128" t="str">
        <f>Município!C70</f>
        <v>Belmiro Braga</v>
      </c>
      <c r="D70" s="137" t="e">
        <f>Município!#REF!</f>
        <v>#REF!</v>
      </c>
      <c r="E70" s="131" t="e">
        <f>Município!#REF!</f>
        <v>#REF!</v>
      </c>
      <c r="F70" s="131" t="e">
        <f>Município!#REF!</f>
        <v>#REF!</v>
      </c>
      <c r="G70" s="132" t="e">
        <f>Município!#REF!</f>
        <v>#REF!</v>
      </c>
      <c r="H70" s="131"/>
      <c r="I70" s="131" t="e">
        <f>Município!#REF!</f>
        <v>#REF!</v>
      </c>
      <c r="J70" s="131" t="e">
        <f>Município!#REF!</f>
        <v>#REF!</v>
      </c>
      <c r="K70" s="131">
        <f>Município!D70</f>
        <v>30</v>
      </c>
      <c r="L70" s="133"/>
      <c r="M70" s="134" t="e">
        <f>Município!#REF!</f>
        <v>#REF!</v>
      </c>
      <c r="N70" s="14" t="e">
        <f>Município!#REF!</f>
        <v>#REF!</v>
      </c>
      <c r="O70" s="14" t="e">
        <f>Município!#REF!</f>
        <v>#REF!</v>
      </c>
      <c r="P70" s="14" t="e">
        <f>Município!#REF!</f>
        <v>#REF!</v>
      </c>
    </row>
    <row r="71" spans="1:16" ht="15.75" customHeight="1" x14ac:dyDescent="0.25">
      <c r="A71" s="128" t="str">
        <f>Município!A71</f>
        <v>Capital</v>
      </c>
      <c r="B71" s="128">
        <f>Município!B71</f>
        <v>310620</v>
      </c>
      <c r="C71" s="128" t="str">
        <f>Município!C71</f>
        <v>Belo Horizonte</v>
      </c>
      <c r="D71" s="137" t="e">
        <f>Município!#REF!</f>
        <v>#REF!</v>
      </c>
      <c r="E71" s="131" t="e">
        <f>Município!#REF!</f>
        <v>#REF!</v>
      </c>
      <c r="F71" s="131" t="e">
        <f>Município!#REF!</f>
        <v>#REF!</v>
      </c>
      <c r="G71" s="132" t="e">
        <f>Município!#REF!</f>
        <v>#REF!</v>
      </c>
      <c r="H71" s="131"/>
      <c r="I71" s="131" t="e">
        <f>Município!#REF!</f>
        <v>#REF!</v>
      </c>
      <c r="J71" s="131" t="e">
        <f>Município!#REF!</f>
        <v>#REF!</v>
      </c>
      <c r="K71" s="131">
        <f>Município!D71</f>
        <v>18216</v>
      </c>
      <c r="L71" s="133"/>
      <c r="M71" s="134" t="e">
        <f>Município!#REF!</f>
        <v>#REF!</v>
      </c>
      <c r="N71" s="14" t="e">
        <f>Município!#REF!</f>
        <v>#REF!</v>
      </c>
      <c r="O71" s="14" t="e">
        <f>Município!#REF!</f>
        <v>#REF!</v>
      </c>
      <c r="P71" s="14" t="e">
        <f>Município!#REF!</f>
        <v>#REF!</v>
      </c>
    </row>
    <row r="72" spans="1:16" ht="15.75" customHeight="1" x14ac:dyDescent="0.25">
      <c r="A72" s="128" t="str">
        <f>Município!A72</f>
        <v>Coronel Fabriciano</v>
      </c>
      <c r="B72" s="128">
        <f>Município!B72</f>
        <v>310630</v>
      </c>
      <c r="C72" s="128" t="str">
        <f>Município!C72</f>
        <v>Belo Oriente</v>
      </c>
      <c r="D72" s="137" t="e">
        <f>Município!#REF!</f>
        <v>#REF!</v>
      </c>
      <c r="E72" s="131" t="e">
        <f>Município!#REF!</f>
        <v>#REF!</v>
      </c>
      <c r="F72" s="131" t="e">
        <f>Município!#REF!</f>
        <v>#REF!</v>
      </c>
      <c r="G72" s="132" t="e">
        <f>Município!#REF!</f>
        <v>#REF!</v>
      </c>
      <c r="H72" s="131"/>
      <c r="I72" s="131" t="e">
        <f>Município!#REF!</f>
        <v>#REF!</v>
      </c>
      <c r="J72" s="131" t="e">
        <f>Município!#REF!</f>
        <v>#REF!</v>
      </c>
      <c r="K72" s="131">
        <f>Município!D72</f>
        <v>270</v>
      </c>
      <c r="L72" s="133"/>
      <c r="M72" s="134" t="e">
        <f>Município!#REF!</f>
        <v>#REF!</v>
      </c>
      <c r="N72" s="14" t="e">
        <f>Município!#REF!</f>
        <v>#REF!</v>
      </c>
      <c r="O72" s="14" t="e">
        <f>Município!#REF!</f>
        <v>#REF!</v>
      </c>
      <c r="P72" s="14" t="e">
        <f>Município!#REF!</f>
        <v>#REF!</v>
      </c>
    </row>
    <row r="73" spans="1:16" ht="15.75" customHeight="1" x14ac:dyDescent="0.25">
      <c r="A73" s="128" t="str">
        <f>Município!A73</f>
        <v>Belo Horizonte</v>
      </c>
      <c r="B73" s="128">
        <f>Município!B73</f>
        <v>310640</v>
      </c>
      <c r="C73" s="128" t="str">
        <f>Município!C73</f>
        <v>Belo Vale</v>
      </c>
      <c r="D73" s="137" t="e">
        <f>Município!#REF!</f>
        <v>#REF!</v>
      </c>
      <c r="E73" s="131" t="e">
        <f>Município!#REF!</f>
        <v>#REF!</v>
      </c>
      <c r="F73" s="131" t="e">
        <f>Município!#REF!</f>
        <v>#REF!</v>
      </c>
      <c r="G73" s="132" t="e">
        <f>Município!#REF!</f>
        <v>#REF!</v>
      </c>
      <c r="H73" s="131"/>
      <c r="I73" s="131" t="e">
        <f>Município!#REF!</f>
        <v>#REF!</v>
      </c>
      <c r="J73" s="131" t="e">
        <f>Município!#REF!</f>
        <v>#REF!</v>
      </c>
      <c r="K73" s="131">
        <f>Município!D73</f>
        <v>66</v>
      </c>
      <c r="L73" s="133"/>
      <c r="M73" s="134" t="e">
        <f>Município!#REF!</f>
        <v>#REF!</v>
      </c>
      <c r="N73" s="14" t="e">
        <f>Município!#REF!</f>
        <v>#REF!</v>
      </c>
      <c r="O73" s="14" t="e">
        <f>Município!#REF!</f>
        <v>#REF!</v>
      </c>
      <c r="P73" s="14" t="e">
        <f>Município!#REF!</f>
        <v>#REF!</v>
      </c>
    </row>
    <row r="74" spans="1:16" ht="15.75" customHeight="1" x14ac:dyDescent="0.25">
      <c r="A74" s="128" t="str">
        <f>Município!A74</f>
        <v>Diamantina</v>
      </c>
      <c r="B74" s="128">
        <f>Município!B74</f>
        <v>310650</v>
      </c>
      <c r="C74" s="128" t="str">
        <f>Município!C74</f>
        <v>Berilo</v>
      </c>
      <c r="D74" s="137" t="e">
        <f>Município!#REF!</f>
        <v>#REF!</v>
      </c>
      <c r="E74" s="131" t="e">
        <f>Município!#REF!</f>
        <v>#REF!</v>
      </c>
      <c r="F74" s="131" t="e">
        <f>Município!#REF!</f>
        <v>#REF!</v>
      </c>
      <c r="G74" s="132" t="e">
        <f>Município!#REF!</f>
        <v>#REF!</v>
      </c>
      <c r="H74" s="131"/>
      <c r="I74" s="131" t="e">
        <f>Município!#REF!</f>
        <v>#REF!</v>
      </c>
      <c r="J74" s="131" t="e">
        <f>Município!#REF!</f>
        <v>#REF!</v>
      </c>
      <c r="K74" s="131">
        <f>Município!D74</f>
        <v>0</v>
      </c>
      <c r="L74" s="133"/>
      <c r="M74" s="134" t="e">
        <f>Município!#REF!</f>
        <v>#REF!</v>
      </c>
      <c r="N74" s="14" t="e">
        <f>Município!#REF!</f>
        <v>#REF!</v>
      </c>
      <c r="O74" s="14" t="e">
        <f>Município!#REF!</f>
        <v>#REF!</v>
      </c>
      <c r="P74" s="14" t="e">
        <f>Município!#REF!</f>
        <v>#REF!</v>
      </c>
    </row>
    <row r="75" spans="1:16" ht="15.75" customHeight="1" x14ac:dyDescent="0.25">
      <c r="A75" s="128" t="str">
        <f>Município!A75</f>
        <v>Teófilo Otoni</v>
      </c>
      <c r="B75" s="128">
        <f>Município!B75</f>
        <v>310660</v>
      </c>
      <c r="C75" s="128" t="str">
        <f>Município!C75</f>
        <v>Bertópolis</v>
      </c>
      <c r="D75" s="137" t="e">
        <f>Município!#REF!</f>
        <v>#REF!</v>
      </c>
      <c r="E75" s="131" t="e">
        <f>Município!#REF!</f>
        <v>#REF!</v>
      </c>
      <c r="F75" s="131" t="e">
        <f>Município!#REF!</f>
        <v>#REF!</v>
      </c>
      <c r="G75" s="132" t="e">
        <f>Município!#REF!</f>
        <v>#REF!</v>
      </c>
      <c r="H75" s="131"/>
      <c r="I75" s="131" t="e">
        <f>Município!#REF!</f>
        <v>#REF!</v>
      </c>
      <c r="J75" s="131" t="e">
        <f>Município!#REF!</f>
        <v>#REF!</v>
      </c>
      <c r="K75" s="131">
        <f>Município!D75</f>
        <v>36</v>
      </c>
      <c r="L75" s="133"/>
      <c r="M75" s="134" t="e">
        <f>Município!#REF!</f>
        <v>#REF!</v>
      </c>
      <c r="N75" s="14" t="e">
        <f>Município!#REF!</f>
        <v>#REF!</v>
      </c>
      <c r="O75" s="14" t="e">
        <f>Município!#REF!</f>
        <v>#REF!</v>
      </c>
      <c r="P75" s="14" t="e">
        <f>Município!#REF!</f>
        <v>#REF!</v>
      </c>
    </row>
    <row r="76" spans="1:16" ht="15.75" customHeight="1" x14ac:dyDescent="0.25">
      <c r="A76" s="128" t="str">
        <f>Município!A76</f>
        <v>Montes Claros</v>
      </c>
      <c r="B76" s="128">
        <f>Município!B76</f>
        <v>310665</v>
      </c>
      <c r="C76" s="128" t="str">
        <f>Município!C76</f>
        <v>Berizal</v>
      </c>
      <c r="D76" s="137" t="e">
        <f>Município!#REF!</f>
        <v>#REF!</v>
      </c>
      <c r="E76" s="131" t="e">
        <f>Município!#REF!</f>
        <v>#REF!</v>
      </c>
      <c r="F76" s="131" t="e">
        <f>Município!#REF!</f>
        <v>#REF!</v>
      </c>
      <c r="G76" s="132" t="e">
        <f>Município!#REF!</f>
        <v>#REF!</v>
      </c>
      <c r="H76" s="131"/>
      <c r="I76" s="131" t="e">
        <f>Município!#REF!</f>
        <v>#REF!</v>
      </c>
      <c r="J76" s="131" t="e">
        <f>Município!#REF!</f>
        <v>#REF!</v>
      </c>
      <c r="K76" s="131">
        <f>Município!D76</f>
        <v>36</v>
      </c>
      <c r="L76" s="133"/>
      <c r="M76" s="134" t="e">
        <f>Município!#REF!</f>
        <v>#REF!</v>
      </c>
      <c r="N76" s="14" t="e">
        <f>Município!#REF!</f>
        <v>#REF!</v>
      </c>
      <c r="O76" s="14" t="e">
        <f>Município!#REF!</f>
        <v>#REF!</v>
      </c>
      <c r="P76" s="14" t="e">
        <f>Município!#REF!</f>
        <v>#REF!</v>
      </c>
    </row>
    <row r="77" spans="1:16" ht="15.75" customHeight="1" x14ac:dyDescent="0.25">
      <c r="A77" s="128" t="str">
        <f>Município!A77</f>
        <v>Belo Horizonte</v>
      </c>
      <c r="B77" s="128">
        <f>Município!B77</f>
        <v>310670</v>
      </c>
      <c r="C77" s="128" t="str">
        <f>Município!C77</f>
        <v>Betim</v>
      </c>
      <c r="D77" s="137" t="e">
        <f>Município!#REF!</f>
        <v>#REF!</v>
      </c>
      <c r="E77" s="131" t="e">
        <f>Município!#REF!</f>
        <v>#REF!</v>
      </c>
      <c r="F77" s="131" t="e">
        <f>Município!#REF!</f>
        <v>#REF!</v>
      </c>
      <c r="G77" s="132" t="e">
        <f>Município!#REF!</f>
        <v>#REF!</v>
      </c>
      <c r="H77" s="131"/>
      <c r="I77" s="131" t="e">
        <f>Município!#REF!</f>
        <v>#REF!</v>
      </c>
      <c r="J77" s="131" t="e">
        <f>Município!#REF!</f>
        <v>#REF!</v>
      </c>
      <c r="K77" s="131">
        <f>Município!D77</f>
        <v>7692</v>
      </c>
      <c r="L77" s="133"/>
      <c r="M77" s="134" t="e">
        <f>Município!#REF!</f>
        <v>#REF!</v>
      </c>
      <c r="N77" s="14" t="e">
        <f>Município!#REF!</f>
        <v>#REF!</v>
      </c>
      <c r="O77" s="14" t="e">
        <f>Município!#REF!</f>
        <v>#REF!</v>
      </c>
      <c r="P77" s="14" t="e">
        <f>Município!#REF!</f>
        <v>#REF!</v>
      </c>
    </row>
    <row r="78" spans="1:16" ht="15.75" customHeight="1" x14ac:dyDescent="0.25">
      <c r="A78" s="128" t="str">
        <f>Município!A78</f>
        <v>Juiz de Fora</v>
      </c>
      <c r="B78" s="128">
        <f>Município!B78</f>
        <v>310680</v>
      </c>
      <c r="C78" s="128" t="str">
        <f>Município!C78</f>
        <v>Bias Fortes</v>
      </c>
      <c r="D78" s="137" t="e">
        <f>Município!#REF!</f>
        <v>#REF!</v>
      </c>
      <c r="E78" s="131" t="e">
        <f>Município!#REF!</f>
        <v>#REF!</v>
      </c>
      <c r="F78" s="131" t="e">
        <f>Município!#REF!</f>
        <v>#REF!</v>
      </c>
      <c r="G78" s="132" t="e">
        <f>Município!#REF!</f>
        <v>#REF!</v>
      </c>
      <c r="H78" s="131"/>
      <c r="I78" s="131" t="e">
        <f>Município!#REF!</f>
        <v>#REF!</v>
      </c>
      <c r="J78" s="131" t="e">
        <f>Município!#REF!</f>
        <v>#REF!</v>
      </c>
      <c r="K78" s="131">
        <f>Município!D78</f>
        <v>30</v>
      </c>
      <c r="L78" s="133"/>
      <c r="M78" s="134" t="e">
        <f>Município!#REF!</f>
        <v>#REF!</v>
      </c>
      <c r="N78" s="14" t="e">
        <f>Município!#REF!</f>
        <v>#REF!</v>
      </c>
      <c r="O78" s="14" t="e">
        <f>Município!#REF!</f>
        <v>#REF!</v>
      </c>
      <c r="P78" s="14" t="e">
        <f>Município!#REF!</f>
        <v>#REF!</v>
      </c>
    </row>
    <row r="79" spans="1:16" ht="15.75" customHeight="1" x14ac:dyDescent="0.25">
      <c r="A79" s="128" t="str">
        <f>Município!A79</f>
        <v>Juiz de Fora</v>
      </c>
      <c r="B79" s="128">
        <f>Município!B79</f>
        <v>310690</v>
      </c>
      <c r="C79" s="128" t="str">
        <f>Município!C79</f>
        <v>Bicas</v>
      </c>
      <c r="D79" s="137" t="e">
        <f>Município!#REF!</f>
        <v>#REF!</v>
      </c>
      <c r="E79" s="131" t="e">
        <f>Município!#REF!</f>
        <v>#REF!</v>
      </c>
      <c r="F79" s="131" t="e">
        <f>Município!#REF!</f>
        <v>#REF!</v>
      </c>
      <c r="G79" s="132" t="e">
        <f>Município!#REF!</f>
        <v>#REF!</v>
      </c>
      <c r="H79" s="131"/>
      <c r="I79" s="131" t="e">
        <f>Município!#REF!</f>
        <v>#REF!</v>
      </c>
      <c r="J79" s="131" t="e">
        <f>Município!#REF!</f>
        <v>#REF!</v>
      </c>
      <c r="K79" s="131">
        <f>Município!D79</f>
        <v>126</v>
      </c>
      <c r="L79" s="133"/>
      <c r="M79" s="134" t="e">
        <f>Município!#REF!</f>
        <v>#REF!</v>
      </c>
      <c r="N79" s="14" t="e">
        <f>Município!#REF!</f>
        <v>#REF!</v>
      </c>
      <c r="O79" s="14" t="e">
        <f>Município!#REF!</f>
        <v>#REF!</v>
      </c>
      <c r="P79" s="14" t="e">
        <f>Município!#REF!</f>
        <v>#REF!</v>
      </c>
    </row>
    <row r="80" spans="1:16" ht="15.75" customHeight="1" x14ac:dyDescent="0.25">
      <c r="A80" s="128" t="str">
        <f>Município!A80</f>
        <v>Sete Lagoas</v>
      </c>
      <c r="B80" s="128">
        <f>Município!B80</f>
        <v>310700</v>
      </c>
      <c r="C80" s="128" t="str">
        <f>Município!C80</f>
        <v>Biquinhas</v>
      </c>
      <c r="D80" s="137" t="e">
        <f>Município!#REF!</f>
        <v>#REF!</v>
      </c>
      <c r="E80" s="131" t="e">
        <f>Município!#REF!</f>
        <v>#REF!</v>
      </c>
      <c r="F80" s="131" t="e">
        <f>Município!#REF!</f>
        <v>#REF!</v>
      </c>
      <c r="G80" s="132" t="e">
        <f>Município!#REF!</f>
        <v>#REF!</v>
      </c>
      <c r="H80" s="131"/>
      <c r="I80" s="131" t="e">
        <f>Município!#REF!</f>
        <v>#REF!</v>
      </c>
      <c r="J80" s="131" t="e">
        <f>Município!#REF!</f>
        <v>#REF!</v>
      </c>
      <c r="K80" s="131">
        <f>Município!D80</f>
        <v>36</v>
      </c>
      <c r="L80" s="133"/>
      <c r="M80" s="134" t="e">
        <f>Município!#REF!</f>
        <v>#REF!</v>
      </c>
      <c r="N80" s="14" t="e">
        <f>Município!#REF!</f>
        <v>#REF!</v>
      </c>
      <c r="O80" s="14" t="e">
        <f>Município!#REF!</f>
        <v>#REF!</v>
      </c>
      <c r="P80" s="14" t="e">
        <f>Município!#REF!</f>
        <v>#REF!</v>
      </c>
    </row>
    <row r="81" spans="1:16" ht="15.75" customHeight="1" x14ac:dyDescent="0.25">
      <c r="A81" s="128" t="str">
        <f>Município!A81</f>
        <v>Varginha</v>
      </c>
      <c r="B81" s="128">
        <f>Município!B81</f>
        <v>310710</v>
      </c>
      <c r="C81" s="128" t="str">
        <f>Município!C81</f>
        <v>Boa Esperança</v>
      </c>
      <c r="D81" s="137" t="e">
        <f>Município!#REF!</f>
        <v>#REF!</v>
      </c>
      <c r="E81" s="131" t="e">
        <f>Município!#REF!</f>
        <v>#REF!</v>
      </c>
      <c r="F81" s="131" t="e">
        <f>Município!#REF!</f>
        <v>#REF!</v>
      </c>
      <c r="G81" s="132" t="e">
        <f>Município!#REF!</f>
        <v>#REF!</v>
      </c>
      <c r="H81" s="131"/>
      <c r="I81" s="131" t="e">
        <f>Município!#REF!</f>
        <v>#REF!</v>
      </c>
      <c r="J81" s="131" t="e">
        <f>Município!#REF!</f>
        <v>#REF!</v>
      </c>
      <c r="K81" s="131">
        <f>Município!D81</f>
        <v>600</v>
      </c>
      <c r="L81" s="133"/>
      <c r="M81" s="134" t="e">
        <f>Município!#REF!</f>
        <v>#REF!</v>
      </c>
      <c r="N81" s="14" t="e">
        <f>Município!#REF!</f>
        <v>#REF!</v>
      </c>
      <c r="O81" s="14" t="e">
        <f>Município!#REF!</f>
        <v>#REF!</v>
      </c>
      <c r="P81" s="14" t="e">
        <f>Município!#REF!</f>
        <v>#REF!</v>
      </c>
    </row>
    <row r="82" spans="1:16" ht="15.75" customHeight="1" x14ac:dyDescent="0.25">
      <c r="A82" s="128" t="str">
        <f>Município!A82</f>
        <v>Juiz de Fora</v>
      </c>
      <c r="B82" s="128">
        <f>Município!B82</f>
        <v>310720</v>
      </c>
      <c r="C82" s="128" t="str">
        <f>Município!C82</f>
        <v>Bocaina de Minas</v>
      </c>
      <c r="D82" s="137" t="e">
        <f>Município!#REF!</f>
        <v>#REF!</v>
      </c>
      <c r="E82" s="131" t="e">
        <f>Município!#REF!</f>
        <v>#REF!</v>
      </c>
      <c r="F82" s="131" t="e">
        <f>Município!#REF!</f>
        <v>#REF!</v>
      </c>
      <c r="G82" s="132" t="e">
        <f>Município!#REF!</f>
        <v>#REF!</v>
      </c>
      <c r="H82" s="131"/>
      <c r="I82" s="131" t="e">
        <f>Município!#REF!</f>
        <v>#REF!</v>
      </c>
      <c r="J82" s="131" t="e">
        <f>Município!#REF!</f>
        <v>#REF!</v>
      </c>
      <c r="K82" s="131">
        <f>Município!D82</f>
        <v>36</v>
      </c>
      <c r="L82" s="133"/>
      <c r="M82" s="134" t="e">
        <f>Município!#REF!</f>
        <v>#REF!</v>
      </c>
      <c r="N82" s="14" t="e">
        <f>Município!#REF!</f>
        <v>#REF!</v>
      </c>
      <c r="O82" s="14" t="e">
        <f>Município!#REF!</f>
        <v>#REF!</v>
      </c>
      <c r="P82" s="14" t="e">
        <f>Município!#REF!</f>
        <v>#REF!</v>
      </c>
    </row>
    <row r="83" spans="1:16" ht="15.75" customHeight="1" x14ac:dyDescent="0.25">
      <c r="A83" s="128" t="str">
        <f>Município!A83</f>
        <v>Montes Claros</v>
      </c>
      <c r="B83" s="128">
        <f>Município!B83</f>
        <v>310730</v>
      </c>
      <c r="C83" s="128" t="str">
        <f>Município!C83</f>
        <v>Bocaiúva</v>
      </c>
      <c r="D83" s="137" t="e">
        <f>Município!#REF!</f>
        <v>#REF!</v>
      </c>
      <c r="E83" s="131" t="e">
        <f>Município!#REF!</f>
        <v>#REF!</v>
      </c>
      <c r="F83" s="131" t="e">
        <f>Município!#REF!</f>
        <v>#REF!</v>
      </c>
      <c r="G83" s="132" t="e">
        <f>Município!#REF!</f>
        <v>#REF!</v>
      </c>
      <c r="H83" s="131"/>
      <c r="I83" s="131" t="e">
        <f>Município!#REF!</f>
        <v>#REF!</v>
      </c>
      <c r="J83" s="131" t="e">
        <f>Município!#REF!</f>
        <v>#REF!</v>
      </c>
      <c r="K83" s="131">
        <f>Município!D83</f>
        <v>774</v>
      </c>
      <c r="L83" s="133"/>
      <c r="M83" s="134" t="e">
        <f>Município!#REF!</f>
        <v>#REF!</v>
      </c>
      <c r="N83" s="14" t="e">
        <f>Município!#REF!</f>
        <v>#REF!</v>
      </c>
      <c r="O83" s="14" t="e">
        <f>Município!#REF!</f>
        <v>#REF!</v>
      </c>
      <c r="P83" s="14" t="e">
        <f>Município!#REF!</f>
        <v>#REF!</v>
      </c>
    </row>
    <row r="84" spans="1:16" ht="15.75" customHeight="1" x14ac:dyDescent="0.25">
      <c r="A84" s="128" t="str">
        <f>Município!A84</f>
        <v>Divinópolis</v>
      </c>
      <c r="B84" s="128">
        <f>Município!B84</f>
        <v>310740</v>
      </c>
      <c r="C84" s="128" t="str">
        <f>Município!C84</f>
        <v>Bom Despacho</v>
      </c>
      <c r="D84" s="137" t="e">
        <f>Município!#REF!</f>
        <v>#REF!</v>
      </c>
      <c r="E84" s="131" t="e">
        <f>Município!#REF!</f>
        <v>#REF!</v>
      </c>
      <c r="F84" s="131" t="e">
        <f>Município!#REF!</f>
        <v>#REF!</v>
      </c>
      <c r="G84" s="132" t="e">
        <f>Município!#REF!</f>
        <v>#REF!</v>
      </c>
      <c r="H84" s="131"/>
      <c r="I84" s="131" t="e">
        <f>Município!#REF!</f>
        <v>#REF!</v>
      </c>
      <c r="J84" s="131" t="e">
        <f>Município!#REF!</f>
        <v>#REF!</v>
      </c>
      <c r="K84" s="131">
        <f>Município!D84</f>
        <v>894</v>
      </c>
      <c r="L84" s="133"/>
      <c r="M84" s="134" t="e">
        <f>Município!#REF!</f>
        <v>#REF!</v>
      </c>
      <c r="N84" s="14" t="e">
        <f>Município!#REF!</f>
        <v>#REF!</v>
      </c>
      <c r="O84" s="14" t="e">
        <f>Município!#REF!</f>
        <v>#REF!</v>
      </c>
      <c r="P84" s="14" t="e">
        <f>Município!#REF!</f>
        <v>#REF!</v>
      </c>
    </row>
    <row r="85" spans="1:16" ht="15.75" customHeight="1" x14ac:dyDescent="0.25">
      <c r="A85" s="128" t="str">
        <f>Município!A85</f>
        <v>Juiz de Fora</v>
      </c>
      <c r="B85" s="128">
        <f>Município!B85</f>
        <v>310750</v>
      </c>
      <c r="C85" s="128" t="str">
        <f>Município!C85</f>
        <v>Bom Jardim de Minas</v>
      </c>
      <c r="D85" s="137" t="e">
        <f>Município!#REF!</f>
        <v>#REF!</v>
      </c>
      <c r="E85" s="131" t="e">
        <f>Município!#REF!</f>
        <v>#REF!</v>
      </c>
      <c r="F85" s="131" t="e">
        <f>Município!#REF!</f>
        <v>#REF!</v>
      </c>
      <c r="G85" s="132" t="e">
        <f>Município!#REF!</f>
        <v>#REF!</v>
      </c>
      <c r="H85" s="131"/>
      <c r="I85" s="131" t="e">
        <f>Município!#REF!</f>
        <v>#REF!</v>
      </c>
      <c r="J85" s="131" t="e">
        <f>Município!#REF!</f>
        <v>#REF!</v>
      </c>
      <c r="K85" s="131">
        <f>Município!D85</f>
        <v>66</v>
      </c>
      <c r="L85" s="133"/>
      <c r="M85" s="134" t="e">
        <f>Município!#REF!</f>
        <v>#REF!</v>
      </c>
      <c r="N85" s="14" t="e">
        <f>Município!#REF!</f>
        <v>#REF!</v>
      </c>
      <c r="O85" s="14" t="e">
        <f>Município!#REF!</f>
        <v>#REF!</v>
      </c>
      <c r="P85" s="14" t="e">
        <f>Município!#REF!</f>
        <v>#REF!</v>
      </c>
    </row>
    <row r="86" spans="1:16" ht="15.75" customHeight="1" x14ac:dyDescent="0.25">
      <c r="A86" s="128" t="str">
        <f>Município!A86</f>
        <v>Passos</v>
      </c>
      <c r="B86" s="128">
        <f>Município!B86</f>
        <v>310760</v>
      </c>
      <c r="C86" s="128" t="str">
        <f>Município!C86</f>
        <v>Bom Jesus da Penha</v>
      </c>
      <c r="D86" s="137" t="e">
        <f>Município!#REF!</f>
        <v>#REF!</v>
      </c>
      <c r="E86" s="131" t="e">
        <f>Município!#REF!</f>
        <v>#REF!</v>
      </c>
      <c r="F86" s="131" t="e">
        <f>Município!#REF!</f>
        <v>#REF!</v>
      </c>
      <c r="G86" s="132" t="e">
        <f>Município!#REF!</f>
        <v>#REF!</v>
      </c>
      <c r="H86" s="131"/>
      <c r="I86" s="131" t="e">
        <f>Município!#REF!</f>
        <v>#REF!</v>
      </c>
      <c r="J86" s="131" t="e">
        <f>Município!#REF!</f>
        <v>#REF!</v>
      </c>
      <c r="K86" s="131">
        <f>Município!D86</f>
        <v>66</v>
      </c>
      <c r="L86" s="133"/>
      <c r="M86" s="134" t="e">
        <f>Município!#REF!</f>
        <v>#REF!</v>
      </c>
      <c r="N86" s="14" t="e">
        <f>Município!#REF!</f>
        <v>#REF!</v>
      </c>
      <c r="O86" s="14" t="e">
        <f>Município!#REF!</f>
        <v>#REF!</v>
      </c>
      <c r="P86" s="14" t="e">
        <f>Município!#REF!</f>
        <v>#REF!</v>
      </c>
    </row>
    <row r="87" spans="1:16" ht="15.75" customHeight="1" x14ac:dyDescent="0.25">
      <c r="A87" s="128" t="str">
        <f>Município!A87</f>
        <v>Itabira</v>
      </c>
      <c r="B87" s="128">
        <f>Município!B87</f>
        <v>310770</v>
      </c>
      <c r="C87" s="128" t="str">
        <f>Município!C87</f>
        <v>Bom Jesus do Amparo</v>
      </c>
      <c r="D87" s="137" t="e">
        <f>Município!#REF!</f>
        <v>#REF!</v>
      </c>
      <c r="E87" s="131" t="e">
        <f>Município!#REF!</f>
        <v>#REF!</v>
      </c>
      <c r="F87" s="131" t="e">
        <f>Município!#REF!</f>
        <v>#REF!</v>
      </c>
      <c r="G87" s="132" t="e">
        <f>Município!#REF!</f>
        <v>#REF!</v>
      </c>
      <c r="H87" s="131"/>
      <c r="I87" s="131" t="e">
        <f>Município!#REF!</f>
        <v>#REF!</v>
      </c>
      <c r="J87" s="131" t="e">
        <f>Município!#REF!</f>
        <v>#REF!</v>
      </c>
      <c r="K87" s="131">
        <f>Município!D87</f>
        <v>90</v>
      </c>
      <c r="L87" s="133"/>
      <c r="M87" s="134" t="e">
        <f>Município!#REF!</f>
        <v>#REF!</v>
      </c>
      <c r="N87" s="14" t="e">
        <f>Município!#REF!</f>
        <v>#REF!</v>
      </c>
      <c r="O87" s="14" t="e">
        <f>Município!#REF!</f>
        <v>#REF!</v>
      </c>
      <c r="P87" s="14" t="e">
        <f>Município!#REF!</f>
        <v>#REF!</v>
      </c>
    </row>
    <row r="88" spans="1:16" ht="15.75" customHeight="1" x14ac:dyDescent="0.25">
      <c r="A88" s="128" t="str">
        <f>Município!A88</f>
        <v>Coronel Fabriciano</v>
      </c>
      <c r="B88" s="128">
        <f>Município!B88</f>
        <v>310780</v>
      </c>
      <c r="C88" s="128" t="str">
        <f>Município!C88</f>
        <v>Bom Jesus do Galho</v>
      </c>
      <c r="D88" s="137" t="e">
        <f>Município!#REF!</f>
        <v>#REF!</v>
      </c>
      <c r="E88" s="131" t="e">
        <f>Município!#REF!</f>
        <v>#REF!</v>
      </c>
      <c r="F88" s="131" t="e">
        <f>Município!#REF!</f>
        <v>#REF!</v>
      </c>
      <c r="G88" s="132" t="e">
        <f>Município!#REF!</f>
        <v>#REF!</v>
      </c>
      <c r="H88" s="131"/>
      <c r="I88" s="131" t="e">
        <f>Município!#REF!</f>
        <v>#REF!</v>
      </c>
      <c r="J88" s="131" t="e">
        <f>Município!#REF!</f>
        <v>#REF!</v>
      </c>
      <c r="K88" s="131">
        <f>Município!D88</f>
        <v>102</v>
      </c>
      <c r="L88" s="133"/>
      <c r="M88" s="134" t="e">
        <f>Município!#REF!</f>
        <v>#REF!</v>
      </c>
      <c r="N88" s="14" t="e">
        <f>Município!#REF!</f>
        <v>#REF!</v>
      </c>
      <c r="O88" s="14" t="e">
        <f>Município!#REF!</f>
        <v>#REF!</v>
      </c>
      <c r="P88" s="14" t="e">
        <f>Município!#REF!</f>
        <v>#REF!</v>
      </c>
    </row>
    <row r="89" spans="1:16" ht="15.75" customHeight="1" x14ac:dyDescent="0.25">
      <c r="A89" s="128" t="str">
        <f>Município!A89</f>
        <v>Pouso Alegre</v>
      </c>
      <c r="B89" s="128">
        <f>Município!B89</f>
        <v>310790</v>
      </c>
      <c r="C89" s="128" t="str">
        <f>Município!C89</f>
        <v>Bom Repouso</v>
      </c>
      <c r="D89" s="137" t="e">
        <f>Município!#REF!</f>
        <v>#REF!</v>
      </c>
      <c r="E89" s="131" t="e">
        <f>Município!#REF!</f>
        <v>#REF!</v>
      </c>
      <c r="F89" s="131" t="e">
        <f>Município!#REF!</f>
        <v>#REF!</v>
      </c>
      <c r="G89" s="132" t="e">
        <f>Município!#REF!</f>
        <v>#REF!</v>
      </c>
      <c r="H89" s="131"/>
      <c r="I89" s="131" t="e">
        <f>Município!#REF!</f>
        <v>#REF!</v>
      </c>
      <c r="J89" s="131" t="e">
        <f>Município!#REF!</f>
        <v>#REF!</v>
      </c>
      <c r="K89" s="131">
        <f>Município!D89</f>
        <v>174</v>
      </c>
      <c r="L89" s="133"/>
      <c r="M89" s="134" t="e">
        <f>Município!#REF!</f>
        <v>#REF!</v>
      </c>
      <c r="N89" s="14" t="e">
        <f>Município!#REF!</f>
        <v>#REF!</v>
      </c>
      <c r="O89" s="14" t="e">
        <f>Município!#REF!</f>
        <v>#REF!</v>
      </c>
      <c r="P89" s="14" t="e">
        <f>Município!#REF!</f>
        <v>#REF!</v>
      </c>
    </row>
    <row r="90" spans="1:16" ht="15.75" customHeight="1" x14ac:dyDescent="0.25">
      <c r="A90" s="128" t="str">
        <f>Município!A90</f>
        <v>São João Del Rei</v>
      </c>
      <c r="B90" s="128">
        <f>Município!B90</f>
        <v>310800</v>
      </c>
      <c r="C90" s="128" t="str">
        <f>Município!C90</f>
        <v>Bom Sucesso</v>
      </c>
      <c r="D90" s="137" t="e">
        <f>Município!#REF!</f>
        <v>#REF!</v>
      </c>
      <c r="E90" s="131" t="e">
        <f>Município!#REF!</f>
        <v>#REF!</v>
      </c>
      <c r="F90" s="131" t="e">
        <f>Município!#REF!</f>
        <v>#REF!</v>
      </c>
      <c r="G90" s="132" t="e">
        <f>Município!#REF!</f>
        <v>#REF!</v>
      </c>
      <c r="H90" s="131"/>
      <c r="I90" s="131" t="e">
        <f>Município!#REF!</f>
        <v>#REF!</v>
      </c>
      <c r="J90" s="131" t="e">
        <f>Município!#REF!</f>
        <v>#REF!</v>
      </c>
      <c r="K90" s="131">
        <f>Município!D90</f>
        <v>270</v>
      </c>
      <c r="L90" s="133"/>
      <c r="M90" s="134" t="e">
        <f>Município!#REF!</f>
        <v>#REF!</v>
      </c>
      <c r="N90" s="14" t="e">
        <f>Município!#REF!</f>
        <v>#REF!</v>
      </c>
      <c r="O90" s="14" t="e">
        <f>Município!#REF!</f>
        <v>#REF!</v>
      </c>
      <c r="P90" s="14" t="e">
        <f>Município!#REF!</f>
        <v>#REF!</v>
      </c>
    </row>
    <row r="91" spans="1:16" ht="15.75" customHeight="1" x14ac:dyDescent="0.25">
      <c r="A91" s="128" t="str">
        <f>Município!A91</f>
        <v>Belo Horizonte</v>
      </c>
      <c r="B91" s="128">
        <f>Município!B91</f>
        <v>310810</v>
      </c>
      <c r="C91" s="128" t="str">
        <f>Município!C91</f>
        <v>Bonfim</v>
      </c>
      <c r="D91" s="137" t="e">
        <f>Município!#REF!</f>
        <v>#REF!</v>
      </c>
      <c r="E91" s="131" t="e">
        <f>Município!#REF!</f>
        <v>#REF!</v>
      </c>
      <c r="F91" s="131" t="e">
        <f>Município!#REF!</f>
        <v>#REF!</v>
      </c>
      <c r="G91" s="132" t="e">
        <f>Município!#REF!</f>
        <v>#REF!</v>
      </c>
      <c r="H91" s="131"/>
      <c r="I91" s="131" t="e">
        <f>Município!#REF!</f>
        <v>#REF!</v>
      </c>
      <c r="J91" s="131" t="e">
        <f>Município!#REF!</f>
        <v>#REF!</v>
      </c>
      <c r="K91" s="131">
        <f>Município!D91</f>
        <v>66</v>
      </c>
      <c r="L91" s="133"/>
      <c r="M91" s="134" t="e">
        <f>Município!#REF!</f>
        <v>#REF!</v>
      </c>
      <c r="N91" s="14" t="e">
        <f>Município!#REF!</f>
        <v>#REF!</v>
      </c>
      <c r="O91" s="14" t="e">
        <f>Município!#REF!</f>
        <v>#REF!</v>
      </c>
      <c r="P91" s="14" t="e">
        <f>Município!#REF!</f>
        <v>#REF!</v>
      </c>
    </row>
    <row r="92" spans="1:16" ht="15.75" customHeight="1" x14ac:dyDescent="0.25">
      <c r="A92" s="128" t="str">
        <f>Município!A92</f>
        <v>Unaí</v>
      </c>
      <c r="B92" s="128">
        <f>Município!B92</f>
        <v>310820</v>
      </c>
      <c r="C92" s="128" t="str">
        <f>Município!C92</f>
        <v>Bonfinópolis de Minas</v>
      </c>
      <c r="D92" s="137" t="e">
        <f>Município!#REF!</f>
        <v>#REF!</v>
      </c>
      <c r="E92" s="131" t="e">
        <f>Município!#REF!</f>
        <v>#REF!</v>
      </c>
      <c r="F92" s="131" t="e">
        <f>Município!#REF!</f>
        <v>#REF!</v>
      </c>
      <c r="G92" s="132" t="e">
        <f>Município!#REF!</f>
        <v>#REF!</v>
      </c>
      <c r="H92" s="131"/>
      <c r="I92" s="131" t="e">
        <f>Município!#REF!</f>
        <v>#REF!</v>
      </c>
      <c r="J92" s="131" t="e">
        <f>Município!#REF!</f>
        <v>#REF!</v>
      </c>
      <c r="K92" s="131">
        <f>Município!D92</f>
        <v>42</v>
      </c>
      <c r="L92" s="133"/>
      <c r="M92" s="134" t="e">
        <f>Município!#REF!</f>
        <v>#REF!</v>
      </c>
      <c r="N92" s="14" t="e">
        <f>Município!#REF!</f>
        <v>#REF!</v>
      </c>
      <c r="O92" s="14" t="e">
        <f>Município!#REF!</f>
        <v>#REF!</v>
      </c>
      <c r="P92" s="14" t="e">
        <f>Município!#REF!</f>
        <v>#REF!</v>
      </c>
    </row>
    <row r="93" spans="1:16" ht="15.75" customHeight="1" x14ac:dyDescent="0.25">
      <c r="A93" s="128" t="str">
        <f>Município!A93</f>
        <v>Januária</v>
      </c>
      <c r="B93" s="128">
        <f>Município!B93</f>
        <v>310825</v>
      </c>
      <c r="C93" s="128" t="str">
        <f>Município!C93</f>
        <v>Bonito de Minas</v>
      </c>
      <c r="D93" s="137" t="e">
        <f>Município!#REF!</f>
        <v>#REF!</v>
      </c>
      <c r="E93" s="131" t="e">
        <f>Município!#REF!</f>
        <v>#REF!</v>
      </c>
      <c r="F93" s="131" t="e">
        <f>Município!#REF!</f>
        <v>#REF!</v>
      </c>
      <c r="G93" s="132" t="e">
        <f>Município!#REF!</f>
        <v>#REF!</v>
      </c>
      <c r="H93" s="131"/>
      <c r="I93" s="131" t="e">
        <f>Município!#REF!</f>
        <v>#REF!</v>
      </c>
      <c r="J93" s="131" t="e">
        <f>Município!#REF!</f>
        <v>#REF!</v>
      </c>
      <c r="K93" s="131">
        <f>Município!D93</f>
        <v>42</v>
      </c>
      <c r="L93" s="133"/>
      <c r="M93" s="134" t="e">
        <f>Município!#REF!</f>
        <v>#REF!</v>
      </c>
      <c r="N93" s="14" t="e">
        <f>Município!#REF!</f>
        <v>#REF!</v>
      </c>
      <c r="O93" s="14" t="e">
        <f>Município!#REF!</f>
        <v>#REF!</v>
      </c>
      <c r="P93" s="14" t="e">
        <f>Município!#REF!</f>
        <v>#REF!</v>
      </c>
    </row>
    <row r="94" spans="1:16" ht="15.75" customHeight="1" x14ac:dyDescent="0.25">
      <c r="A94" s="128" t="str">
        <f>Município!A94</f>
        <v>Pouso Alegre</v>
      </c>
      <c r="B94" s="128">
        <f>Município!B94</f>
        <v>310830</v>
      </c>
      <c r="C94" s="128" t="str">
        <f>Município!C94</f>
        <v>Borda da Mata</v>
      </c>
      <c r="D94" s="137" t="e">
        <f>Município!#REF!</f>
        <v>#REF!</v>
      </c>
      <c r="E94" s="131" t="e">
        <f>Município!#REF!</f>
        <v>#REF!</v>
      </c>
      <c r="F94" s="131" t="e">
        <f>Município!#REF!</f>
        <v>#REF!</v>
      </c>
      <c r="G94" s="132" t="e">
        <f>Município!#REF!</f>
        <v>#REF!</v>
      </c>
      <c r="H94" s="131"/>
      <c r="I94" s="131" t="e">
        <f>Município!#REF!</f>
        <v>#REF!</v>
      </c>
      <c r="J94" s="131" t="e">
        <f>Município!#REF!</f>
        <v>#REF!</v>
      </c>
      <c r="K94" s="131">
        <f>Município!D94</f>
        <v>156</v>
      </c>
      <c r="L94" s="133"/>
      <c r="M94" s="134" t="e">
        <f>Município!#REF!</f>
        <v>#REF!</v>
      </c>
      <c r="N94" s="14" t="e">
        <f>Município!#REF!</f>
        <v>#REF!</v>
      </c>
      <c r="O94" s="14" t="e">
        <f>Município!#REF!</f>
        <v>#REF!</v>
      </c>
      <c r="P94" s="14" t="e">
        <f>Município!#REF!</f>
        <v>#REF!</v>
      </c>
    </row>
    <row r="95" spans="1:16" ht="15.75" customHeight="1" x14ac:dyDescent="0.25">
      <c r="A95" s="128" t="str">
        <f>Município!A95</f>
        <v>Alfenas</v>
      </c>
      <c r="B95" s="128">
        <f>Município!B95</f>
        <v>310840</v>
      </c>
      <c r="C95" s="128" t="str">
        <f>Município!C95</f>
        <v>Botelhos</v>
      </c>
      <c r="D95" s="137" t="e">
        <f>Município!#REF!</f>
        <v>#REF!</v>
      </c>
      <c r="E95" s="131" t="e">
        <f>Município!#REF!</f>
        <v>#REF!</v>
      </c>
      <c r="F95" s="131" t="e">
        <f>Município!#REF!</f>
        <v>#REF!</v>
      </c>
      <c r="G95" s="132" t="e">
        <f>Município!#REF!</f>
        <v>#REF!</v>
      </c>
      <c r="H95" s="131"/>
      <c r="I95" s="131" t="e">
        <f>Município!#REF!</f>
        <v>#REF!</v>
      </c>
      <c r="J95" s="131" t="e">
        <f>Município!#REF!</f>
        <v>#REF!</v>
      </c>
      <c r="K95" s="131">
        <f>Município!D95</f>
        <v>228</v>
      </c>
      <c r="L95" s="133"/>
      <c r="M95" s="134" t="e">
        <f>Município!#REF!</f>
        <v>#REF!</v>
      </c>
      <c r="N95" s="14" t="e">
        <f>Município!#REF!</f>
        <v>#REF!</v>
      </c>
      <c r="O95" s="14" t="e">
        <f>Município!#REF!</f>
        <v>#REF!</v>
      </c>
      <c r="P95" s="14" t="e">
        <f>Município!#REF!</f>
        <v>#REF!</v>
      </c>
    </row>
    <row r="96" spans="1:16" ht="15.75" customHeight="1" x14ac:dyDescent="0.25">
      <c r="A96" s="128" t="str">
        <f>Município!A96</f>
        <v>Montes Claros</v>
      </c>
      <c r="B96" s="128">
        <f>Município!B96</f>
        <v>310850</v>
      </c>
      <c r="C96" s="128" t="str">
        <f>Município!C96</f>
        <v>Botumirim</v>
      </c>
      <c r="D96" s="137" t="e">
        <f>Município!#REF!</f>
        <v>#REF!</v>
      </c>
      <c r="E96" s="131" t="e">
        <f>Município!#REF!</f>
        <v>#REF!</v>
      </c>
      <c r="F96" s="131" t="e">
        <f>Município!#REF!</f>
        <v>#REF!</v>
      </c>
      <c r="G96" s="132" t="e">
        <f>Município!#REF!</f>
        <v>#REF!</v>
      </c>
      <c r="H96" s="131"/>
      <c r="I96" s="131" t="e">
        <f>Município!#REF!</f>
        <v>#REF!</v>
      </c>
      <c r="J96" s="131" t="e">
        <f>Município!#REF!</f>
        <v>#REF!</v>
      </c>
      <c r="K96" s="131">
        <f>Município!D96</f>
        <v>96</v>
      </c>
      <c r="L96" s="133"/>
      <c r="M96" s="134" t="e">
        <f>Município!#REF!</f>
        <v>#REF!</v>
      </c>
      <c r="N96" s="14" t="e">
        <f>Município!#REF!</f>
        <v>#REF!</v>
      </c>
      <c r="O96" s="14" t="e">
        <f>Município!#REF!</f>
        <v>#REF!</v>
      </c>
      <c r="P96" s="14" t="e">
        <f>Município!#REF!</f>
        <v>#REF!</v>
      </c>
    </row>
    <row r="97" spans="1:16" ht="15.75" customHeight="1" x14ac:dyDescent="0.25">
      <c r="A97" s="128" t="str">
        <f>Município!A97</f>
        <v>Patos de Minas</v>
      </c>
      <c r="B97" s="128">
        <f>Município!B97</f>
        <v>310855</v>
      </c>
      <c r="C97" s="128" t="str">
        <f>Município!C97</f>
        <v>Brasilândia de Minas</v>
      </c>
      <c r="D97" s="137" t="e">
        <f>Município!#REF!</f>
        <v>#REF!</v>
      </c>
      <c r="E97" s="131" t="e">
        <f>Município!#REF!</f>
        <v>#REF!</v>
      </c>
      <c r="F97" s="131" t="e">
        <f>Município!#REF!</f>
        <v>#REF!</v>
      </c>
      <c r="G97" s="132" t="e">
        <f>Município!#REF!</f>
        <v>#REF!</v>
      </c>
      <c r="H97" s="131"/>
      <c r="I97" s="131" t="e">
        <f>Município!#REF!</f>
        <v>#REF!</v>
      </c>
      <c r="J97" s="131" t="e">
        <f>Município!#REF!</f>
        <v>#REF!</v>
      </c>
      <c r="K97" s="131">
        <f>Município!D97</f>
        <v>264</v>
      </c>
      <c r="L97" s="133"/>
      <c r="M97" s="134" t="e">
        <f>Município!#REF!</f>
        <v>#REF!</v>
      </c>
      <c r="N97" s="14" t="e">
        <f>Município!#REF!</f>
        <v>#REF!</v>
      </c>
      <c r="O97" s="14" t="e">
        <f>Município!#REF!</f>
        <v>#REF!</v>
      </c>
      <c r="P97" s="14" t="e">
        <f>Município!#REF!</f>
        <v>#REF!</v>
      </c>
    </row>
    <row r="98" spans="1:16" ht="15.75" customHeight="1" x14ac:dyDescent="0.25">
      <c r="A98" s="128" t="str">
        <f>Município!A98</f>
        <v>Januária</v>
      </c>
      <c r="B98" s="128">
        <f>Município!B98</f>
        <v>310860</v>
      </c>
      <c r="C98" s="128" t="str">
        <f>Município!C98</f>
        <v>Brasília de Minas</v>
      </c>
      <c r="D98" s="137" t="e">
        <f>Município!#REF!</f>
        <v>#REF!</v>
      </c>
      <c r="E98" s="131" t="e">
        <f>Município!#REF!</f>
        <v>#REF!</v>
      </c>
      <c r="F98" s="131" t="e">
        <f>Município!#REF!</f>
        <v>#REF!</v>
      </c>
      <c r="G98" s="132" t="e">
        <f>Município!#REF!</f>
        <v>#REF!</v>
      </c>
      <c r="H98" s="131"/>
      <c r="I98" s="131" t="e">
        <f>Município!#REF!</f>
        <v>#REF!</v>
      </c>
      <c r="J98" s="131" t="e">
        <f>Município!#REF!</f>
        <v>#REF!</v>
      </c>
      <c r="K98" s="131">
        <f>Município!D98</f>
        <v>150</v>
      </c>
      <c r="L98" s="133"/>
      <c r="M98" s="134" t="e">
        <f>Município!#REF!</f>
        <v>#REF!</v>
      </c>
      <c r="N98" s="14" t="e">
        <f>Município!#REF!</f>
        <v>#REF!</v>
      </c>
      <c r="O98" s="14" t="e">
        <f>Município!#REF!</f>
        <v>#REF!</v>
      </c>
      <c r="P98" s="14" t="e">
        <f>Município!#REF!</f>
        <v>#REF!</v>
      </c>
    </row>
    <row r="99" spans="1:16" ht="15.75" customHeight="1" x14ac:dyDescent="0.25">
      <c r="A99" s="128" t="str">
        <f>Município!A99</f>
        <v>Ubá</v>
      </c>
      <c r="B99" s="128">
        <f>Município!B99</f>
        <v>310870</v>
      </c>
      <c r="C99" s="128" t="str">
        <f>Município!C99</f>
        <v>Brás Pires</v>
      </c>
      <c r="D99" s="137" t="e">
        <f>Município!#REF!</f>
        <v>#REF!</v>
      </c>
      <c r="E99" s="131" t="e">
        <f>Município!#REF!</f>
        <v>#REF!</v>
      </c>
      <c r="F99" s="131" t="e">
        <f>Município!#REF!</f>
        <v>#REF!</v>
      </c>
      <c r="G99" s="132" t="e">
        <f>Município!#REF!</f>
        <v>#REF!</v>
      </c>
      <c r="H99" s="131"/>
      <c r="I99" s="131" t="e">
        <f>Município!#REF!</f>
        <v>#REF!</v>
      </c>
      <c r="J99" s="131" t="e">
        <f>Município!#REF!</f>
        <v>#REF!</v>
      </c>
      <c r="K99" s="131">
        <f>Município!D99</f>
        <v>36</v>
      </c>
      <c r="L99" s="133"/>
      <c r="M99" s="134" t="e">
        <f>Município!#REF!</f>
        <v>#REF!</v>
      </c>
      <c r="N99" s="14" t="e">
        <f>Município!#REF!</f>
        <v>#REF!</v>
      </c>
      <c r="O99" s="14" t="e">
        <f>Município!#REF!</f>
        <v>#REF!</v>
      </c>
      <c r="P99" s="14" t="e">
        <f>Município!#REF!</f>
        <v>#REF!</v>
      </c>
    </row>
    <row r="100" spans="1:16" ht="15.75" customHeight="1" x14ac:dyDescent="0.25">
      <c r="A100" s="128" t="str">
        <f>Município!A100</f>
        <v>Coronel Fabriciano</v>
      </c>
      <c r="B100" s="128">
        <f>Município!B100</f>
        <v>310880</v>
      </c>
      <c r="C100" s="128" t="str">
        <f>Município!C100</f>
        <v>Braúnas</v>
      </c>
      <c r="D100" s="137" t="e">
        <f>Município!#REF!</f>
        <v>#REF!</v>
      </c>
      <c r="E100" s="131" t="e">
        <f>Município!#REF!</f>
        <v>#REF!</v>
      </c>
      <c r="F100" s="131" t="e">
        <f>Município!#REF!</f>
        <v>#REF!</v>
      </c>
      <c r="G100" s="132" t="e">
        <f>Município!#REF!</f>
        <v>#REF!</v>
      </c>
      <c r="H100" s="131"/>
      <c r="I100" s="131" t="e">
        <f>Município!#REF!</f>
        <v>#REF!</v>
      </c>
      <c r="J100" s="131" t="e">
        <f>Município!#REF!</f>
        <v>#REF!</v>
      </c>
      <c r="K100" s="131">
        <f>Município!D100</f>
        <v>72</v>
      </c>
      <c r="L100" s="133"/>
      <c r="M100" s="134" t="e">
        <f>Município!#REF!</f>
        <v>#REF!</v>
      </c>
      <c r="N100" s="14" t="e">
        <f>Município!#REF!</f>
        <v>#REF!</v>
      </c>
      <c r="O100" s="14" t="e">
        <f>Município!#REF!</f>
        <v>#REF!</v>
      </c>
      <c r="P100" s="14" t="e">
        <f>Município!#REF!</f>
        <v>#REF!</v>
      </c>
    </row>
    <row r="101" spans="1:16" ht="15.75" customHeight="1" x14ac:dyDescent="0.25">
      <c r="A101" s="128" t="str">
        <f>Município!A101</f>
        <v>Pouso Alegre</v>
      </c>
      <c r="B101" s="128">
        <f>Município!B101</f>
        <v>310890</v>
      </c>
      <c r="C101" s="128" t="str">
        <f>Município!C101</f>
        <v>Brazópolis</v>
      </c>
      <c r="D101" s="137" t="e">
        <f>Município!#REF!</f>
        <v>#REF!</v>
      </c>
      <c r="E101" s="131" t="e">
        <f>Município!#REF!</f>
        <v>#REF!</v>
      </c>
      <c r="F101" s="131" t="e">
        <f>Município!#REF!</f>
        <v>#REF!</v>
      </c>
      <c r="G101" s="132" t="e">
        <f>Município!#REF!</f>
        <v>#REF!</v>
      </c>
      <c r="H101" s="131"/>
      <c r="I101" s="131" t="e">
        <f>Município!#REF!</f>
        <v>#REF!</v>
      </c>
      <c r="J101" s="131" t="e">
        <f>Município!#REF!</f>
        <v>#REF!</v>
      </c>
      <c r="K101" s="131">
        <f>Município!D101</f>
        <v>210</v>
      </c>
      <c r="L101" s="133"/>
      <c r="M101" s="134" t="e">
        <f>Município!#REF!</f>
        <v>#REF!</v>
      </c>
      <c r="N101" s="14" t="e">
        <f>Município!#REF!</f>
        <v>#REF!</v>
      </c>
      <c r="O101" s="14" t="e">
        <f>Município!#REF!</f>
        <v>#REF!</v>
      </c>
      <c r="P101" s="14" t="e">
        <f>Município!#REF!</f>
        <v>#REF!</v>
      </c>
    </row>
    <row r="102" spans="1:16" ht="15.75" customHeight="1" x14ac:dyDescent="0.25">
      <c r="A102" s="128" t="str">
        <f>Município!A102</f>
        <v>Belo Horizonte</v>
      </c>
      <c r="B102" s="128">
        <f>Município!B102</f>
        <v>310900</v>
      </c>
      <c r="C102" s="128" t="str">
        <f>Município!C102</f>
        <v>Brumadinho</v>
      </c>
      <c r="D102" s="137" t="e">
        <f>Município!#REF!</f>
        <v>#REF!</v>
      </c>
      <c r="E102" s="131" t="e">
        <f>Município!#REF!</f>
        <v>#REF!</v>
      </c>
      <c r="F102" s="131" t="e">
        <f>Município!#REF!</f>
        <v>#REF!</v>
      </c>
      <c r="G102" s="132" t="e">
        <f>Município!#REF!</f>
        <v>#REF!</v>
      </c>
      <c r="H102" s="131"/>
      <c r="I102" s="131" t="e">
        <f>Município!#REF!</f>
        <v>#REF!</v>
      </c>
      <c r="J102" s="131" t="e">
        <f>Município!#REF!</f>
        <v>#REF!</v>
      </c>
      <c r="K102" s="131">
        <f>Município!D102</f>
        <v>726</v>
      </c>
      <c r="L102" s="133"/>
      <c r="M102" s="134" t="e">
        <f>Município!#REF!</f>
        <v>#REF!</v>
      </c>
      <c r="N102" s="14" t="e">
        <f>Município!#REF!</f>
        <v>#REF!</v>
      </c>
      <c r="O102" s="14" t="e">
        <f>Município!#REF!</f>
        <v>#REF!</v>
      </c>
      <c r="P102" s="14" t="e">
        <f>Município!#REF!</f>
        <v>#REF!</v>
      </c>
    </row>
    <row r="103" spans="1:16" ht="15.75" customHeight="1" x14ac:dyDescent="0.25">
      <c r="A103" s="128" t="str">
        <f>Município!A103</f>
        <v>Pouso Alegre</v>
      </c>
      <c r="B103" s="128">
        <f>Município!B103</f>
        <v>310910</v>
      </c>
      <c r="C103" s="128" t="str">
        <f>Município!C103</f>
        <v>Bueno Brandão</v>
      </c>
      <c r="D103" s="137" t="e">
        <f>Município!#REF!</f>
        <v>#REF!</v>
      </c>
      <c r="E103" s="131" t="e">
        <f>Município!#REF!</f>
        <v>#REF!</v>
      </c>
      <c r="F103" s="131" t="e">
        <f>Município!#REF!</f>
        <v>#REF!</v>
      </c>
      <c r="G103" s="132" t="e">
        <f>Município!#REF!</f>
        <v>#REF!</v>
      </c>
      <c r="H103" s="131"/>
      <c r="I103" s="131" t="e">
        <f>Município!#REF!</f>
        <v>#REF!</v>
      </c>
      <c r="J103" s="131" t="e">
        <f>Município!#REF!</f>
        <v>#REF!</v>
      </c>
      <c r="K103" s="131">
        <f>Município!D103</f>
        <v>168</v>
      </c>
      <c r="L103" s="133"/>
      <c r="M103" s="134" t="e">
        <f>Município!#REF!</f>
        <v>#REF!</v>
      </c>
      <c r="N103" s="14" t="e">
        <f>Município!#REF!</f>
        <v>#REF!</v>
      </c>
      <c r="O103" s="14" t="e">
        <f>Município!#REF!</f>
        <v>#REF!</v>
      </c>
      <c r="P103" s="14" t="e">
        <f>Município!#REF!</f>
        <v>#REF!</v>
      </c>
    </row>
    <row r="104" spans="1:16" ht="15.75" customHeight="1" x14ac:dyDescent="0.25">
      <c r="A104" s="128" t="str">
        <f>Município!A104</f>
        <v>Sete Lagoas</v>
      </c>
      <c r="B104" s="128">
        <f>Município!B104</f>
        <v>310920</v>
      </c>
      <c r="C104" s="128" t="str">
        <f>Município!C104</f>
        <v>Buenópolis</v>
      </c>
      <c r="D104" s="137" t="e">
        <f>Município!#REF!</f>
        <v>#REF!</v>
      </c>
      <c r="E104" s="131" t="e">
        <f>Município!#REF!</f>
        <v>#REF!</v>
      </c>
      <c r="F104" s="131" t="e">
        <f>Município!#REF!</f>
        <v>#REF!</v>
      </c>
      <c r="G104" s="132" t="e">
        <f>Município!#REF!</f>
        <v>#REF!</v>
      </c>
      <c r="H104" s="131"/>
      <c r="I104" s="131" t="e">
        <f>Município!#REF!</f>
        <v>#REF!</v>
      </c>
      <c r="J104" s="131" t="e">
        <f>Município!#REF!</f>
        <v>#REF!</v>
      </c>
      <c r="K104" s="131">
        <f>Município!D104</f>
        <v>156</v>
      </c>
      <c r="L104" s="133"/>
      <c r="M104" s="134" t="e">
        <f>Município!#REF!</f>
        <v>#REF!</v>
      </c>
      <c r="N104" s="14" t="e">
        <f>Município!#REF!</f>
        <v>#REF!</v>
      </c>
      <c r="O104" s="14" t="e">
        <f>Município!#REF!</f>
        <v>#REF!</v>
      </c>
      <c r="P104" s="14" t="e">
        <f>Município!#REF!</f>
        <v>#REF!</v>
      </c>
    </row>
    <row r="105" spans="1:16" ht="15.75" customHeight="1" x14ac:dyDescent="0.25">
      <c r="A105" s="128" t="str">
        <f>Município!A105</f>
        <v>Coronel Fabriciano</v>
      </c>
      <c r="B105" s="128">
        <f>Município!B105</f>
        <v>310925</v>
      </c>
      <c r="C105" s="128" t="str">
        <f>Município!C105</f>
        <v>Bugre</v>
      </c>
      <c r="D105" s="137" t="e">
        <f>Município!#REF!</f>
        <v>#REF!</v>
      </c>
      <c r="E105" s="131" t="e">
        <f>Município!#REF!</f>
        <v>#REF!</v>
      </c>
      <c r="F105" s="131" t="e">
        <f>Município!#REF!</f>
        <v>#REF!</v>
      </c>
      <c r="G105" s="132" t="e">
        <f>Município!#REF!</f>
        <v>#REF!</v>
      </c>
      <c r="H105" s="131"/>
      <c r="I105" s="131" t="e">
        <f>Município!#REF!</f>
        <v>#REF!</v>
      </c>
      <c r="J105" s="131" t="e">
        <f>Município!#REF!</f>
        <v>#REF!</v>
      </c>
      <c r="K105" s="131">
        <f>Município!D105</f>
        <v>72</v>
      </c>
      <c r="L105" s="133"/>
      <c r="M105" s="134" t="e">
        <f>Município!#REF!</f>
        <v>#REF!</v>
      </c>
      <c r="N105" s="14" t="e">
        <f>Município!#REF!</f>
        <v>#REF!</v>
      </c>
      <c r="O105" s="14" t="e">
        <f>Município!#REF!</f>
        <v>#REF!</v>
      </c>
      <c r="P105" s="14" t="e">
        <f>Município!#REF!</f>
        <v>#REF!</v>
      </c>
    </row>
    <row r="106" spans="1:16" ht="15.75" customHeight="1" x14ac:dyDescent="0.25">
      <c r="A106" s="128" t="str">
        <f>Município!A106</f>
        <v>Unaí</v>
      </c>
      <c r="B106" s="128">
        <f>Município!B106</f>
        <v>310930</v>
      </c>
      <c r="C106" s="128" t="str">
        <f>Município!C106</f>
        <v>Buritis</v>
      </c>
      <c r="D106" s="137" t="e">
        <f>Município!#REF!</f>
        <v>#REF!</v>
      </c>
      <c r="E106" s="131" t="e">
        <f>Município!#REF!</f>
        <v>#REF!</v>
      </c>
      <c r="F106" s="131" t="e">
        <f>Município!#REF!</f>
        <v>#REF!</v>
      </c>
      <c r="G106" s="132" t="e">
        <f>Município!#REF!</f>
        <v>#REF!</v>
      </c>
      <c r="H106" s="131"/>
      <c r="I106" s="131" t="e">
        <f>Município!#REF!</f>
        <v>#REF!</v>
      </c>
      <c r="J106" s="131" t="e">
        <f>Município!#REF!</f>
        <v>#REF!</v>
      </c>
      <c r="K106" s="131">
        <f>Município!D106</f>
        <v>366</v>
      </c>
      <c r="L106" s="133"/>
      <c r="M106" s="134" t="e">
        <f>Município!#REF!</f>
        <v>#REF!</v>
      </c>
      <c r="N106" s="14" t="e">
        <f>Município!#REF!</f>
        <v>#REF!</v>
      </c>
      <c r="O106" s="14" t="e">
        <f>Município!#REF!</f>
        <v>#REF!</v>
      </c>
      <c r="P106" s="14" t="e">
        <f>Município!#REF!</f>
        <v>#REF!</v>
      </c>
    </row>
    <row r="107" spans="1:16" ht="15.75" customHeight="1" x14ac:dyDescent="0.25">
      <c r="A107" s="128" t="str">
        <f>Município!A107</f>
        <v>Pirapora</v>
      </c>
      <c r="B107" s="128">
        <f>Município!B107</f>
        <v>310940</v>
      </c>
      <c r="C107" s="128" t="str">
        <f>Município!C107</f>
        <v>Buritizeiro</v>
      </c>
      <c r="D107" s="137" t="e">
        <f>Município!#REF!</f>
        <v>#REF!</v>
      </c>
      <c r="E107" s="131" t="e">
        <f>Município!#REF!</f>
        <v>#REF!</v>
      </c>
      <c r="F107" s="131" t="e">
        <f>Município!#REF!</f>
        <v>#REF!</v>
      </c>
      <c r="G107" s="132" t="e">
        <f>Município!#REF!</f>
        <v>#REF!</v>
      </c>
      <c r="H107" s="131"/>
      <c r="I107" s="131" t="e">
        <f>Município!#REF!</f>
        <v>#REF!</v>
      </c>
      <c r="J107" s="131" t="e">
        <f>Município!#REF!</f>
        <v>#REF!</v>
      </c>
      <c r="K107" s="131">
        <f>Município!D107</f>
        <v>414</v>
      </c>
      <c r="L107" s="133"/>
      <c r="M107" s="134" t="e">
        <f>Município!#REF!</f>
        <v>#REF!</v>
      </c>
      <c r="N107" s="14" t="e">
        <f>Município!#REF!</f>
        <v>#REF!</v>
      </c>
      <c r="O107" s="14" t="e">
        <f>Município!#REF!</f>
        <v>#REF!</v>
      </c>
      <c r="P107" s="14" t="e">
        <f>Município!#REF!</f>
        <v>#REF!</v>
      </c>
    </row>
    <row r="108" spans="1:16" ht="15.75" customHeight="1" x14ac:dyDescent="0.25">
      <c r="A108" s="128" t="str">
        <f>Município!A108</f>
        <v>Unaí</v>
      </c>
      <c r="B108" s="128">
        <f>Município!B108</f>
        <v>310945</v>
      </c>
      <c r="C108" s="128" t="str">
        <f>Município!C108</f>
        <v>Cabeceira Grande</v>
      </c>
      <c r="D108" s="137" t="e">
        <f>Município!#REF!</f>
        <v>#REF!</v>
      </c>
      <c r="E108" s="131" t="e">
        <f>Município!#REF!</f>
        <v>#REF!</v>
      </c>
      <c r="F108" s="131" t="e">
        <f>Município!#REF!</f>
        <v>#REF!</v>
      </c>
      <c r="G108" s="132" t="e">
        <f>Município!#REF!</f>
        <v>#REF!</v>
      </c>
      <c r="H108" s="131"/>
      <c r="I108" s="131" t="e">
        <f>Município!#REF!</f>
        <v>#REF!</v>
      </c>
      <c r="J108" s="131" t="e">
        <f>Município!#REF!</f>
        <v>#REF!</v>
      </c>
      <c r="K108" s="131">
        <f>Município!D108</f>
        <v>48</v>
      </c>
      <c r="L108" s="133"/>
      <c r="M108" s="134" t="e">
        <f>Município!#REF!</f>
        <v>#REF!</v>
      </c>
      <c r="N108" s="14" t="e">
        <f>Município!#REF!</f>
        <v>#REF!</v>
      </c>
      <c r="O108" s="14" t="e">
        <f>Município!#REF!</f>
        <v>#REF!</v>
      </c>
      <c r="P108" s="14" t="e">
        <f>Município!#REF!</f>
        <v>#REF!</v>
      </c>
    </row>
    <row r="109" spans="1:16" ht="15.75" customHeight="1" x14ac:dyDescent="0.25">
      <c r="A109" s="128" t="str">
        <f>Município!A109</f>
        <v>Alfenas</v>
      </c>
      <c r="B109" s="128">
        <f>Município!B109</f>
        <v>310950</v>
      </c>
      <c r="C109" s="128" t="str">
        <f>Município!C109</f>
        <v>Cabo Verde</v>
      </c>
      <c r="D109" s="137" t="e">
        <f>Município!#REF!</f>
        <v>#REF!</v>
      </c>
      <c r="E109" s="131" t="e">
        <f>Município!#REF!</f>
        <v>#REF!</v>
      </c>
      <c r="F109" s="131" t="e">
        <f>Município!#REF!</f>
        <v>#REF!</v>
      </c>
      <c r="G109" s="132" t="e">
        <f>Município!#REF!</f>
        <v>#REF!</v>
      </c>
      <c r="H109" s="131"/>
      <c r="I109" s="131" t="e">
        <f>Município!#REF!</f>
        <v>#REF!</v>
      </c>
      <c r="J109" s="131" t="e">
        <f>Município!#REF!</f>
        <v>#REF!</v>
      </c>
      <c r="K109" s="131">
        <f>Município!D109</f>
        <v>84</v>
      </c>
      <c r="L109" s="133"/>
      <c r="M109" s="134" t="e">
        <f>Município!#REF!</f>
        <v>#REF!</v>
      </c>
      <c r="N109" s="14" t="e">
        <f>Município!#REF!</f>
        <v>#REF!</v>
      </c>
      <c r="O109" s="14" t="e">
        <f>Município!#REF!</f>
        <v>#REF!</v>
      </c>
      <c r="P109" s="14" t="e">
        <f>Município!#REF!</f>
        <v>#REF!</v>
      </c>
    </row>
    <row r="110" spans="1:16" ht="15.75" customHeight="1" x14ac:dyDescent="0.25">
      <c r="A110" s="128" t="str">
        <f>Município!A110</f>
        <v>Sete Lagoas</v>
      </c>
      <c r="B110" s="128">
        <f>Município!B110</f>
        <v>310960</v>
      </c>
      <c r="C110" s="128" t="str">
        <f>Município!C110</f>
        <v>Cachoeira da Prata</v>
      </c>
      <c r="D110" s="137" t="e">
        <f>Município!#REF!</f>
        <v>#REF!</v>
      </c>
      <c r="E110" s="131" t="e">
        <f>Município!#REF!</f>
        <v>#REF!</v>
      </c>
      <c r="F110" s="131" t="e">
        <f>Município!#REF!</f>
        <v>#REF!</v>
      </c>
      <c r="G110" s="132" t="e">
        <f>Município!#REF!</f>
        <v>#REF!</v>
      </c>
      <c r="H110" s="131"/>
      <c r="I110" s="131" t="e">
        <f>Município!#REF!</f>
        <v>#REF!</v>
      </c>
      <c r="J110" s="131" t="e">
        <f>Município!#REF!</f>
        <v>#REF!</v>
      </c>
      <c r="K110" s="131">
        <f>Município!D110</f>
        <v>60</v>
      </c>
      <c r="L110" s="133"/>
      <c r="M110" s="134" t="e">
        <f>Município!#REF!</f>
        <v>#REF!</v>
      </c>
      <c r="N110" s="14" t="e">
        <f>Município!#REF!</f>
        <v>#REF!</v>
      </c>
      <c r="O110" s="14" t="e">
        <f>Município!#REF!</f>
        <v>#REF!</v>
      </c>
      <c r="P110" s="14" t="e">
        <f>Município!#REF!</f>
        <v>#REF!</v>
      </c>
    </row>
    <row r="111" spans="1:16" ht="15.75" customHeight="1" x14ac:dyDescent="0.25">
      <c r="A111" s="128" t="str">
        <f>Município!A111</f>
        <v>Pouso Alegre</v>
      </c>
      <c r="B111" s="128">
        <f>Município!B111</f>
        <v>310970</v>
      </c>
      <c r="C111" s="128" t="str">
        <f>Município!C111</f>
        <v>Cachoeira de Minas</v>
      </c>
      <c r="D111" s="137" t="e">
        <f>Município!#REF!</f>
        <v>#REF!</v>
      </c>
      <c r="E111" s="131" t="e">
        <f>Município!#REF!</f>
        <v>#REF!</v>
      </c>
      <c r="F111" s="131" t="e">
        <f>Município!#REF!</f>
        <v>#REF!</v>
      </c>
      <c r="G111" s="132" t="e">
        <f>Município!#REF!</f>
        <v>#REF!</v>
      </c>
      <c r="H111" s="131"/>
      <c r="I111" s="131" t="e">
        <f>Município!#REF!</f>
        <v>#REF!</v>
      </c>
      <c r="J111" s="131" t="e">
        <f>Município!#REF!</f>
        <v>#REF!</v>
      </c>
      <c r="K111" s="131">
        <f>Município!D111</f>
        <v>204</v>
      </c>
      <c r="L111" s="133"/>
      <c r="M111" s="134" t="e">
        <f>Município!#REF!</f>
        <v>#REF!</v>
      </c>
      <c r="N111" s="14" t="e">
        <f>Município!#REF!</f>
        <v>#REF!</v>
      </c>
      <c r="O111" s="14" t="e">
        <f>Município!#REF!</f>
        <v>#REF!</v>
      </c>
      <c r="P111" s="14" t="e">
        <f>Município!#REF!</f>
        <v>#REF!</v>
      </c>
    </row>
    <row r="112" spans="1:16" ht="15.75" customHeight="1" x14ac:dyDescent="0.25">
      <c r="A112" s="128" t="str">
        <f>Município!A112</f>
        <v>Ituiutaba</v>
      </c>
      <c r="B112" s="128">
        <f>Município!B112</f>
        <v>310980</v>
      </c>
      <c r="C112" s="128" t="str">
        <f>Município!C112</f>
        <v>Cachoeira Dourada</v>
      </c>
      <c r="D112" s="137" t="e">
        <f>Município!#REF!</f>
        <v>#REF!</v>
      </c>
      <c r="E112" s="131" t="e">
        <f>Município!#REF!</f>
        <v>#REF!</v>
      </c>
      <c r="F112" s="131" t="e">
        <f>Município!#REF!</f>
        <v>#REF!</v>
      </c>
      <c r="G112" s="132" t="e">
        <f>Município!#REF!</f>
        <v>#REF!</v>
      </c>
      <c r="H112" s="131"/>
      <c r="I112" s="131" t="e">
        <f>Município!#REF!</f>
        <v>#REF!</v>
      </c>
      <c r="J112" s="131" t="e">
        <f>Município!#REF!</f>
        <v>#REF!</v>
      </c>
      <c r="K112" s="131">
        <f>Município!D112</f>
        <v>24</v>
      </c>
      <c r="L112" s="133"/>
      <c r="M112" s="134" t="e">
        <f>Município!#REF!</f>
        <v>#REF!</v>
      </c>
      <c r="N112" s="14" t="e">
        <f>Município!#REF!</f>
        <v>#REF!</v>
      </c>
      <c r="O112" s="14" t="e">
        <f>Município!#REF!</f>
        <v>#REF!</v>
      </c>
      <c r="P112" s="14" t="e">
        <f>Município!#REF!</f>
        <v>#REF!</v>
      </c>
    </row>
    <row r="113" spans="1:16" ht="15.75" customHeight="1" x14ac:dyDescent="0.25">
      <c r="A113" s="128" t="str">
        <f>Município!A113</f>
        <v>Sete Lagoas</v>
      </c>
      <c r="B113" s="128">
        <f>Município!B113</f>
        <v>310990</v>
      </c>
      <c r="C113" s="128" t="str">
        <f>Município!C113</f>
        <v>Caetanópolis</v>
      </c>
      <c r="D113" s="137" t="e">
        <f>Município!#REF!</f>
        <v>#REF!</v>
      </c>
      <c r="E113" s="131" t="e">
        <f>Município!#REF!</f>
        <v>#REF!</v>
      </c>
      <c r="F113" s="131" t="e">
        <f>Município!#REF!</f>
        <v>#REF!</v>
      </c>
      <c r="G113" s="132" t="e">
        <f>Município!#REF!</f>
        <v>#REF!</v>
      </c>
      <c r="H113" s="131"/>
      <c r="I113" s="131" t="e">
        <f>Município!#REF!</f>
        <v>#REF!</v>
      </c>
      <c r="J113" s="131" t="e">
        <f>Município!#REF!</f>
        <v>#REF!</v>
      </c>
      <c r="K113" s="131">
        <f>Município!D113</f>
        <v>222</v>
      </c>
      <c r="L113" s="133"/>
      <c r="M113" s="134" t="e">
        <f>Município!#REF!</f>
        <v>#REF!</v>
      </c>
      <c r="N113" s="14" t="e">
        <f>Município!#REF!</f>
        <v>#REF!</v>
      </c>
      <c r="O113" s="14" t="e">
        <f>Município!#REF!</f>
        <v>#REF!</v>
      </c>
      <c r="P113" s="14" t="e">
        <f>Município!#REF!</f>
        <v>#REF!</v>
      </c>
    </row>
    <row r="114" spans="1:16" ht="15.75" customHeight="1" x14ac:dyDescent="0.25">
      <c r="A114" s="128" t="str">
        <f>Município!A114</f>
        <v>Belo Horizonte</v>
      </c>
      <c r="B114" s="128">
        <f>Município!B114</f>
        <v>311000</v>
      </c>
      <c r="C114" s="128" t="str">
        <f>Município!C114</f>
        <v>Caeté</v>
      </c>
      <c r="D114" s="137" t="e">
        <f>Município!#REF!</f>
        <v>#REF!</v>
      </c>
      <c r="E114" s="131" t="e">
        <f>Município!#REF!</f>
        <v>#REF!</v>
      </c>
      <c r="F114" s="131" t="e">
        <f>Município!#REF!</f>
        <v>#REF!</v>
      </c>
      <c r="G114" s="132" t="e">
        <f>Município!#REF!</f>
        <v>#REF!</v>
      </c>
      <c r="H114" s="131"/>
      <c r="I114" s="131" t="e">
        <f>Município!#REF!</f>
        <v>#REF!</v>
      </c>
      <c r="J114" s="131" t="e">
        <f>Município!#REF!</f>
        <v>#REF!</v>
      </c>
      <c r="K114" s="131">
        <f>Município!D114</f>
        <v>804</v>
      </c>
      <c r="L114" s="133"/>
      <c r="M114" s="134" t="e">
        <f>Município!#REF!</f>
        <v>#REF!</v>
      </c>
      <c r="N114" s="14" t="e">
        <f>Município!#REF!</f>
        <v>#REF!</v>
      </c>
      <c r="O114" s="14" t="e">
        <f>Município!#REF!</f>
        <v>#REF!</v>
      </c>
      <c r="P114" s="14" t="e">
        <f>Município!#REF!</f>
        <v>#REF!</v>
      </c>
    </row>
    <row r="115" spans="1:16" ht="15.75" customHeight="1" x14ac:dyDescent="0.25">
      <c r="A115" s="128" t="str">
        <f>Município!A115</f>
        <v>Manhuaçu</v>
      </c>
      <c r="B115" s="128">
        <f>Município!B115</f>
        <v>311010</v>
      </c>
      <c r="C115" s="128" t="str">
        <f>Município!C115</f>
        <v>Caiana</v>
      </c>
      <c r="D115" s="137" t="e">
        <f>Município!#REF!</f>
        <v>#REF!</v>
      </c>
      <c r="E115" s="131" t="e">
        <f>Município!#REF!</f>
        <v>#REF!</v>
      </c>
      <c r="F115" s="131" t="e">
        <f>Município!#REF!</f>
        <v>#REF!</v>
      </c>
      <c r="G115" s="132" t="e">
        <f>Município!#REF!</f>
        <v>#REF!</v>
      </c>
      <c r="H115" s="131"/>
      <c r="I115" s="131" t="e">
        <f>Município!#REF!</f>
        <v>#REF!</v>
      </c>
      <c r="J115" s="131" t="e">
        <f>Município!#REF!</f>
        <v>#REF!</v>
      </c>
      <c r="K115" s="131">
        <f>Município!D115</f>
        <v>96</v>
      </c>
      <c r="L115" s="133"/>
      <c r="M115" s="134" t="e">
        <f>Município!#REF!</f>
        <v>#REF!</v>
      </c>
      <c r="N115" s="14" t="e">
        <f>Município!#REF!</f>
        <v>#REF!</v>
      </c>
      <c r="O115" s="14" t="e">
        <f>Município!#REF!</f>
        <v>#REF!</v>
      </c>
      <c r="P115" s="14" t="e">
        <f>Município!#REF!</f>
        <v>#REF!</v>
      </c>
    </row>
    <row r="116" spans="1:16" ht="15.75" customHeight="1" x14ac:dyDescent="0.25">
      <c r="A116" s="128" t="str">
        <f>Município!A116</f>
        <v>Ponte Nova</v>
      </c>
      <c r="B116" s="128">
        <f>Município!B116</f>
        <v>311020</v>
      </c>
      <c r="C116" s="128" t="str">
        <f>Município!C116</f>
        <v>Cajuri</v>
      </c>
      <c r="D116" s="137" t="e">
        <f>Município!#REF!</f>
        <v>#REF!</v>
      </c>
      <c r="E116" s="131" t="e">
        <f>Município!#REF!</f>
        <v>#REF!</v>
      </c>
      <c r="F116" s="131" t="e">
        <f>Município!#REF!</f>
        <v>#REF!</v>
      </c>
      <c r="G116" s="132" t="e">
        <f>Município!#REF!</f>
        <v>#REF!</v>
      </c>
      <c r="H116" s="131"/>
      <c r="I116" s="131" t="e">
        <f>Município!#REF!</f>
        <v>#REF!</v>
      </c>
      <c r="J116" s="131" t="e">
        <f>Município!#REF!</f>
        <v>#REF!</v>
      </c>
      <c r="K116" s="131">
        <f>Município!D116</f>
        <v>66</v>
      </c>
      <c r="L116" s="133"/>
      <c r="M116" s="134" t="e">
        <f>Município!#REF!</f>
        <v>#REF!</v>
      </c>
      <c r="N116" s="14" t="e">
        <f>Município!#REF!</f>
        <v>#REF!</v>
      </c>
      <c r="O116" s="14" t="e">
        <f>Município!#REF!</f>
        <v>#REF!</v>
      </c>
      <c r="P116" s="14" t="e">
        <f>Município!#REF!</f>
        <v>#REF!</v>
      </c>
    </row>
    <row r="117" spans="1:16" ht="15.75" customHeight="1" x14ac:dyDescent="0.25">
      <c r="A117" s="128" t="str">
        <f>Município!A117</f>
        <v>Pouso Alegre</v>
      </c>
      <c r="B117" s="128">
        <f>Município!B117</f>
        <v>311030</v>
      </c>
      <c r="C117" s="128" t="str">
        <f>Município!C117</f>
        <v>Caldas</v>
      </c>
      <c r="D117" s="137" t="e">
        <f>Município!#REF!</f>
        <v>#REF!</v>
      </c>
      <c r="E117" s="131" t="e">
        <f>Município!#REF!</f>
        <v>#REF!</v>
      </c>
      <c r="F117" s="131" t="e">
        <f>Município!#REF!</f>
        <v>#REF!</v>
      </c>
      <c r="G117" s="132" t="e">
        <f>Município!#REF!</f>
        <v>#REF!</v>
      </c>
      <c r="H117" s="131"/>
      <c r="I117" s="131" t="e">
        <f>Município!#REF!</f>
        <v>#REF!</v>
      </c>
      <c r="J117" s="131" t="e">
        <f>Município!#REF!</f>
        <v>#REF!</v>
      </c>
      <c r="K117" s="131">
        <f>Município!D117</f>
        <v>138</v>
      </c>
      <c r="L117" s="133"/>
      <c r="M117" s="134" t="e">
        <f>Município!#REF!</f>
        <v>#REF!</v>
      </c>
      <c r="N117" s="14" t="e">
        <f>Município!#REF!</f>
        <v>#REF!</v>
      </c>
      <c r="O117" s="14" t="e">
        <f>Município!#REF!</f>
        <v>#REF!</v>
      </c>
      <c r="P117" s="14" t="e">
        <f>Município!#REF!</f>
        <v>#REF!</v>
      </c>
    </row>
    <row r="118" spans="1:16" ht="15.75" customHeight="1" x14ac:dyDescent="0.25">
      <c r="A118" s="128" t="str">
        <f>Município!A118</f>
        <v>Divinópolis</v>
      </c>
      <c r="B118" s="128">
        <f>Município!B118</f>
        <v>311040</v>
      </c>
      <c r="C118" s="128" t="str">
        <f>Município!C118</f>
        <v>Camacho</v>
      </c>
      <c r="D118" s="137" t="e">
        <f>Município!#REF!</f>
        <v>#REF!</v>
      </c>
      <c r="E118" s="131" t="e">
        <f>Município!#REF!</f>
        <v>#REF!</v>
      </c>
      <c r="F118" s="131" t="e">
        <f>Município!#REF!</f>
        <v>#REF!</v>
      </c>
      <c r="G118" s="132" t="e">
        <f>Município!#REF!</f>
        <v>#REF!</v>
      </c>
      <c r="H118" s="131"/>
      <c r="I118" s="131" t="e">
        <f>Município!#REF!</f>
        <v>#REF!</v>
      </c>
      <c r="J118" s="131" t="e">
        <f>Município!#REF!</f>
        <v>#REF!</v>
      </c>
      <c r="K118" s="131">
        <f>Município!D118</f>
        <v>48</v>
      </c>
      <c r="L118" s="133"/>
      <c r="M118" s="134" t="e">
        <f>Município!#REF!</f>
        <v>#REF!</v>
      </c>
      <c r="N118" s="14" t="e">
        <f>Município!#REF!</f>
        <v>#REF!</v>
      </c>
      <c r="O118" s="14" t="e">
        <f>Município!#REF!</f>
        <v>#REF!</v>
      </c>
      <c r="P118" s="14" t="e">
        <f>Município!#REF!</f>
        <v>#REF!</v>
      </c>
    </row>
    <row r="119" spans="1:16" ht="15.75" customHeight="1" x14ac:dyDescent="0.25">
      <c r="A119" s="128" t="str">
        <f>Município!A119</f>
        <v>Pouso Alegre</v>
      </c>
      <c r="B119" s="128">
        <f>Município!B119</f>
        <v>311050</v>
      </c>
      <c r="C119" s="128" t="str">
        <f>Município!C119</f>
        <v>Camanducaia</v>
      </c>
      <c r="D119" s="137" t="e">
        <f>Município!#REF!</f>
        <v>#REF!</v>
      </c>
      <c r="E119" s="131" t="e">
        <f>Município!#REF!</f>
        <v>#REF!</v>
      </c>
      <c r="F119" s="131" t="e">
        <f>Município!#REF!</f>
        <v>#REF!</v>
      </c>
      <c r="G119" s="132" t="e">
        <f>Município!#REF!</f>
        <v>#REF!</v>
      </c>
      <c r="H119" s="131"/>
      <c r="I119" s="131" t="e">
        <f>Município!#REF!</f>
        <v>#REF!</v>
      </c>
      <c r="J119" s="131" t="e">
        <f>Município!#REF!</f>
        <v>#REF!</v>
      </c>
      <c r="K119" s="131">
        <f>Município!D119</f>
        <v>408</v>
      </c>
      <c r="L119" s="133"/>
      <c r="M119" s="134" t="e">
        <f>Município!#REF!</f>
        <v>#REF!</v>
      </c>
      <c r="N119" s="14" t="e">
        <f>Município!#REF!</f>
        <v>#REF!</v>
      </c>
      <c r="O119" s="14" t="e">
        <f>Município!#REF!</f>
        <v>#REF!</v>
      </c>
      <c r="P119" s="14" t="e">
        <f>Município!#REF!</f>
        <v>#REF!</v>
      </c>
    </row>
    <row r="120" spans="1:16" ht="15.75" customHeight="1" x14ac:dyDescent="0.25">
      <c r="A120" s="128" t="str">
        <f>Município!A120</f>
        <v>Pouso Alegre</v>
      </c>
      <c r="B120" s="128">
        <f>Município!B120</f>
        <v>311060</v>
      </c>
      <c r="C120" s="128" t="str">
        <f>Município!C120</f>
        <v>Cambuí</v>
      </c>
      <c r="D120" s="137" t="e">
        <f>Município!#REF!</f>
        <v>#REF!</v>
      </c>
      <c r="E120" s="131" t="e">
        <f>Município!#REF!</f>
        <v>#REF!</v>
      </c>
      <c r="F120" s="131" t="e">
        <f>Município!#REF!</f>
        <v>#REF!</v>
      </c>
      <c r="G120" s="132" t="e">
        <f>Município!#REF!</f>
        <v>#REF!</v>
      </c>
      <c r="H120" s="131"/>
      <c r="I120" s="131" t="e">
        <f>Município!#REF!</f>
        <v>#REF!</v>
      </c>
      <c r="J120" s="131" t="e">
        <f>Município!#REF!</f>
        <v>#REF!</v>
      </c>
      <c r="K120" s="131">
        <f>Município!D120</f>
        <v>444</v>
      </c>
      <c r="L120" s="133"/>
      <c r="M120" s="134" t="e">
        <f>Município!#REF!</f>
        <v>#REF!</v>
      </c>
      <c r="N120" s="14" t="e">
        <f>Município!#REF!</f>
        <v>#REF!</v>
      </c>
      <c r="O120" s="14" t="e">
        <f>Município!#REF!</f>
        <v>#REF!</v>
      </c>
      <c r="P120" s="14" t="e">
        <f>Município!#REF!</f>
        <v>#REF!</v>
      </c>
    </row>
    <row r="121" spans="1:16" ht="15.75" customHeight="1" x14ac:dyDescent="0.25">
      <c r="A121" s="128" t="str">
        <f>Município!A121</f>
        <v>Varginha</v>
      </c>
      <c r="B121" s="128">
        <f>Município!B121</f>
        <v>311070</v>
      </c>
      <c r="C121" s="128" t="str">
        <f>Município!C121</f>
        <v>Cambuquira</v>
      </c>
      <c r="D121" s="137" t="e">
        <f>Município!#REF!</f>
        <v>#REF!</v>
      </c>
      <c r="E121" s="131" t="e">
        <f>Município!#REF!</f>
        <v>#REF!</v>
      </c>
      <c r="F121" s="131" t="e">
        <f>Município!#REF!</f>
        <v>#REF!</v>
      </c>
      <c r="G121" s="132" t="e">
        <f>Município!#REF!</f>
        <v>#REF!</v>
      </c>
      <c r="H121" s="131"/>
      <c r="I121" s="131" t="e">
        <f>Município!#REF!</f>
        <v>#REF!</v>
      </c>
      <c r="J121" s="131" t="e">
        <f>Município!#REF!</f>
        <v>#REF!</v>
      </c>
      <c r="K121" s="131">
        <f>Município!D121</f>
        <v>192</v>
      </c>
      <c r="L121" s="133"/>
      <c r="M121" s="134" t="e">
        <f>Município!#REF!</f>
        <v>#REF!</v>
      </c>
      <c r="N121" s="14" t="e">
        <f>Município!#REF!</f>
        <v>#REF!</v>
      </c>
      <c r="O121" s="14" t="e">
        <f>Município!#REF!</f>
        <v>#REF!</v>
      </c>
      <c r="P121" s="14" t="e">
        <f>Município!#REF!</f>
        <v>#REF!</v>
      </c>
    </row>
    <row r="122" spans="1:16" ht="15.75" customHeight="1" x14ac:dyDescent="0.25">
      <c r="A122" s="128" t="str">
        <f>Município!A122</f>
        <v>Teófilo Otoni</v>
      </c>
      <c r="B122" s="128">
        <f>Município!B122</f>
        <v>311080</v>
      </c>
      <c r="C122" s="128" t="str">
        <f>Município!C122</f>
        <v>Campanário</v>
      </c>
      <c r="D122" s="137" t="e">
        <f>Município!#REF!</f>
        <v>#REF!</v>
      </c>
      <c r="E122" s="131" t="e">
        <f>Município!#REF!</f>
        <v>#REF!</v>
      </c>
      <c r="F122" s="131" t="e">
        <f>Município!#REF!</f>
        <v>#REF!</v>
      </c>
      <c r="G122" s="132" t="e">
        <f>Município!#REF!</f>
        <v>#REF!</v>
      </c>
      <c r="H122" s="131"/>
      <c r="I122" s="131" t="e">
        <f>Município!#REF!</f>
        <v>#REF!</v>
      </c>
      <c r="J122" s="131" t="e">
        <f>Município!#REF!</f>
        <v>#REF!</v>
      </c>
      <c r="K122" s="131">
        <f>Município!D122</f>
        <v>36</v>
      </c>
      <c r="L122" s="133"/>
      <c r="M122" s="134" t="e">
        <f>Município!#REF!</f>
        <v>#REF!</v>
      </c>
      <c r="N122" s="14" t="e">
        <f>Município!#REF!</f>
        <v>#REF!</v>
      </c>
      <c r="O122" s="14" t="e">
        <f>Município!#REF!</f>
        <v>#REF!</v>
      </c>
      <c r="P122" s="14" t="e">
        <f>Município!#REF!</f>
        <v>#REF!</v>
      </c>
    </row>
    <row r="123" spans="1:16" ht="15.75" customHeight="1" x14ac:dyDescent="0.25">
      <c r="A123" s="128" t="str">
        <f>Município!A123</f>
        <v>Varginha</v>
      </c>
      <c r="B123" s="128">
        <f>Município!B123</f>
        <v>311090</v>
      </c>
      <c r="C123" s="128" t="str">
        <f>Município!C123</f>
        <v>Campanha</v>
      </c>
      <c r="D123" s="137" t="e">
        <f>Município!#REF!</f>
        <v>#REF!</v>
      </c>
      <c r="E123" s="131" t="e">
        <f>Município!#REF!</f>
        <v>#REF!</v>
      </c>
      <c r="F123" s="131" t="e">
        <f>Município!#REF!</f>
        <v>#REF!</v>
      </c>
      <c r="G123" s="132" t="e">
        <f>Município!#REF!</f>
        <v>#REF!</v>
      </c>
      <c r="H123" s="131"/>
      <c r="I123" s="131" t="e">
        <f>Município!#REF!</f>
        <v>#REF!</v>
      </c>
      <c r="J123" s="131" t="e">
        <f>Município!#REF!</f>
        <v>#REF!</v>
      </c>
      <c r="K123" s="131">
        <f>Município!D123</f>
        <v>252</v>
      </c>
      <c r="L123" s="133"/>
      <c r="M123" s="134" t="e">
        <f>Município!#REF!</f>
        <v>#REF!</v>
      </c>
      <c r="N123" s="14" t="e">
        <f>Município!#REF!</f>
        <v>#REF!</v>
      </c>
      <c r="O123" s="14" t="e">
        <f>Município!#REF!</f>
        <v>#REF!</v>
      </c>
      <c r="P123" s="14" t="e">
        <f>Município!#REF!</f>
        <v>#REF!</v>
      </c>
    </row>
    <row r="124" spans="1:16" ht="15.75" customHeight="1" x14ac:dyDescent="0.25">
      <c r="A124" s="128" t="str">
        <f>Município!A124</f>
        <v>Alfenas</v>
      </c>
      <c r="B124" s="128">
        <f>Município!B124</f>
        <v>311100</v>
      </c>
      <c r="C124" s="128" t="str">
        <f>Município!C124</f>
        <v>Campestre</v>
      </c>
      <c r="D124" s="137" t="e">
        <f>Município!#REF!</f>
        <v>#REF!</v>
      </c>
      <c r="E124" s="131" t="e">
        <f>Município!#REF!</f>
        <v>#REF!</v>
      </c>
      <c r="F124" s="131" t="e">
        <f>Município!#REF!</f>
        <v>#REF!</v>
      </c>
      <c r="G124" s="132" t="e">
        <f>Município!#REF!</f>
        <v>#REF!</v>
      </c>
      <c r="H124" s="131"/>
      <c r="I124" s="131" t="e">
        <f>Município!#REF!</f>
        <v>#REF!</v>
      </c>
      <c r="J124" s="131" t="e">
        <f>Município!#REF!</f>
        <v>#REF!</v>
      </c>
      <c r="K124" s="131">
        <f>Município!D124</f>
        <v>360</v>
      </c>
      <c r="L124" s="133"/>
      <c r="M124" s="134" t="e">
        <f>Município!#REF!</f>
        <v>#REF!</v>
      </c>
      <c r="N124" s="14" t="e">
        <f>Município!#REF!</f>
        <v>#REF!</v>
      </c>
      <c r="O124" s="14" t="e">
        <f>Município!#REF!</f>
        <v>#REF!</v>
      </c>
      <c r="P124" s="14" t="e">
        <f>Município!#REF!</f>
        <v>#REF!</v>
      </c>
    </row>
    <row r="125" spans="1:16" ht="15.75" customHeight="1" x14ac:dyDescent="0.25">
      <c r="A125" s="128" t="str">
        <f>Município!A125</f>
        <v>Ituiutaba</v>
      </c>
      <c r="B125" s="128">
        <f>Município!B125</f>
        <v>311110</v>
      </c>
      <c r="C125" s="128" t="str">
        <f>Município!C125</f>
        <v>Campina Verde</v>
      </c>
      <c r="D125" s="137" t="e">
        <f>Município!#REF!</f>
        <v>#REF!</v>
      </c>
      <c r="E125" s="131" t="e">
        <f>Município!#REF!</f>
        <v>#REF!</v>
      </c>
      <c r="F125" s="131" t="e">
        <f>Município!#REF!</f>
        <v>#REF!</v>
      </c>
      <c r="G125" s="132" t="e">
        <f>Município!#REF!</f>
        <v>#REF!</v>
      </c>
      <c r="H125" s="131"/>
      <c r="I125" s="131" t="e">
        <f>Município!#REF!</f>
        <v>#REF!</v>
      </c>
      <c r="J125" s="131" t="e">
        <f>Município!#REF!</f>
        <v>#REF!</v>
      </c>
      <c r="K125" s="131">
        <f>Município!D125</f>
        <v>150</v>
      </c>
      <c r="L125" s="133"/>
      <c r="M125" s="134" t="e">
        <f>Município!#REF!</f>
        <v>#REF!</v>
      </c>
      <c r="N125" s="14" t="e">
        <f>Município!#REF!</f>
        <v>#REF!</v>
      </c>
      <c r="O125" s="14" t="e">
        <f>Município!#REF!</f>
        <v>#REF!</v>
      </c>
      <c r="P125" s="14" t="e">
        <f>Município!#REF!</f>
        <v>#REF!</v>
      </c>
    </row>
    <row r="126" spans="1:16" ht="15.75" customHeight="1" x14ac:dyDescent="0.25">
      <c r="A126" s="128" t="str">
        <f>Município!A126</f>
        <v>Januária</v>
      </c>
      <c r="B126" s="128">
        <f>Município!B126</f>
        <v>311115</v>
      </c>
      <c r="C126" s="128" t="str">
        <f>Município!C126</f>
        <v>Campo Azul</v>
      </c>
      <c r="D126" s="137" t="e">
        <f>Município!#REF!</f>
        <v>#REF!</v>
      </c>
      <c r="E126" s="131" t="e">
        <f>Município!#REF!</f>
        <v>#REF!</v>
      </c>
      <c r="F126" s="131" t="e">
        <f>Município!#REF!</f>
        <v>#REF!</v>
      </c>
      <c r="G126" s="132" t="e">
        <f>Município!#REF!</f>
        <v>#REF!</v>
      </c>
      <c r="H126" s="131"/>
      <c r="I126" s="131" t="e">
        <f>Município!#REF!</f>
        <v>#REF!</v>
      </c>
      <c r="J126" s="131" t="e">
        <f>Município!#REF!</f>
        <v>#REF!</v>
      </c>
      <c r="K126" s="131">
        <f>Município!D126</f>
        <v>60</v>
      </c>
      <c r="L126" s="133"/>
      <c r="M126" s="134" t="e">
        <f>Município!#REF!</f>
        <v>#REF!</v>
      </c>
      <c r="N126" s="14" t="e">
        <f>Município!#REF!</f>
        <v>#REF!</v>
      </c>
      <c r="O126" s="14" t="e">
        <f>Município!#REF!</f>
        <v>#REF!</v>
      </c>
      <c r="P126" s="14" t="e">
        <f>Município!#REF!</f>
        <v>#REF!</v>
      </c>
    </row>
    <row r="127" spans="1:16" ht="15.75" customHeight="1" x14ac:dyDescent="0.25">
      <c r="A127" s="128" t="str">
        <f>Município!A127</f>
        <v>Divinópolis</v>
      </c>
      <c r="B127" s="128">
        <f>Município!B127</f>
        <v>311120</v>
      </c>
      <c r="C127" s="128" t="str">
        <f>Município!C127</f>
        <v>Campo Belo</v>
      </c>
      <c r="D127" s="137" t="e">
        <f>Município!#REF!</f>
        <v>#REF!</v>
      </c>
      <c r="E127" s="131" t="e">
        <f>Município!#REF!</f>
        <v>#REF!</v>
      </c>
      <c r="F127" s="131" t="e">
        <f>Município!#REF!</f>
        <v>#REF!</v>
      </c>
      <c r="G127" s="132" t="e">
        <f>Município!#REF!</f>
        <v>#REF!</v>
      </c>
      <c r="H127" s="131"/>
      <c r="I127" s="131" t="e">
        <f>Município!#REF!</f>
        <v>#REF!</v>
      </c>
      <c r="J127" s="131" t="e">
        <f>Município!#REF!</f>
        <v>#REF!</v>
      </c>
      <c r="K127" s="131">
        <f>Município!D127</f>
        <v>828</v>
      </c>
      <c r="L127" s="133"/>
      <c r="M127" s="134" t="e">
        <f>Município!#REF!</f>
        <v>#REF!</v>
      </c>
      <c r="N127" s="14" t="e">
        <f>Município!#REF!</f>
        <v>#REF!</v>
      </c>
      <c r="O127" s="14" t="e">
        <f>Município!#REF!</f>
        <v>#REF!</v>
      </c>
      <c r="P127" s="14" t="e">
        <f>Município!#REF!</f>
        <v>#REF!</v>
      </c>
    </row>
    <row r="128" spans="1:16" ht="15.75" customHeight="1" x14ac:dyDescent="0.25">
      <c r="A128" s="128" t="str">
        <f>Município!A128</f>
        <v>Alfenas</v>
      </c>
      <c r="B128" s="128">
        <f>Município!B128</f>
        <v>311130</v>
      </c>
      <c r="C128" s="128" t="str">
        <f>Município!C128</f>
        <v>Campo do Meio</v>
      </c>
      <c r="D128" s="137" t="e">
        <f>Município!#REF!</f>
        <v>#REF!</v>
      </c>
      <c r="E128" s="131" t="e">
        <f>Município!#REF!</f>
        <v>#REF!</v>
      </c>
      <c r="F128" s="131" t="e">
        <f>Município!#REF!</f>
        <v>#REF!</v>
      </c>
      <c r="G128" s="132" t="e">
        <f>Município!#REF!</f>
        <v>#REF!</v>
      </c>
      <c r="H128" s="131"/>
      <c r="I128" s="131" t="e">
        <f>Município!#REF!</f>
        <v>#REF!</v>
      </c>
      <c r="J128" s="131" t="e">
        <f>Município!#REF!</f>
        <v>#REF!</v>
      </c>
      <c r="K128" s="131">
        <f>Município!D128</f>
        <v>108</v>
      </c>
      <c r="L128" s="133"/>
      <c r="M128" s="134" t="e">
        <f>Município!#REF!</f>
        <v>#REF!</v>
      </c>
      <c r="N128" s="14" t="e">
        <f>Município!#REF!</f>
        <v>#REF!</v>
      </c>
      <c r="O128" s="14" t="e">
        <f>Município!#REF!</f>
        <v>#REF!</v>
      </c>
      <c r="P128" s="14" t="e">
        <f>Município!#REF!</f>
        <v>#REF!</v>
      </c>
    </row>
    <row r="129" spans="1:16" ht="15.75" customHeight="1" x14ac:dyDescent="0.25">
      <c r="A129" s="128" t="str">
        <f>Município!A129</f>
        <v>Uberaba</v>
      </c>
      <c r="B129" s="128">
        <f>Município!B129</f>
        <v>311140</v>
      </c>
      <c r="C129" s="128" t="str">
        <f>Município!C129</f>
        <v>Campo Florido</v>
      </c>
      <c r="D129" s="137" t="e">
        <f>Município!#REF!</f>
        <v>#REF!</v>
      </c>
      <c r="E129" s="131" t="e">
        <f>Município!#REF!</f>
        <v>#REF!</v>
      </c>
      <c r="F129" s="131" t="e">
        <f>Município!#REF!</f>
        <v>#REF!</v>
      </c>
      <c r="G129" s="132" t="e">
        <f>Município!#REF!</f>
        <v>#REF!</v>
      </c>
      <c r="H129" s="131"/>
      <c r="I129" s="131" t="e">
        <f>Município!#REF!</f>
        <v>#REF!</v>
      </c>
      <c r="J129" s="131" t="e">
        <f>Município!#REF!</f>
        <v>#REF!</v>
      </c>
      <c r="K129" s="131">
        <f>Município!D129</f>
        <v>144</v>
      </c>
      <c r="L129" s="133"/>
      <c r="M129" s="134" t="e">
        <f>Município!#REF!</f>
        <v>#REF!</v>
      </c>
      <c r="N129" s="14" t="e">
        <f>Município!#REF!</f>
        <v>#REF!</v>
      </c>
      <c r="O129" s="14" t="e">
        <f>Município!#REF!</f>
        <v>#REF!</v>
      </c>
      <c r="P129" s="14" t="e">
        <f>Município!#REF!</f>
        <v>#REF!</v>
      </c>
    </row>
    <row r="130" spans="1:16" ht="15.75" customHeight="1" x14ac:dyDescent="0.25">
      <c r="A130" s="128" t="str">
        <f>Município!A130</f>
        <v>Uberaba</v>
      </c>
      <c r="B130" s="128">
        <f>Município!B130</f>
        <v>311150</v>
      </c>
      <c r="C130" s="128" t="str">
        <f>Município!C130</f>
        <v>Campos Altos</v>
      </c>
      <c r="D130" s="137" t="e">
        <f>Município!#REF!</f>
        <v>#REF!</v>
      </c>
      <c r="E130" s="131" t="e">
        <f>Município!#REF!</f>
        <v>#REF!</v>
      </c>
      <c r="F130" s="131" t="e">
        <f>Município!#REF!</f>
        <v>#REF!</v>
      </c>
      <c r="G130" s="132" t="e">
        <f>Município!#REF!</f>
        <v>#REF!</v>
      </c>
      <c r="H130" s="131"/>
      <c r="I130" s="131" t="e">
        <f>Município!#REF!</f>
        <v>#REF!</v>
      </c>
      <c r="J130" s="131" t="e">
        <f>Município!#REF!</f>
        <v>#REF!</v>
      </c>
      <c r="K130" s="131">
        <f>Município!D130</f>
        <v>240</v>
      </c>
      <c r="L130" s="133"/>
      <c r="M130" s="134" t="e">
        <f>Município!#REF!</f>
        <v>#REF!</v>
      </c>
      <c r="N130" s="14" t="e">
        <f>Município!#REF!</f>
        <v>#REF!</v>
      </c>
      <c r="O130" s="14" t="e">
        <f>Município!#REF!</f>
        <v>#REF!</v>
      </c>
      <c r="P130" s="14" t="e">
        <f>Município!#REF!</f>
        <v>#REF!</v>
      </c>
    </row>
    <row r="131" spans="1:16" ht="15.75" customHeight="1" x14ac:dyDescent="0.25">
      <c r="A131" s="128" t="str">
        <f>Município!A131</f>
        <v>Alfenas</v>
      </c>
      <c r="B131" s="128">
        <f>Município!B131</f>
        <v>311160</v>
      </c>
      <c r="C131" s="128" t="str">
        <f>Município!C131</f>
        <v>Campos Gerais</v>
      </c>
      <c r="D131" s="137" t="e">
        <f>Município!#REF!</f>
        <v>#REF!</v>
      </c>
      <c r="E131" s="131" t="e">
        <f>Município!#REF!</f>
        <v>#REF!</v>
      </c>
      <c r="F131" s="131" t="e">
        <f>Município!#REF!</f>
        <v>#REF!</v>
      </c>
      <c r="G131" s="132" t="e">
        <f>Município!#REF!</f>
        <v>#REF!</v>
      </c>
      <c r="H131" s="131"/>
      <c r="I131" s="131" t="e">
        <f>Município!#REF!</f>
        <v>#REF!</v>
      </c>
      <c r="J131" s="131" t="e">
        <f>Município!#REF!</f>
        <v>#REF!</v>
      </c>
      <c r="K131" s="131">
        <f>Município!D131</f>
        <v>168</v>
      </c>
      <c r="L131" s="133"/>
      <c r="M131" s="134" t="e">
        <f>Município!#REF!</f>
        <v>#REF!</v>
      </c>
      <c r="N131" s="14" t="e">
        <f>Município!#REF!</f>
        <v>#REF!</v>
      </c>
      <c r="O131" s="14" t="e">
        <f>Município!#REF!</f>
        <v>#REF!</v>
      </c>
      <c r="P131" s="14" t="e">
        <f>Município!#REF!</f>
        <v>#REF!</v>
      </c>
    </row>
    <row r="132" spans="1:16" ht="15.75" customHeight="1" x14ac:dyDescent="0.25">
      <c r="A132" s="128" t="str">
        <f>Município!A132</f>
        <v>Ponte Nova</v>
      </c>
      <c r="B132" s="128">
        <f>Município!B132</f>
        <v>311170</v>
      </c>
      <c r="C132" s="128" t="str">
        <f>Município!C132</f>
        <v>Canaã</v>
      </c>
      <c r="D132" s="137" t="e">
        <f>Município!#REF!</f>
        <v>#REF!</v>
      </c>
      <c r="E132" s="131" t="e">
        <f>Município!#REF!</f>
        <v>#REF!</v>
      </c>
      <c r="F132" s="131" t="e">
        <f>Município!#REF!</f>
        <v>#REF!</v>
      </c>
      <c r="G132" s="132" t="e">
        <f>Município!#REF!</f>
        <v>#REF!</v>
      </c>
      <c r="H132" s="131"/>
      <c r="I132" s="131" t="e">
        <f>Município!#REF!</f>
        <v>#REF!</v>
      </c>
      <c r="J132" s="131" t="e">
        <f>Município!#REF!</f>
        <v>#REF!</v>
      </c>
      <c r="K132" s="131">
        <f>Município!D132</f>
        <v>78</v>
      </c>
      <c r="L132" s="133"/>
      <c r="M132" s="134" t="e">
        <f>Município!#REF!</f>
        <v>#REF!</v>
      </c>
      <c r="N132" s="14" t="e">
        <f>Município!#REF!</f>
        <v>#REF!</v>
      </c>
      <c r="O132" s="14" t="e">
        <f>Município!#REF!</f>
        <v>#REF!</v>
      </c>
      <c r="P132" s="14" t="e">
        <f>Município!#REF!</f>
        <v>#REF!</v>
      </c>
    </row>
    <row r="133" spans="1:16" ht="15.75" customHeight="1" x14ac:dyDescent="0.25">
      <c r="A133" s="128" t="str">
        <f>Município!A133</f>
        <v>Ituiutaba</v>
      </c>
      <c r="B133" s="128">
        <f>Município!B133</f>
        <v>311180</v>
      </c>
      <c r="C133" s="128" t="str">
        <f>Município!C133</f>
        <v>Canápolis</v>
      </c>
      <c r="D133" s="137" t="e">
        <f>Município!#REF!</f>
        <v>#REF!</v>
      </c>
      <c r="E133" s="131" t="e">
        <f>Município!#REF!</f>
        <v>#REF!</v>
      </c>
      <c r="F133" s="131" t="e">
        <f>Município!#REF!</f>
        <v>#REF!</v>
      </c>
      <c r="G133" s="132" t="e">
        <f>Município!#REF!</f>
        <v>#REF!</v>
      </c>
      <c r="H133" s="131"/>
      <c r="I133" s="131" t="e">
        <f>Município!#REF!</f>
        <v>#REF!</v>
      </c>
      <c r="J133" s="131" t="e">
        <f>Município!#REF!</f>
        <v>#REF!</v>
      </c>
      <c r="K133" s="131">
        <f>Município!D133</f>
        <v>90</v>
      </c>
      <c r="L133" s="133"/>
      <c r="M133" s="134" t="e">
        <f>Município!#REF!</f>
        <v>#REF!</v>
      </c>
      <c r="N133" s="14" t="e">
        <f>Município!#REF!</f>
        <v>#REF!</v>
      </c>
      <c r="O133" s="14" t="e">
        <f>Município!#REF!</f>
        <v>#REF!</v>
      </c>
      <c r="P133" s="14" t="e">
        <f>Município!#REF!</f>
        <v>#REF!</v>
      </c>
    </row>
    <row r="134" spans="1:16" ht="15.75" customHeight="1" x14ac:dyDescent="0.25">
      <c r="A134" s="128" t="str">
        <f>Município!A134</f>
        <v>Divinópolis</v>
      </c>
      <c r="B134" s="128">
        <f>Município!B134</f>
        <v>311190</v>
      </c>
      <c r="C134" s="128" t="str">
        <f>Município!C134</f>
        <v>Cana Verde</v>
      </c>
      <c r="D134" s="137" t="e">
        <f>Município!#REF!</f>
        <v>#REF!</v>
      </c>
      <c r="E134" s="131" t="e">
        <f>Município!#REF!</f>
        <v>#REF!</v>
      </c>
      <c r="F134" s="131" t="e">
        <f>Município!#REF!</f>
        <v>#REF!</v>
      </c>
      <c r="G134" s="132" t="e">
        <f>Município!#REF!</f>
        <v>#REF!</v>
      </c>
      <c r="H134" s="131"/>
      <c r="I134" s="131" t="e">
        <f>Município!#REF!</f>
        <v>#REF!</v>
      </c>
      <c r="J134" s="131" t="e">
        <f>Município!#REF!</f>
        <v>#REF!</v>
      </c>
      <c r="K134" s="131">
        <f>Município!D134</f>
        <v>96</v>
      </c>
      <c r="L134" s="133"/>
      <c r="M134" s="134" t="e">
        <f>Município!#REF!</f>
        <v>#REF!</v>
      </c>
      <c r="N134" s="14" t="e">
        <f>Município!#REF!</f>
        <v>#REF!</v>
      </c>
      <c r="O134" s="14" t="e">
        <f>Município!#REF!</f>
        <v>#REF!</v>
      </c>
      <c r="P134" s="14" t="e">
        <f>Município!#REF!</f>
        <v>#REF!</v>
      </c>
    </row>
    <row r="135" spans="1:16" ht="15.75" customHeight="1" x14ac:dyDescent="0.25">
      <c r="A135" s="128" t="str">
        <f>Município!A135</f>
        <v>Divinópolis</v>
      </c>
      <c r="B135" s="128">
        <f>Município!B135</f>
        <v>311200</v>
      </c>
      <c r="C135" s="128" t="str">
        <f>Município!C135</f>
        <v>Candeias</v>
      </c>
      <c r="D135" s="137" t="e">
        <f>Município!#REF!</f>
        <v>#REF!</v>
      </c>
      <c r="E135" s="131" t="e">
        <f>Município!#REF!</f>
        <v>#REF!</v>
      </c>
      <c r="F135" s="131" t="e">
        <f>Município!#REF!</f>
        <v>#REF!</v>
      </c>
      <c r="G135" s="132" t="e">
        <f>Município!#REF!</f>
        <v>#REF!</v>
      </c>
      <c r="H135" s="131"/>
      <c r="I135" s="131" t="e">
        <f>Município!#REF!</f>
        <v>#REF!</v>
      </c>
      <c r="J135" s="131" t="e">
        <f>Município!#REF!</f>
        <v>#REF!</v>
      </c>
      <c r="K135" s="131">
        <f>Município!D135</f>
        <v>114</v>
      </c>
      <c r="L135" s="133"/>
      <c r="M135" s="134" t="e">
        <f>Município!#REF!</f>
        <v>#REF!</v>
      </c>
      <c r="N135" s="14" t="e">
        <f>Município!#REF!</f>
        <v>#REF!</v>
      </c>
      <c r="O135" s="14" t="e">
        <f>Município!#REF!</f>
        <v>#REF!</v>
      </c>
      <c r="P135" s="14" t="e">
        <f>Município!#REF!</f>
        <v>#REF!</v>
      </c>
    </row>
    <row r="136" spans="1:16" ht="15.75" customHeight="1" x14ac:dyDescent="0.25">
      <c r="A136" s="128" t="str">
        <f>Município!A136</f>
        <v>Governador Valadares</v>
      </c>
      <c r="B136" s="128">
        <f>Município!B136</f>
        <v>311205</v>
      </c>
      <c r="C136" s="128" t="str">
        <f>Município!C136</f>
        <v>Cantagalo</v>
      </c>
      <c r="D136" s="137" t="e">
        <f>Município!#REF!</f>
        <v>#REF!</v>
      </c>
      <c r="E136" s="131" t="e">
        <f>Município!#REF!</f>
        <v>#REF!</v>
      </c>
      <c r="F136" s="131" t="e">
        <f>Município!#REF!</f>
        <v>#REF!</v>
      </c>
      <c r="G136" s="132" t="e">
        <f>Município!#REF!</f>
        <v>#REF!</v>
      </c>
      <c r="H136" s="131"/>
      <c r="I136" s="131" t="e">
        <f>Município!#REF!</f>
        <v>#REF!</v>
      </c>
      <c r="J136" s="131" t="e">
        <f>Município!#REF!</f>
        <v>#REF!</v>
      </c>
      <c r="K136" s="131">
        <f>Município!D136</f>
        <v>36</v>
      </c>
      <c r="L136" s="133"/>
      <c r="M136" s="134" t="e">
        <f>Município!#REF!</f>
        <v>#REF!</v>
      </c>
      <c r="N136" s="14" t="e">
        <f>Município!#REF!</f>
        <v>#REF!</v>
      </c>
      <c r="O136" s="14" t="e">
        <f>Município!#REF!</f>
        <v>#REF!</v>
      </c>
      <c r="P136" s="14" t="e">
        <f>Município!#REF!</f>
        <v>#REF!</v>
      </c>
    </row>
    <row r="137" spans="1:16" ht="15.75" customHeight="1" x14ac:dyDescent="0.25">
      <c r="A137" s="128" t="str">
        <f>Município!A137</f>
        <v>Manhuaçu</v>
      </c>
      <c r="B137" s="128">
        <f>Município!B137</f>
        <v>311210</v>
      </c>
      <c r="C137" s="128" t="str">
        <f>Município!C137</f>
        <v>Caparaó</v>
      </c>
      <c r="D137" s="137" t="e">
        <f>Município!#REF!</f>
        <v>#REF!</v>
      </c>
      <c r="E137" s="131" t="e">
        <f>Município!#REF!</f>
        <v>#REF!</v>
      </c>
      <c r="F137" s="131" t="e">
        <f>Município!#REF!</f>
        <v>#REF!</v>
      </c>
      <c r="G137" s="132" t="e">
        <f>Município!#REF!</f>
        <v>#REF!</v>
      </c>
      <c r="H137" s="131"/>
      <c r="I137" s="131" t="e">
        <f>Município!#REF!</f>
        <v>#REF!</v>
      </c>
      <c r="J137" s="131" t="e">
        <f>Município!#REF!</f>
        <v>#REF!</v>
      </c>
      <c r="K137" s="131">
        <f>Município!D137</f>
        <v>84</v>
      </c>
      <c r="L137" s="133"/>
      <c r="M137" s="134" t="e">
        <f>Município!#REF!</f>
        <v>#REF!</v>
      </c>
      <c r="N137" s="14" t="e">
        <f>Município!#REF!</f>
        <v>#REF!</v>
      </c>
      <c r="O137" s="14" t="e">
        <f>Município!#REF!</f>
        <v>#REF!</v>
      </c>
      <c r="P137" s="14" t="e">
        <f>Município!#REF!</f>
        <v>#REF!</v>
      </c>
    </row>
    <row r="138" spans="1:16" ht="15.75" customHeight="1" x14ac:dyDescent="0.25">
      <c r="A138" s="128" t="str">
        <f>Município!A138</f>
        <v>Barbacena</v>
      </c>
      <c r="B138" s="128">
        <f>Município!B138</f>
        <v>311220</v>
      </c>
      <c r="C138" s="128" t="str">
        <f>Município!C138</f>
        <v>Capela Nova</v>
      </c>
      <c r="D138" s="137" t="e">
        <f>Município!#REF!</f>
        <v>#REF!</v>
      </c>
      <c r="E138" s="131" t="e">
        <f>Município!#REF!</f>
        <v>#REF!</v>
      </c>
      <c r="F138" s="131" t="e">
        <f>Município!#REF!</f>
        <v>#REF!</v>
      </c>
      <c r="G138" s="132" t="e">
        <f>Município!#REF!</f>
        <v>#REF!</v>
      </c>
      <c r="H138" s="131"/>
      <c r="I138" s="131" t="e">
        <f>Município!#REF!</f>
        <v>#REF!</v>
      </c>
      <c r="J138" s="131" t="e">
        <f>Município!#REF!</f>
        <v>#REF!</v>
      </c>
      <c r="K138" s="131">
        <f>Município!D138</f>
        <v>78</v>
      </c>
      <c r="L138" s="133"/>
      <c r="M138" s="134" t="e">
        <f>Município!#REF!</f>
        <v>#REF!</v>
      </c>
      <c r="N138" s="14" t="e">
        <f>Município!#REF!</f>
        <v>#REF!</v>
      </c>
      <c r="O138" s="14" t="e">
        <f>Município!#REF!</f>
        <v>#REF!</v>
      </c>
      <c r="P138" s="14" t="e">
        <f>Município!#REF!</f>
        <v>#REF!</v>
      </c>
    </row>
    <row r="139" spans="1:16" ht="15.75" customHeight="1" x14ac:dyDescent="0.25">
      <c r="A139" s="128" t="str">
        <f>Município!A139</f>
        <v>Diamantina</v>
      </c>
      <c r="B139" s="128">
        <f>Município!B139</f>
        <v>311230</v>
      </c>
      <c r="C139" s="128" t="str">
        <f>Município!C139</f>
        <v>Capelinha</v>
      </c>
      <c r="D139" s="137" t="e">
        <f>Município!#REF!</f>
        <v>#REF!</v>
      </c>
      <c r="E139" s="131" t="e">
        <f>Município!#REF!</f>
        <v>#REF!</v>
      </c>
      <c r="F139" s="131" t="e">
        <f>Município!#REF!</f>
        <v>#REF!</v>
      </c>
      <c r="G139" s="132" t="e">
        <f>Município!#REF!</f>
        <v>#REF!</v>
      </c>
      <c r="H139" s="131"/>
      <c r="I139" s="131" t="e">
        <f>Município!#REF!</f>
        <v>#REF!</v>
      </c>
      <c r="J139" s="131" t="e">
        <f>Município!#REF!</f>
        <v>#REF!</v>
      </c>
      <c r="K139" s="131">
        <f>Município!D139</f>
        <v>654</v>
      </c>
      <c r="L139" s="133"/>
      <c r="M139" s="134" t="e">
        <f>Município!#REF!</f>
        <v>#REF!</v>
      </c>
      <c r="N139" s="14" t="e">
        <f>Município!#REF!</f>
        <v>#REF!</v>
      </c>
      <c r="O139" s="14" t="e">
        <f>Município!#REF!</f>
        <v>#REF!</v>
      </c>
      <c r="P139" s="14" t="e">
        <f>Município!#REF!</f>
        <v>#REF!</v>
      </c>
    </row>
    <row r="140" spans="1:16" ht="15.75" customHeight="1" x14ac:dyDescent="0.25">
      <c r="A140" s="128" t="str">
        <f>Município!A140</f>
        <v>Passos</v>
      </c>
      <c r="B140" s="128">
        <f>Município!B140</f>
        <v>311240</v>
      </c>
      <c r="C140" s="128" t="str">
        <f>Município!C140</f>
        <v>Capetinga</v>
      </c>
      <c r="D140" s="137" t="e">
        <f>Município!#REF!</f>
        <v>#REF!</v>
      </c>
      <c r="E140" s="131" t="e">
        <f>Município!#REF!</f>
        <v>#REF!</v>
      </c>
      <c r="F140" s="131" t="e">
        <f>Município!#REF!</f>
        <v>#REF!</v>
      </c>
      <c r="G140" s="132" t="e">
        <f>Município!#REF!</f>
        <v>#REF!</v>
      </c>
      <c r="H140" s="131"/>
      <c r="I140" s="131" t="e">
        <f>Município!#REF!</f>
        <v>#REF!</v>
      </c>
      <c r="J140" s="131" t="e">
        <f>Município!#REF!</f>
        <v>#REF!</v>
      </c>
      <c r="K140" s="131">
        <f>Município!D140</f>
        <v>48</v>
      </c>
      <c r="L140" s="133"/>
      <c r="M140" s="134" t="e">
        <f>Município!#REF!</f>
        <v>#REF!</v>
      </c>
      <c r="N140" s="14" t="e">
        <f>Município!#REF!</f>
        <v>#REF!</v>
      </c>
      <c r="O140" s="14" t="e">
        <f>Município!#REF!</f>
        <v>#REF!</v>
      </c>
      <c r="P140" s="14" t="e">
        <f>Município!#REF!</f>
        <v>#REF!</v>
      </c>
    </row>
    <row r="141" spans="1:16" ht="15.75" customHeight="1" x14ac:dyDescent="0.25">
      <c r="A141" s="128" t="str">
        <f>Município!A141</f>
        <v>Sete Lagoas</v>
      </c>
      <c r="B141" s="128">
        <f>Município!B141</f>
        <v>311250</v>
      </c>
      <c r="C141" s="128" t="str">
        <f>Município!C141</f>
        <v>Capim Branco</v>
      </c>
      <c r="D141" s="137" t="e">
        <f>Município!#REF!</f>
        <v>#REF!</v>
      </c>
      <c r="E141" s="131" t="e">
        <f>Município!#REF!</f>
        <v>#REF!</v>
      </c>
      <c r="F141" s="131" t="e">
        <f>Município!#REF!</f>
        <v>#REF!</v>
      </c>
      <c r="G141" s="132" t="e">
        <f>Município!#REF!</f>
        <v>#REF!</v>
      </c>
      <c r="H141" s="131"/>
      <c r="I141" s="131" t="e">
        <f>Município!#REF!</f>
        <v>#REF!</v>
      </c>
      <c r="J141" s="131" t="e">
        <f>Município!#REF!</f>
        <v>#REF!</v>
      </c>
      <c r="K141" s="131">
        <f>Município!D141</f>
        <v>144</v>
      </c>
      <c r="L141" s="133"/>
      <c r="M141" s="134" t="e">
        <f>Município!#REF!</f>
        <v>#REF!</v>
      </c>
      <c r="N141" s="14" t="e">
        <f>Município!#REF!</f>
        <v>#REF!</v>
      </c>
      <c r="O141" s="14" t="e">
        <f>Município!#REF!</f>
        <v>#REF!</v>
      </c>
      <c r="P141" s="14" t="e">
        <f>Município!#REF!</f>
        <v>#REF!</v>
      </c>
    </row>
    <row r="142" spans="1:16" ht="15.75" customHeight="1" x14ac:dyDescent="0.25">
      <c r="A142" s="128" t="str">
        <f>Município!A142</f>
        <v>Ituiutaba</v>
      </c>
      <c r="B142" s="128">
        <f>Município!B142</f>
        <v>311260</v>
      </c>
      <c r="C142" s="128" t="str">
        <f>Município!C142</f>
        <v>Capinópolis</v>
      </c>
      <c r="D142" s="137" t="e">
        <f>Município!#REF!</f>
        <v>#REF!</v>
      </c>
      <c r="E142" s="131" t="e">
        <f>Município!#REF!</f>
        <v>#REF!</v>
      </c>
      <c r="F142" s="131" t="e">
        <f>Município!#REF!</f>
        <v>#REF!</v>
      </c>
      <c r="G142" s="132" t="e">
        <f>Município!#REF!</f>
        <v>#REF!</v>
      </c>
      <c r="H142" s="131"/>
      <c r="I142" s="131" t="e">
        <f>Município!#REF!</f>
        <v>#REF!</v>
      </c>
      <c r="J142" s="131" t="e">
        <f>Município!#REF!</f>
        <v>#REF!</v>
      </c>
      <c r="K142" s="131">
        <f>Município!D142</f>
        <v>120</v>
      </c>
      <c r="L142" s="133"/>
      <c r="M142" s="134" t="e">
        <f>Município!#REF!</f>
        <v>#REF!</v>
      </c>
      <c r="N142" s="14" t="e">
        <f>Município!#REF!</f>
        <v>#REF!</v>
      </c>
      <c r="O142" s="14" t="e">
        <f>Município!#REF!</f>
        <v>#REF!</v>
      </c>
      <c r="P142" s="14" t="e">
        <f>Município!#REF!</f>
        <v>#REF!</v>
      </c>
    </row>
    <row r="143" spans="1:16" ht="15.75" customHeight="1" x14ac:dyDescent="0.25">
      <c r="A143" s="128" t="str">
        <f>Município!A143</f>
        <v>Governador Valadares</v>
      </c>
      <c r="B143" s="128">
        <f>Município!B143</f>
        <v>311265</v>
      </c>
      <c r="C143" s="128" t="str">
        <f>Município!C143</f>
        <v>Capitão Andrade</v>
      </c>
      <c r="D143" s="137" t="e">
        <f>Município!#REF!</f>
        <v>#REF!</v>
      </c>
      <c r="E143" s="131" t="e">
        <f>Município!#REF!</f>
        <v>#REF!</v>
      </c>
      <c r="F143" s="131" t="e">
        <f>Município!#REF!</f>
        <v>#REF!</v>
      </c>
      <c r="G143" s="132" t="e">
        <f>Município!#REF!</f>
        <v>#REF!</v>
      </c>
      <c r="H143" s="131"/>
      <c r="I143" s="131" t="e">
        <f>Município!#REF!</f>
        <v>#REF!</v>
      </c>
      <c r="J143" s="131" t="e">
        <f>Município!#REF!</f>
        <v>#REF!</v>
      </c>
      <c r="K143" s="131">
        <f>Município!D143</f>
        <v>48</v>
      </c>
      <c r="L143" s="133"/>
      <c r="M143" s="134" t="e">
        <f>Município!#REF!</f>
        <v>#REF!</v>
      </c>
      <c r="N143" s="14" t="e">
        <f>Município!#REF!</f>
        <v>#REF!</v>
      </c>
      <c r="O143" s="14" t="e">
        <f>Município!#REF!</f>
        <v>#REF!</v>
      </c>
      <c r="P143" s="14" t="e">
        <f>Município!#REF!</f>
        <v>#REF!</v>
      </c>
    </row>
    <row r="144" spans="1:16" ht="15.75" customHeight="1" x14ac:dyDescent="0.25">
      <c r="A144" s="128" t="str">
        <f>Município!A144</f>
        <v>Montes Claros</v>
      </c>
      <c r="B144" s="128">
        <f>Município!B144</f>
        <v>311270</v>
      </c>
      <c r="C144" s="128" t="str">
        <f>Município!C144</f>
        <v>Capitão Enéas</v>
      </c>
      <c r="D144" s="137" t="e">
        <f>Município!#REF!</f>
        <v>#REF!</v>
      </c>
      <c r="E144" s="131" t="e">
        <f>Município!#REF!</f>
        <v>#REF!</v>
      </c>
      <c r="F144" s="131" t="e">
        <f>Município!#REF!</f>
        <v>#REF!</v>
      </c>
      <c r="G144" s="132" t="e">
        <f>Município!#REF!</f>
        <v>#REF!</v>
      </c>
      <c r="H144" s="131"/>
      <c r="I144" s="131" t="e">
        <f>Município!#REF!</f>
        <v>#REF!</v>
      </c>
      <c r="J144" s="131" t="e">
        <f>Município!#REF!</f>
        <v>#REF!</v>
      </c>
      <c r="K144" s="131">
        <f>Município!D144</f>
        <v>270</v>
      </c>
      <c r="L144" s="133"/>
      <c r="M144" s="134" t="e">
        <f>Município!#REF!</f>
        <v>#REF!</v>
      </c>
      <c r="N144" s="14" t="e">
        <f>Município!#REF!</f>
        <v>#REF!</v>
      </c>
      <c r="O144" s="14" t="e">
        <f>Município!#REF!</f>
        <v>#REF!</v>
      </c>
      <c r="P144" s="14" t="e">
        <f>Município!#REF!</f>
        <v>#REF!</v>
      </c>
    </row>
    <row r="145" spans="1:16" ht="15.75" customHeight="1" x14ac:dyDescent="0.25">
      <c r="A145" s="128" t="str">
        <f>Município!A145</f>
        <v>Passos</v>
      </c>
      <c r="B145" s="128">
        <f>Município!B145</f>
        <v>311280</v>
      </c>
      <c r="C145" s="128" t="str">
        <f>Município!C145</f>
        <v>Capitólio</v>
      </c>
      <c r="D145" s="137" t="e">
        <f>Município!#REF!</f>
        <v>#REF!</v>
      </c>
      <c r="E145" s="131" t="e">
        <f>Município!#REF!</f>
        <v>#REF!</v>
      </c>
      <c r="F145" s="131" t="e">
        <f>Município!#REF!</f>
        <v>#REF!</v>
      </c>
      <c r="G145" s="132" t="e">
        <f>Município!#REF!</f>
        <v>#REF!</v>
      </c>
      <c r="H145" s="131"/>
      <c r="I145" s="131" t="e">
        <f>Município!#REF!</f>
        <v>#REF!</v>
      </c>
      <c r="J145" s="131" t="e">
        <f>Município!#REF!</f>
        <v>#REF!</v>
      </c>
      <c r="K145" s="131">
        <f>Município!D145</f>
        <v>162</v>
      </c>
      <c r="L145" s="133"/>
      <c r="M145" s="134" t="e">
        <f>Município!#REF!</f>
        <v>#REF!</v>
      </c>
      <c r="N145" s="14" t="e">
        <f>Município!#REF!</f>
        <v>#REF!</v>
      </c>
      <c r="O145" s="14" t="e">
        <f>Município!#REF!</f>
        <v>#REF!</v>
      </c>
      <c r="P145" s="14" t="e">
        <f>Município!#REF!</f>
        <v>#REF!</v>
      </c>
    </row>
    <row r="146" spans="1:16" ht="15.75" customHeight="1" x14ac:dyDescent="0.25">
      <c r="A146" s="128" t="str">
        <f>Município!A146</f>
        <v>Manhuaçu</v>
      </c>
      <c r="B146" s="128">
        <f>Município!B146</f>
        <v>311290</v>
      </c>
      <c r="C146" s="128" t="str">
        <f>Município!C146</f>
        <v>Caputira</v>
      </c>
      <c r="D146" s="137" t="e">
        <f>Município!#REF!</f>
        <v>#REF!</v>
      </c>
      <c r="E146" s="131" t="e">
        <f>Município!#REF!</f>
        <v>#REF!</v>
      </c>
      <c r="F146" s="131" t="e">
        <f>Município!#REF!</f>
        <v>#REF!</v>
      </c>
      <c r="G146" s="132" t="e">
        <f>Município!#REF!</f>
        <v>#REF!</v>
      </c>
      <c r="H146" s="131"/>
      <c r="I146" s="131" t="e">
        <f>Município!#REF!</f>
        <v>#REF!</v>
      </c>
      <c r="J146" s="131" t="e">
        <f>Município!#REF!</f>
        <v>#REF!</v>
      </c>
      <c r="K146" s="131">
        <f>Município!D146</f>
        <v>60</v>
      </c>
      <c r="L146" s="133"/>
      <c r="M146" s="134" t="e">
        <f>Município!#REF!</f>
        <v>#REF!</v>
      </c>
      <c r="N146" s="14" t="e">
        <f>Município!#REF!</f>
        <v>#REF!</v>
      </c>
      <c r="O146" s="14" t="e">
        <f>Município!#REF!</f>
        <v>#REF!</v>
      </c>
      <c r="P146" s="14" t="e">
        <f>Município!#REF!</f>
        <v>#REF!</v>
      </c>
    </row>
    <row r="147" spans="1:16" ht="15.75" customHeight="1" x14ac:dyDescent="0.25">
      <c r="A147" s="128" t="str">
        <f>Município!A147</f>
        <v>Teófilo Otoni</v>
      </c>
      <c r="B147" s="128">
        <f>Município!B147</f>
        <v>311300</v>
      </c>
      <c r="C147" s="128" t="str">
        <f>Município!C147</f>
        <v>Caraí</v>
      </c>
      <c r="D147" s="137" t="e">
        <f>Município!#REF!</f>
        <v>#REF!</v>
      </c>
      <c r="E147" s="131" t="e">
        <f>Município!#REF!</f>
        <v>#REF!</v>
      </c>
      <c r="F147" s="131" t="e">
        <f>Município!#REF!</f>
        <v>#REF!</v>
      </c>
      <c r="G147" s="132" t="e">
        <f>Município!#REF!</f>
        <v>#REF!</v>
      </c>
      <c r="H147" s="131"/>
      <c r="I147" s="131" t="e">
        <f>Município!#REF!</f>
        <v>#REF!</v>
      </c>
      <c r="J147" s="131" t="e">
        <f>Município!#REF!</f>
        <v>#REF!</v>
      </c>
      <c r="K147" s="131">
        <f>Município!D147</f>
        <v>312</v>
      </c>
      <c r="L147" s="133"/>
      <c r="M147" s="134" t="e">
        <f>Município!#REF!</f>
        <v>#REF!</v>
      </c>
      <c r="N147" s="14" t="e">
        <f>Município!#REF!</f>
        <v>#REF!</v>
      </c>
      <c r="O147" s="14" t="e">
        <f>Município!#REF!</f>
        <v>#REF!</v>
      </c>
      <c r="P147" s="14" t="e">
        <f>Município!#REF!</f>
        <v>#REF!</v>
      </c>
    </row>
    <row r="148" spans="1:16" ht="15.75" customHeight="1" x14ac:dyDescent="0.25">
      <c r="A148" s="128" t="str">
        <f>Município!A148</f>
        <v>Barbacena</v>
      </c>
      <c r="B148" s="128">
        <f>Município!B148</f>
        <v>311310</v>
      </c>
      <c r="C148" s="128" t="str">
        <f>Município!C148</f>
        <v>Caranaíba</v>
      </c>
      <c r="D148" s="137" t="e">
        <f>Município!#REF!</f>
        <v>#REF!</v>
      </c>
      <c r="E148" s="131" t="e">
        <f>Município!#REF!</f>
        <v>#REF!</v>
      </c>
      <c r="F148" s="131" t="e">
        <f>Município!#REF!</f>
        <v>#REF!</v>
      </c>
      <c r="G148" s="132" t="e">
        <f>Município!#REF!</f>
        <v>#REF!</v>
      </c>
      <c r="H148" s="131"/>
      <c r="I148" s="131" t="e">
        <f>Município!#REF!</f>
        <v>#REF!</v>
      </c>
      <c r="J148" s="131" t="e">
        <f>Município!#REF!</f>
        <v>#REF!</v>
      </c>
      <c r="K148" s="131">
        <f>Município!D148</f>
        <v>24</v>
      </c>
      <c r="L148" s="133"/>
      <c r="M148" s="134" t="e">
        <f>Município!#REF!</f>
        <v>#REF!</v>
      </c>
      <c r="N148" s="14" t="e">
        <f>Município!#REF!</f>
        <v>#REF!</v>
      </c>
      <c r="O148" s="14" t="e">
        <f>Município!#REF!</f>
        <v>#REF!</v>
      </c>
      <c r="P148" s="14" t="e">
        <f>Município!#REF!</f>
        <v>#REF!</v>
      </c>
    </row>
    <row r="149" spans="1:16" ht="15.75" customHeight="1" x14ac:dyDescent="0.25">
      <c r="A149" s="128" t="str">
        <f>Município!A149</f>
        <v>Barbacena</v>
      </c>
      <c r="B149" s="128">
        <f>Município!B149</f>
        <v>311320</v>
      </c>
      <c r="C149" s="128" t="str">
        <f>Município!C149</f>
        <v>Carandaí</v>
      </c>
      <c r="D149" s="137" t="e">
        <f>Município!#REF!</f>
        <v>#REF!</v>
      </c>
      <c r="E149" s="131" t="e">
        <f>Município!#REF!</f>
        <v>#REF!</v>
      </c>
      <c r="F149" s="131" t="e">
        <f>Município!#REF!</f>
        <v>#REF!</v>
      </c>
      <c r="G149" s="132" t="e">
        <f>Município!#REF!</f>
        <v>#REF!</v>
      </c>
      <c r="H149" s="131"/>
      <c r="I149" s="131" t="e">
        <f>Município!#REF!</f>
        <v>#REF!</v>
      </c>
      <c r="J149" s="131" t="e">
        <f>Município!#REF!</f>
        <v>#REF!</v>
      </c>
      <c r="K149" s="131">
        <f>Município!D149</f>
        <v>408</v>
      </c>
      <c r="L149" s="133"/>
      <c r="M149" s="134" t="e">
        <f>Município!#REF!</f>
        <v>#REF!</v>
      </c>
      <c r="N149" s="14" t="e">
        <f>Município!#REF!</f>
        <v>#REF!</v>
      </c>
      <c r="O149" s="14" t="e">
        <f>Município!#REF!</f>
        <v>#REF!</v>
      </c>
      <c r="P149" s="14" t="e">
        <f>Município!#REF!</f>
        <v>#REF!</v>
      </c>
    </row>
    <row r="150" spans="1:16" ht="15.75" customHeight="1" x14ac:dyDescent="0.25">
      <c r="A150" s="128" t="str">
        <f>Município!A150</f>
        <v>Manhuaçu</v>
      </c>
      <c r="B150" s="128">
        <f>Município!B150</f>
        <v>311330</v>
      </c>
      <c r="C150" s="128" t="str">
        <f>Município!C150</f>
        <v>Carangola</v>
      </c>
      <c r="D150" s="137" t="e">
        <f>Município!#REF!</f>
        <v>#REF!</v>
      </c>
      <c r="E150" s="131" t="e">
        <f>Município!#REF!</f>
        <v>#REF!</v>
      </c>
      <c r="F150" s="131" t="e">
        <f>Município!#REF!</f>
        <v>#REF!</v>
      </c>
      <c r="G150" s="132" t="e">
        <f>Município!#REF!</f>
        <v>#REF!</v>
      </c>
      <c r="H150" s="131"/>
      <c r="I150" s="131" t="e">
        <f>Município!#REF!</f>
        <v>#REF!</v>
      </c>
      <c r="J150" s="131" t="e">
        <f>Município!#REF!</f>
        <v>#REF!</v>
      </c>
      <c r="K150" s="131">
        <f>Município!D150</f>
        <v>204</v>
      </c>
      <c r="L150" s="133"/>
      <c r="M150" s="134" t="e">
        <f>Município!#REF!</f>
        <v>#REF!</v>
      </c>
      <c r="N150" s="14" t="e">
        <f>Município!#REF!</f>
        <v>#REF!</v>
      </c>
      <c r="O150" s="14" t="e">
        <f>Município!#REF!</f>
        <v>#REF!</v>
      </c>
      <c r="P150" s="14" t="e">
        <f>Município!#REF!</f>
        <v>#REF!</v>
      </c>
    </row>
    <row r="151" spans="1:16" ht="15.75" customHeight="1" x14ac:dyDescent="0.25">
      <c r="A151" s="128" t="str">
        <f>Município!A151</f>
        <v>Coronel Fabriciano</v>
      </c>
      <c r="B151" s="128">
        <f>Município!B151</f>
        <v>311340</v>
      </c>
      <c r="C151" s="128" t="str">
        <f>Município!C151</f>
        <v>Caratinga</v>
      </c>
      <c r="D151" s="137" t="e">
        <f>Município!#REF!</f>
        <v>#REF!</v>
      </c>
      <c r="E151" s="131" t="e">
        <f>Município!#REF!</f>
        <v>#REF!</v>
      </c>
      <c r="F151" s="131" t="e">
        <f>Município!#REF!</f>
        <v>#REF!</v>
      </c>
      <c r="G151" s="132" t="e">
        <f>Município!#REF!</f>
        <v>#REF!</v>
      </c>
      <c r="H151" s="131"/>
      <c r="I151" s="131" t="e">
        <f>Município!#REF!</f>
        <v>#REF!</v>
      </c>
      <c r="J151" s="131" t="e">
        <f>Município!#REF!</f>
        <v>#REF!</v>
      </c>
      <c r="K151" s="131">
        <f>Município!D151</f>
        <v>510</v>
      </c>
      <c r="L151" s="133"/>
      <c r="M151" s="134" t="e">
        <f>Município!#REF!</f>
        <v>#REF!</v>
      </c>
      <c r="N151" s="14" t="e">
        <f>Município!#REF!</f>
        <v>#REF!</v>
      </c>
      <c r="O151" s="14" t="e">
        <f>Município!#REF!</f>
        <v>#REF!</v>
      </c>
      <c r="P151" s="14" t="e">
        <f>Município!#REF!</f>
        <v>#REF!</v>
      </c>
    </row>
    <row r="152" spans="1:16" ht="15.75" customHeight="1" x14ac:dyDescent="0.25">
      <c r="A152" s="128" t="str">
        <f>Município!A152</f>
        <v>Diamantina</v>
      </c>
      <c r="B152" s="128">
        <f>Município!B152</f>
        <v>311350</v>
      </c>
      <c r="C152" s="128" t="str">
        <f>Município!C152</f>
        <v>Carbonita</v>
      </c>
      <c r="D152" s="137" t="e">
        <f>Município!#REF!</f>
        <v>#REF!</v>
      </c>
      <c r="E152" s="131" t="e">
        <f>Município!#REF!</f>
        <v>#REF!</v>
      </c>
      <c r="F152" s="131" t="e">
        <f>Município!#REF!</f>
        <v>#REF!</v>
      </c>
      <c r="G152" s="132" t="e">
        <f>Município!#REF!</f>
        <v>#REF!</v>
      </c>
      <c r="H152" s="131"/>
      <c r="I152" s="131" t="e">
        <f>Município!#REF!</f>
        <v>#REF!</v>
      </c>
      <c r="J152" s="131" t="e">
        <f>Município!#REF!</f>
        <v>#REF!</v>
      </c>
      <c r="K152" s="131">
        <f>Município!D152</f>
        <v>162</v>
      </c>
      <c r="L152" s="133"/>
      <c r="M152" s="134" t="e">
        <f>Município!#REF!</f>
        <v>#REF!</v>
      </c>
      <c r="N152" s="14" t="e">
        <f>Município!#REF!</f>
        <v>#REF!</v>
      </c>
      <c r="O152" s="14" t="e">
        <f>Município!#REF!</f>
        <v>#REF!</v>
      </c>
      <c r="P152" s="14" t="e">
        <f>Município!#REF!</f>
        <v>#REF!</v>
      </c>
    </row>
    <row r="153" spans="1:16" ht="15.75" customHeight="1" x14ac:dyDescent="0.25">
      <c r="A153" s="128" t="str">
        <f>Município!A153</f>
        <v>Pouso Alegre</v>
      </c>
      <c r="B153" s="128">
        <f>Município!B153</f>
        <v>311360</v>
      </c>
      <c r="C153" s="128" t="str">
        <f>Município!C153</f>
        <v>Careaçu</v>
      </c>
      <c r="D153" s="137" t="e">
        <f>Município!#REF!</f>
        <v>#REF!</v>
      </c>
      <c r="E153" s="131" t="e">
        <f>Município!#REF!</f>
        <v>#REF!</v>
      </c>
      <c r="F153" s="131" t="e">
        <f>Município!#REF!</f>
        <v>#REF!</v>
      </c>
      <c r="G153" s="132" t="e">
        <f>Município!#REF!</f>
        <v>#REF!</v>
      </c>
      <c r="H153" s="131"/>
      <c r="I153" s="131" t="e">
        <f>Município!#REF!</f>
        <v>#REF!</v>
      </c>
      <c r="J153" s="131" t="e">
        <f>Município!#REF!</f>
        <v>#REF!</v>
      </c>
      <c r="K153" s="131">
        <f>Município!D153</f>
        <v>102</v>
      </c>
      <c r="L153" s="133"/>
      <c r="M153" s="134" t="e">
        <f>Município!#REF!</f>
        <v>#REF!</v>
      </c>
      <c r="N153" s="14" t="e">
        <f>Município!#REF!</f>
        <v>#REF!</v>
      </c>
      <c r="O153" s="14" t="e">
        <f>Município!#REF!</f>
        <v>#REF!</v>
      </c>
      <c r="P153" s="14" t="e">
        <f>Município!#REF!</f>
        <v>#REF!</v>
      </c>
    </row>
    <row r="154" spans="1:16" ht="15.75" customHeight="1" x14ac:dyDescent="0.25">
      <c r="A154" s="128" t="str">
        <f>Município!A154</f>
        <v>Teófilo Otoni</v>
      </c>
      <c r="B154" s="128">
        <f>Município!B154</f>
        <v>311370</v>
      </c>
      <c r="C154" s="128" t="str">
        <f>Município!C154</f>
        <v>Carlos Chagas</v>
      </c>
      <c r="D154" s="137" t="e">
        <f>Município!#REF!</f>
        <v>#REF!</v>
      </c>
      <c r="E154" s="131" t="e">
        <f>Município!#REF!</f>
        <v>#REF!</v>
      </c>
      <c r="F154" s="131" t="e">
        <f>Município!#REF!</f>
        <v>#REF!</v>
      </c>
      <c r="G154" s="132" t="e">
        <f>Município!#REF!</f>
        <v>#REF!</v>
      </c>
      <c r="H154" s="131"/>
      <c r="I154" s="131" t="e">
        <f>Município!#REF!</f>
        <v>#REF!</v>
      </c>
      <c r="J154" s="131" t="e">
        <f>Município!#REF!</f>
        <v>#REF!</v>
      </c>
      <c r="K154" s="131">
        <f>Município!D154</f>
        <v>300</v>
      </c>
      <c r="L154" s="133"/>
      <c r="M154" s="134" t="e">
        <f>Município!#REF!</f>
        <v>#REF!</v>
      </c>
      <c r="N154" s="14" t="e">
        <f>Município!#REF!</f>
        <v>#REF!</v>
      </c>
      <c r="O154" s="14" t="e">
        <f>Município!#REF!</f>
        <v>#REF!</v>
      </c>
      <c r="P154" s="14" t="e">
        <f>Município!#REF!</f>
        <v>#REF!</v>
      </c>
    </row>
    <row r="155" spans="1:16" ht="15.75" customHeight="1" x14ac:dyDescent="0.25">
      <c r="A155" s="128" t="str">
        <f>Município!A155</f>
        <v>Itabira</v>
      </c>
      <c r="B155" s="128">
        <f>Município!B155</f>
        <v>311380</v>
      </c>
      <c r="C155" s="128" t="str">
        <f>Município!C155</f>
        <v>Carmésia</v>
      </c>
      <c r="D155" s="137" t="e">
        <f>Município!#REF!</f>
        <v>#REF!</v>
      </c>
      <c r="E155" s="131" t="e">
        <f>Município!#REF!</f>
        <v>#REF!</v>
      </c>
      <c r="F155" s="131" t="e">
        <f>Município!#REF!</f>
        <v>#REF!</v>
      </c>
      <c r="G155" s="132" t="e">
        <f>Município!#REF!</f>
        <v>#REF!</v>
      </c>
      <c r="H155" s="131"/>
      <c r="I155" s="131" t="e">
        <f>Município!#REF!</f>
        <v>#REF!</v>
      </c>
      <c r="J155" s="131" t="e">
        <f>Município!#REF!</f>
        <v>#REF!</v>
      </c>
      <c r="K155" s="131">
        <f>Município!D155</f>
        <v>30</v>
      </c>
      <c r="L155" s="133"/>
      <c r="M155" s="134" t="e">
        <f>Município!#REF!</f>
        <v>#REF!</v>
      </c>
      <c r="N155" s="14" t="e">
        <f>Município!#REF!</f>
        <v>#REF!</v>
      </c>
      <c r="O155" s="14" t="e">
        <f>Município!#REF!</f>
        <v>#REF!</v>
      </c>
      <c r="P155" s="14" t="e">
        <f>Município!#REF!</f>
        <v>#REF!</v>
      </c>
    </row>
    <row r="156" spans="1:16" ht="15.75" customHeight="1" x14ac:dyDescent="0.25">
      <c r="A156" s="128" t="str">
        <f>Município!A156</f>
        <v>Varginha</v>
      </c>
      <c r="B156" s="128">
        <f>Município!B156</f>
        <v>311390</v>
      </c>
      <c r="C156" s="128" t="str">
        <f>Município!C156</f>
        <v>Carmo da Cachoeira</v>
      </c>
      <c r="D156" s="137" t="e">
        <f>Município!#REF!</f>
        <v>#REF!</v>
      </c>
      <c r="E156" s="131" t="e">
        <f>Município!#REF!</f>
        <v>#REF!</v>
      </c>
      <c r="F156" s="131" t="e">
        <f>Município!#REF!</f>
        <v>#REF!</v>
      </c>
      <c r="G156" s="132" t="e">
        <f>Município!#REF!</f>
        <v>#REF!</v>
      </c>
      <c r="H156" s="131"/>
      <c r="I156" s="131" t="e">
        <f>Município!#REF!</f>
        <v>#REF!</v>
      </c>
      <c r="J156" s="131" t="e">
        <f>Município!#REF!</f>
        <v>#REF!</v>
      </c>
      <c r="K156" s="131">
        <f>Município!D156</f>
        <v>210</v>
      </c>
      <c r="L156" s="133"/>
      <c r="M156" s="134" t="e">
        <f>Município!#REF!</f>
        <v>#REF!</v>
      </c>
      <c r="N156" s="14" t="e">
        <f>Município!#REF!</f>
        <v>#REF!</v>
      </c>
      <c r="O156" s="14" t="e">
        <f>Município!#REF!</f>
        <v>#REF!</v>
      </c>
      <c r="P156" s="14" t="e">
        <f>Município!#REF!</f>
        <v>#REF!</v>
      </c>
    </row>
    <row r="157" spans="1:16" ht="15.75" customHeight="1" x14ac:dyDescent="0.25">
      <c r="A157" s="128" t="str">
        <f>Município!A157</f>
        <v>Divinópolis</v>
      </c>
      <c r="B157" s="128">
        <f>Município!B157</f>
        <v>311400</v>
      </c>
      <c r="C157" s="128" t="str">
        <f>Município!C157</f>
        <v>Carmo da Mata</v>
      </c>
      <c r="D157" s="137" t="e">
        <f>Município!#REF!</f>
        <v>#REF!</v>
      </c>
      <c r="E157" s="131" t="e">
        <f>Município!#REF!</f>
        <v>#REF!</v>
      </c>
      <c r="F157" s="131" t="e">
        <f>Município!#REF!</f>
        <v>#REF!</v>
      </c>
      <c r="G157" s="132" t="e">
        <f>Município!#REF!</f>
        <v>#REF!</v>
      </c>
      <c r="H157" s="131"/>
      <c r="I157" s="131" t="e">
        <f>Município!#REF!</f>
        <v>#REF!</v>
      </c>
      <c r="J157" s="131" t="e">
        <f>Município!#REF!</f>
        <v>#REF!</v>
      </c>
      <c r="K157" s="131">
        <f>Município!D157</f>
        <v>204</v>
      </c>
      <c r="L157" s="133"/>
      <c r="M157" s="134" t="e">
        <f>Município!#REF!</f>
        <v>#REF!</v>
      </c>
      <c r="N157" s="14" t="e">
        <f>Município!#REF!</f>
        <v>#REF!</v>
      </c>
      <c r="O157" s="14" t="e">
        <f>Município!#REF!</f>
        <v>#REF!</v>
      </c>
      <c r="P157" s="14" t="e">
        <f>Município!#REF!</f>
        <v>#REF!</v>
      </c>
    </row>
    <row r="158" spans="1:16" ht="15.75" customHeight="1" x14ac:dyDescent="0.25">
      <c r="A158" s="128" t="str">
        <f>Município!A158</f>
        <v>Varginha</v>
      </c>
      <c r="B158" s="128">
        <f>Município!B158</f>
        <v>311410</v>
      </c>
      <c r="C158" s="128" t="str">
        <f>Município!C158</f>
        <v>Carmo de Minas</v>
      </c>
      <c r="D158" s="137" t="e">
        <f>Município!#REF!</f>
        <v>#REF!</v>
      </c>
      <c r="E158" s="131" t="e">
        <f>Município!#REF!</f>
        <v>#REF!</v>
      </c>
      <c r="F158" s="131" t="e">
        <f>Município!#REF!</f>
        <v>#REF!</v>
      </c>
      <c r="G158" s="132" t="e">
        <f>Município!#REF!</f>
        <v>#REF!</v>
      </c>
      <c r="H158" s="131"/>
      <c r="I158" s="131" t="e">
        <f>Município!#REF!</f>
        <v>#REF!</v>
      </c>
      <c r="J158" s="131" t="e">
        <f>Município!#REF!</f>
        <v>#REF!</v>
      </c>
      <c r="K158" s="131">
        <f>Município!D158</f>
        <v>216</v>
      </c>
      <c r="L158" s="133"/>
      <c r="M158" s="134" t="e">
        <f>Município!#REF!</f>
        <v>#REF!</v>
      </c>
      <c r="N158" s="14" t="e">
        <f>Município!#REF!</f>
        <v>#REF!</v>
      </c>
      <c r="O158" s="14" t="e">
        <f>Município!#REF!</f>
        <v>#REF!</v>
      </c>
      <c r="P158" s="14" t="e">
        <f>Município!#REF!</f>
        <v>#REF!</v>
      </c>
    </row>
    <row r="159" spans="1:16" ht="15.75" customHeight="1" x14ac:dyDescent="0.25">
      <c r="A159" s="128" t="str">
        <f>Município!A159</f>
        <v>Divinópolis</v>
      </c>
      <c r="B159" s="128">
        <f>Município!B159</f>
        <v>311420</v>
      </c>
      <c r="C159" s="128" t="str">
        <f>Município!C159</f>
        <v>Carmo do Cajuru</v>
      </c>
      <c r="D159" s="137" t="e">
        <f>Município!#REF!</f>
        <v>#REF!</v>
      </c>
      <c r="E159" s="131" t="e">
        <f>Município!#REF!</f>
        <v>#REF!</v>
      </c>
      <c r="F159" s="131" t="e">
        <f>Município!#REF!</f>
        <v>#REF!</v>
      </c>
      <c r="G159" s="132" t="e">
        <f>Município!#REF!</f>
        <v>#REF!</v>
      </c>
      <c r="H159" s="131"/>
      <c r="I159" s="131" t="e">
        <f>Município!#REF!</f>
        <v>#REF!</v>
      </c>
      <c r="J159" s="131" t="e">
        <f>Município!#REF!</f>
        <v>#REF!</v>
      </c>
      <c r="K159" s="131">
        <f>Município!D159</f>
        <v>390</v>
      </c>
      <c r="L159" s="133"/>
      <c r="M159" s="134" t="e">
        <f>Município!#REF!</f>
        <v>#REF!</v>
      </c>
      <c r="N159" s="14" t="e">
        <f>Município!#REF!</f>
        <v>#REF!</v>
      </c>
      <c r="O159" s="14" t="e">
        <f>Município!#REF!</f>
        <v>#REF!</v>
      </c>
      <c r="P159" s="14" t="e">
        <f>Município!#REF!</f>
        <v>#REF!</v>
      </c>
    </row>
    <row r="160" spans="1:16" ht="15.75" customHeight="1" x14ac:dyDescent="0.25">
      <c r="A160" s="128" t="str">
        <f>Município!A160</f>
        <v>Patos de Minas</v>
      </c>
      <c r="B160" s="128">
        <f>Município!B160</f>
        <v>311430</v>
      </c>
      <c r="C160" s="128" t="str">
        <f>Município!C160</f>
        <v>Carmo do Paranaíba</v>
      </c>
      <c r="D160" s="137" t="e">
        <f>Município!#REF!</f>
        <v>#REF!</v>
      </c>
      <c r="E160" s="131" t="e">
        <f>Município!#REF!</f>
        <v>#REF!</v>
      </c>
      <c r="F160" s="131" t="e">
        <f>Município!#REF!</f>
        <v>#REF!</v>
      </c>
      <c r="G160" s="132" t="e">
        <f>Município!#REF!</f>
        <v>#REF!</v>
      </c>
      <c r="H160" s="131"/>
      <c r="I160" s="131" t="e">
        <f>Município!#REF!</f>
        <v>#REF!</v>
      </c>
      <c r="J160" s="131" t="e">
        <f>Município!#REF!</f>
        <v>#REF!</v>
      </c>
      <c r="K160" s="131">
        <f>Município!D160</f>
        <v>210</v>
      </c>
      <c r="L160" s="133"/>
      <c r="M160" s="134" t="e">
        <f>Município!#REF!</f>
        <v>#REF!</v>
      </c>
      <c r="N160" s="14" t="e">
        <f>Município!#REF!</f>
        <v>#REF!</v>
      </c>
      <c r="O160" s="14" t="e">
        <f>Município!#REF!</f>
        <v>#REF!</v>
      </c>
      <c r="P160" s="14" t="e">
        <f>Município!#REF!</f>
        <v>#REF!</v>
      </c>
    </row>
    <row r="161" spans="1:16" ht="15.75" customHeight="1" x14ac:dyDescent="0.25">
      <c r="A161" s="128" t="str">
        <f>Município!A161</f>
        <v>Passos</v>
      </c>
      <c r="B161" s="128">
        <f>Município!B161</f>
        <v>311440</v>
      </c>
      <c r="C161" s="128" t="str">
        <f>Município!C161</f>
        <v>Carmo do Rio Claro</v>
      </c>
      <c r="D161" s="137" t="e">
        <f>Município!#REF!</f>
        <v>#REF!</v>
      </c>
      <c r="E161" s="131" t="e">
        <f>Município!#REF!</f>
        <v>#REF!</v>
      </c>
      <c r="F161" s="131" t="e">
        <f>Município!#REF!</f>
        <v>#REF!</v>
      </c>
      <c r="G161" s="132" t="e">
        <f>Município!#REF!</f>
        <v>#REF!</v>
      </c>
      <c r="H161" s="131"/>
      <c r="I161" s="131" t="e">
        <f>Município!#REF!</f>
        <v>#REF!</v>
      </c>
      <c r="J161" s="131" t="e">
        <f>Município!#REF!</f>
        <v>#REF!</v>
      </c>
      <c r="K161" s="131">
        <f>Município!D161</f>
        <v>336</v>
      </c>
      <c r="L161" s="133"/>
      <c r="M161" s="134" t="e">
        <f>Município!#REF!</f>
        <v>#REF!</v>
      </c>
      <c r="N161" s="14" t="e">
        <f>Município!#REF!</f>
        <v>#REF!</v>
      </c>
      <c r="O161" s="14" t="e">
        <f>Município!#REF!</f>
        <v>#REF!</v>
      </c>
      <c r="P161" s="14" t="e">
        <f>Município!#REF!</f>
        <v>#REF!</v>
      </c>
    </row>
    <row r="162" spans="1:16" ht="15.75" customHeight="1" x14ac:dyDescent="0.25">
      <c r="A162" s="128" t="str">
        <f>Município!A162</f>
        <v>Divinópolis</v>
      </c>
      <c r="B162" s="128">
        <f>Município!B162</f>
        <v>311450</v>
      </c>
      <c r="C162" s="128" t="str">
        <f>Município!C162</f>
        <v>Carmópolis de Minas</v>
      </c>
      <c r="D162" s="137" t="e">
        <f>Município!#REF!</f>
        <v>#REF!</v>
      </c>
      <c r="E162" s="131" t="e">
        <f>Município!#REF!</f>
        <v>#REF!</v>
      </c>
      <c r="F162" s="131" t="e">
        <f>Município!#REF!</f>
        <v>#REF!</v>
      </c>
      <c r="G162" s="132" t="e">
        <f>Município!#REF!</f>
        <v>#REF!</v>
      </c>
      <c r="H162" s="131"/>
      <c r="I162" s="131" t="e">
        <f>Município!#REF!</f>
        <v>#REF!</v>
      </c>
      <c r="J162" s="131" t="e">
        <f>Município!#REF!</f>
        <v>#REF!</v>
      </c>
      <c r="K162" s="131">
        <f>Município!D162</f>
        <v>138</v>
      </c>
      <c r="L162" s="133"/>
      <c r="M162" s="134" t="e">
        <f>Município!#REF!</f>
        <v>#REF!</v>
      </c>
      <c r="N162" s="14" t="e">
        <f>Município!#REF!</f>
        <v>#REF!</v>
      </c>
      <c r="O162" s="14" t="e">
        <f>Município!#REF!</f>
        <v>#REF!</v>
      </c>
      <c r="P162" s="14" t="e">
        <f>Município!#REF!</f>
        <v>#REF!</v>
      </c>
    </row>
    <row r="163" spans="1:16" ht="15.75" customHeight="1" x14ac:dyDescent="0.25">
      <c r="A163" s="128" t="str">
        <f>Município!A163</f>
        <v>Uberaba</v>
      </c>
      <c r="B163" s="128">
        <f>Município!B163</f>
        <v>311455</v>
      </c>
      <c r="C163" s="128" t="str">
        <f>Município!C163</f>
        <v>Carneirinho</v>
      </c>
      <c r="D163" s="137" t="e">
        <f>Município!#REF!</f>
        <v>#REF!</v>
      </c>
      <c r="E163" s="131" t="e">
        <f>Município!#REF!</f>
        <v>#REF!</v>
      </c>
      <c r="F163" s="131" t="e">
        <f>Município!#REF!</f>
        <v>#REF!</v>
      </c>
      <c r="G163" s="132" t="e">
        <f>Município!#REF!</f>
        <v>#REF!</v>
      </c>
      <c r="H163" s="131"/>
      <c r="I163" s="131" t="e">
        <f>Município!#REF!</f>
        <v>#REF!</v>
      </c>
      <c r="J163" s="131" t="e">
        <f>Município!#REF!</f>
        <v>#REF!</v>
      </c>
      <c r="K163" s="131">
        <f>Município!D163</f>
        <v>78</v>
      </c>
      <c r="L163" s="133"/>
      <c r="M163" s="134" t="e">
        <f>Município!#REF!</f>
        <v>#REF!</v>
      </c>
      <c r="N163" s="14" t="e">
        <f>Município!#REF!</f>
        <v>#REF!</v>
      </c>
      <c r="O163" s="14" t="e">
        <f>Município!#REF!</f>
        <v>#REF!</v>
      </c>
      <c r="P163" s="14" t="e">
        <f>Município!#REF!</f>
        <v>#REF!</v>
      </c>
    </row>
    <row r="164" spans="1:16" ht="15.75" customHeight="1" x14ac:dyDescent="0.25">
      <c r="A164" s="128" t="str">
        <f>Município!A164</f>
        <v>Varginha</v>
      </c>
      <c r="B164" s="128">
        <f>Município!B164</f>
        <v>311460</v>
      </c>
      <c r="C164" s="128" t="str">
        <f>Município!C164</f>
        <v>Carrancas</v>
      </c>
      <c r="D164" s="137" t="e">
        <f>Município!#REF!</f>
        <v>#REF!</v>
      </c>
      <c r="E164" s="131" t="e">
        <f>Município!#REF!</f>
        <v>#REF!</v>
      </c>
      <c r="F164" s="131" t="e">
        <f>Município!#REF!</f>
        <v>#REF!</v>
      </c>
      <c r="G164" s="132" t="e">
        <f>Município!#REF!</f>
        <v>#REF!</v>
      </c>
      <c r="H164" s="131"/>
      <c r="I164" s="131" t="e">
        <f>Município!#REF!</f>
        <v>#REF!</v>
      </c>
      <c r="J164" s="131" t="e">
        <f>Município!#REF!</f>
        <v>#REF!</v>
      </c>
      <c r="K164" s="131">
        <f>Município!D164</f>
        <v>72</v>
      </c>
      <c r="L164" s="133"/>
      <c r="M164" s="134" t="e">
        <f>Município!#REF!</f>
        <v>#REF!</v>
      </c>
      <c r="N164" s="14" t="e">
        <f>Município!#REF!</f>
        <v>#REF!</v>
      </c>
      <c r="O164" s="14" t="e">
        <f>Município!#REF!</f>
        <v>#REF!</v>
      </c>
      <c r="P164" s="14" t="e">
        <f>Município!#REF!</f>
        <v>#REF!</v>
      </c>
    </row>
    <row r="165" spans="1:16" ht="15.75" customHeight="1" x14ac:dyDescent="0.25">
      <c r="A165" s="128" t="str">
        <f>Município!A165</f>
        <v>Alfenas</v>
      </c>
      <c r="B165" s="128">
        <f>Município!B165</f>
        <v>311470</v>
      </c>
      <c r="C165" s="128" t="str">
        <f>Município!C165</f>
        <v>Carvalhópolis</v>
      </c>
      <c r="D165" s="137" t="e">
        <f>Município!#REF!</f>
        <v>#REF!</v>
      </c>
      <c r="E165" s="131" t="e">
        <f>Município!#REF!</f>
        <v>#REF!</v>
      </c>
      <c r="F165" s="131" t="e">
        <f>Município!#REF!</f>
        <v>#REF!</v>
      </c>
      <c r="G165" s="132" t="e">
        <f>Município!#REF!</f>
        <v>#REF!</v>
      </c>
      <c r="H165" s="131"/>
      <c r="I165" s="131" t="e">
        <f>Município!#REF!</f>
        <v>#REF!</v>
      </c>
      <c r="J165" s="131" t="e">
        <f>Município!#REF!</f>
        <v>#REF!</v>
      </c>
      <c r="K165" s="131">
        <f>Município!D165</f>
        <v>30</v>
      </c>
      <c r="L165" s="133"/>
      <c r="M165" s="134" t="e">
        <f>Município!#REF!</f>
        <v>#REF!</v>
      </c>
      <c r="N165" s="14" t="e">
        <f>Município!#REF!</f>
        <v>#REF!</v>
      </c>
      <c r="O165" s="14" t="e">
        <f>Município!#REF!</f>
        <v>#REF!</v>
      </c>
      <c r="P165" s="14" t="e">
        <f>Município!#REF!</f>
        <v>#REF!</v>
      </c>
    </row>
    <row r="166" spans="1:16" ht="15.75" customHeight="1" x14ac:dyDescent="0.25">
      <c r="A166" s="128" t="str">
        <f>Município!A166</f>
        <v>Varginha</v>
      </c>
      <c r="B166" s="128">
        <f>Município!B166</f>
        <v>311480</v>
      </c>
      <c r="C166" s="128" t="str">
        <f>Município!C166</f>
        <v>Carvalhos</v>
      </c>
      <c r="D166" s="137" t="e">
        <f>Município!#REF!</f>
        <v>#REF!</v>
      </c>
      <c r="E166" s="131" t="e">
        <f>Município!#REF!</f>
        <v>#REF!</v>
      </c>
      <c r="F166" s="131" t="e">
        <f>Município!#REF!</f>
        <v>#REF!</v>
      </c>
      <c r="G166" s="132" t="e">
        <f>Município!#REF!</f>
        <v>#REF!</v>
      </c>
      <c r="H166" s="131"/>
      <c r="I166" s="131" t="e">
        <f>Município!#REF!</f>
        <v>#REF!</v>
      </c>
      <c r="J166" s="131" t="e">
        <f>Município!#REF!</f>
        <v>#REF!</v>
      </c>
      <c r="K166" s="131">
        <f>Município!D166</f>
        <v>78</v>
      </c>
      <c r="L166" s="133"/>
      <c r="M166" s="134" t="e">
        <f>Município!#REF!</f>
        <v>#REF!</v>
      </c>
      <c r="N166" s="14" t="e">
        <f>Município!#REF!</f>
        <v>#REF!</v>
      </c>
      <c r="O166" s="14" t="e">
        <f>Município!#REF!</f>
        <v>#REF!</v>
      </c>
      <c r="P166" s="14" t="e">
        <f>Município!#REF!</f>
        <v>#REF!</v>
      </c>
    </row>
    <row r="167" spans="1:16" ht="15.75" customHeight="1" x14ac:dyDescent="0.25">
      <c r="A167" s="128" t="str">
        <f>Município!A167</f>
        <v>Barbacena</v>
      </c>
      <c r="B167" s="128">
        <f>Município!B167</f>
        <v>311490</v>
      </c>
      <c r="C167" s="128" t="str">
        <f>Município!C167</f>
        <v>Casa Grande</v>
      </c>
      <c r="D167" s="137" t="e">
        <f>Município!#REF!</f>
        <v>#REF!</v>
      </c>
      <c r="E167" s="131" t="e">
        <f>Município!#REF!</f>
        <v>#REF!</v>
      </c>
      <c r="F167" s="131" t="e">
        <f>Município!#REF!</f>
        <v>#REF!</v>
      </c>
      <c r="G167" s="132" t="e">
        <f>Município!#REF!</f>
        <v>#REF!</v>
      </c>
      <c r="H167" s="131"/>
      <c r="I167" s="131" t="e">
        <f>Município!#REF!</f>
        <v>#REF!</v>
      </c>
      <c r="J167" s="131" t="e">
        <f>Município!#REF!</f>
        <v>#REF!</v>
      </c>
      <c r="K167" s="131">
        <f>Município!D167</f>
        <v>42</v>
      </c>
      <c r="L167" s="133"/>
      <c r="M167" s="134" t="e">
        <f>Município!#REF!</f>
        <v>#REF!</v>
      </c>
      <c r="N167" s="14" t="e">
        <f>Município!#REF!</f>
        <v>#REF!</v>
      </c>
      <c r="O167" s="14" t="e">
        <f>Município!#REF!</f>
        <v>#REF!</v>
      </c>
      <c r="P167" s="14" t="e">
        <f>Município!#REF!</f>
        <v>#REF!</v>
      </c>
    </row>
    <row r="168" spans="1:16" ht="15.75" customHeight="1" x14ac:dyDescent="0.25">
      <c r="A168" s="128" t="str">
        <f>Município!A168</f>
        <v>Uberlândia</v>
      </c>
      <c r="B168" s="128">
        <f>Município!B168</f>
        <v>311500</v>
      </c>
      <c r="C168" s="128" t="str">
        <f>Município!C168</f>
        <v>Cascalho Rico</v>
      </c>
      <c r="D168" s="137" t="e">
        <f>Município!#REF!</f>
        <v>#REF!</v>
      </c>
      <c r="E168" s="131" t="e">
        <f>Município!#REF!</f>
        <v>#REF!</v>
      </c>
      <c r="F168" s="131" t="e">
        <f>Município!#REF!</f>
        <v>#REF!</v>
      </c>
      <c r="G168" s="132" t="e">
        <f>Município!#REF!</f>
        <v>#REF!</v>
      </c>
      <c r="H168" s="131"/>
      <c r="I168" s="131" t="e">
        <f>Município!#REF!</f>
        <v>#REF!</v>
      </c>
      <c r="J168" s="131" t="e">
        <f>Município!#REF!</f>
        <v>#REF!</v>
      </c>
      <c r="K168" s="131">
        <f>Município!D168</f>
        <v>30</v>
      </c>
      <c r="L168" s="133"/>
      <c r="M168" s="134" t="e">
        <f>Município!#REF!</f>
        <v>#REF!</v>
      </c>
      <c r="N168" s="14" t="e">
        <f>Município!#REF!</f>
        <v>#REF!</v>
      </c>
      <c r="O168" s="14" t="e">
        <f>Município!#REF!</f>
        <v>#REF!</v>
      </c>
      <c r="P168" s="14" t="e">
        <f>Município!#REF!</f>
        <v>#REF!</v>
      </c>
    </row>
    <row r="169" spans="1:16" ht="15.75" customHeight="1" x14ac:dyDescent="0.25">
      <c r="A169" s="128" t="str">
        <f>Município!A169</f>
        <v>Passos</v>
      </c>
      <c r="B169" s="128">
        <f>Município!B169</f>
        <v>311510</v>
      </c>
      <c r="C169" s="128" t="str">
        <f>Município!C169</f>
        <v>Cássia</v>
      </c>
      <c r="D169" s="137" t="e">
        <f>Município!#REF!</f>
        <v>#REF!</v>
      </c>
      <c r="E169" s="131" t="e">
        <f>Município!#REF!</f>
        <v>#REF!</v>
      </c>
      <c r="F169" s="131" t="e">
        <f>Município!#REF!</f>
        <v>#REF!</v>
      </c>
      <c r="G169" s="132" t="e">
        <f>Município!#REF!</f>
        <v>#REF!</v>
      </c>
      <c r="H169" s="131"/>
      <c r="I169" s="131" t="e">
        <f>Município!#REF!</f>
        <v>#REF!</v>
      </c>
      <c r="J169" s="131" t="e">
        <f>Município!#REF!</f>
        <v>#REF!</v>
      </c>
      <c r="K169" s="131">
        <f>Município!D169</f>
        <v>258</v>
      </c>
      <c r="L169" s="133"/>
      <c r="M169" s="134" t="e">
        <f>Município!#REF!</f>
        <v>#REF!</v>
      </c>
      <c r="N169" s="14" t="e">
        <f>Município!#REF!</f>
        <v>#REF!</v>
      </c>
      <c r="O169" s="14" t="e">
        <f>Município!#REF!</f>
        <v>#REF!</v>
      </c>
      <c r="P169" s="14" t="e">
        <f>Município!#REF!</f>
        <v>#REF!</v>
      </c>
    </row>
    <row r="170" spans="1:16" ht="15.75" customHeight="1" x14ac:dyDescent="0.25">
      <c r="A170" s="128" t="str">
        <f>Município!A170</f>
        <v>São João Del Rei</v>
      </c>
      <c r="B170" s="128">
        <f>Município!B170</f>
        <v>311520</v>
      </c>
      <c r="C170" s="128" t="str">
        <f>Município!C170</f>
        <v>Conceição da Barra de Minas</v>
      </c>
      <c r="D170" s="137" t="e">
        <f>Município!#REF!</f>
        <v>#REF!</v>
      </c>
      <c r="E170" s="131" t="e">
        <f>Município!#REF!</f>
        <v>#REF!</v>
      </c>
      <c r="F170" s="131" t="e">
        <f>Município!#REF!</f>
        <v>#REF!</v>
      </c>
      <c r="G170" s="132" t="e">
        <f>Município!#REF!</f>
        <v>#REF!</v>
      </c>
      <c r="H170" s="131"/>
      <c r="I170" s="131" t="e">
        <f>Município!#REF!</f>
        <v>#REF!</v>
      </c>
      <c r="J170" s="131" t="e">
        <f>Município!#REF!</f>
        <v>#REF!</v>
      </c>
      <c r="K170" s="131">
        <f>Município!D170</f>
        <v>66</v>
      </c>
      <c r="L170" s="133"/>
      <c r="M170" s="134" t="e">
        <f>Município!#REF!</f>
        <v>#REF!</v>
      </c>
      <c r="N170" s="14" t="e">
        <f>Município!#REF!</f>
        <v>#REF!</v>
      </c>
      <c r="O170" s="14" t="e">
        <f>Município!#REF!</f>
        <v>#REF!</v>
      </c>
      <c r="P170" s="14" t="e">
        <f>Município!#REF!</f>
        <v>#REF!</v>
      </c>
    </row>
    <row r="171" spans="1:16" ht="15.75" customHeight="1" x14ac:dyDescent="0.25">
      <c r="A171" s="128" t="str">
        <f>Município!A171</f>
        <v>Leopoldina</v>
      </c>
      <c r="B171" s="128">
        <f>Município!B171</f>
        <v>311530</v>
      </c>
      <c r="C171" s="128" t="str">
        <f>Município!C171</f>
        <v>Cataguases</v>
      </c>
      <c r="D171" s="137" t="e">
        <f>Município!#REF!</f>
        <v>#REF!</v>
      </c>
      <c r="E171" s="131" t="e">
        <f>Município!#REF!</f>
        <v>#REF!</v>
      </c>
      <c r="F171" s="131" t="e">
        <f>Município!#REF!</f>
        <v>#REF!</v>
      </c>
      <c r="G171" s="132" t="e">
        <f>Município!#REF!</f>
        <v>#REF!</v>
      </c>
      <c r="H171" s="131"/>
      <c r="I171" s="131" t="e">
        <f>Município!#REF!</f>
        <v>#REF!</v>
      </c>
      <c r="J171" s="131" t="e">
        <f>Município!#REF!</f>
        <v>#REF!</v>
      </c>
      <c r="K171" s="131">
        <f>Município!D171</f>
        <v>618</v>
      </c>
      <c r="L171" s="133"/>
      <c r="M171" s="134" t="e">
        <f>Município!#REF!</f>
        <v>#REF!</v>
      </c>
      <c r="N171" s="14" t="e">
        <f>Município!#REF!</f>
        <v>#REF!</v>
      </c>
      <c r="O171" s="14" t="e">
        <f>Município!#REF!</f>
        <v>#REF!</v>
      </c>
      <c r="P171" s="14" t="e">
        <f>Município!#REF!</f>
        <v>#REF!</v>
      </c>
    </row>
    <row r="172" spans="1:16" ht="15.75" customHeight="1" x14ac:dyDescent="0.25">
      <c r="A172" s="128" t="str">
        <f>Município!A172</f>
        <v>Itabira</v>
      </c>
      <c r="B172" s="128">
        <f>Município!B172</f>
        <v>311535</v>
      </c>
      <c r="C172" s="128" t="str">
        <f>Município!C172</f>
        <v>Catas Altas</v>
      </c>
      <c r="D172" s="137" t="e">
        <f>Município!#REF!</f>
        <v>#REF!</v>
      </c>
      <c r="E172" s="131" t="e">
        <f>Município!#REF!</f>
        <v>#REF!</v>
      </c>
      <c r="F172" s="131" t="e">
        <f>Município!#REF!</f>
        <v>#REF!</v>
      </c>
      <c r="G172" s="132" t="e">
        <f>Município!#REF!</f>
        <v>#REF!</v>
      </c>
      <c r="H172" s="131"/>
      <c r="I172" s="131" t="e">
        <f>Município!#REF!</f>
        <v>#REF!</v>
      </c>
      <c r="J172" s="131" t="e">
        <f>Município!#REF!</f>
        <v>#REF!</v>
      </c>
      <c r="K172" s="131">
        <f>Município!D172</f>
        <v>90</v>
      </c>
      <c r="L172" s="133"/>
      <c r="M172" s="134" t="e">
        <f>Município!#REF!</f>
        <v>#REF!</v>
      </c>
      <c r="N172" s="14" t="e">
        <f>Município!#REF!</f>
        <v>#REF!</v>
      </c>
      <c r="O172" s="14" t="e">
        <f>Município!#REF!</f>
        <v>#REF!</v>
      </c>
      <c r="P172" s="14" t="e">
        <f>Município!#REF!</f>
        <v>#REF!</v>
      </c>
    </row>
    <row r="173" spans="1:16" ht="15.75" customHeight="1" x14ac:dyDescent="0.25">
      <c r="A173" s="128" t="str">
        <f>Município!A173</f>
        <v>Barbacena</v>
      </c>
      <c r="B173" s="128">
        <f>Município!B173</f>
        <v>311540</v>
      </c>
      <c r="C173" s="128" t="str">
        <f>Município!C173</f>
        <v>Catas Altas da Noruega</v>
      </c>
      <c r="D173" s="137" t="e">
        <f>Município!#REF!</f>
        <v>#REF!</v>
      </c>
      <c r="E173" s="131" t="e">
        <f>Município!#REF!</f>
        <v>#REF!</v>
      </c>
      <c r="F173" s="131" t="e">
        <f>Município!#REF!</f>
        <v>#REF!</v>
      </c>
      <c r="G173" s="132" t="e">
        <f>Município!#REF!</f>
        <v>#REF!</v>
      </c>
      <c r="H173" s="131"/>
      <c r="I173" s="131" t="e">
        <f>Município!#REF!</f>
        <v>#REF!</v>
      </c>
      <c r="J173" s="131" t="e">
        <f>Município!#REF!</f>
        <v>#REF!</v>
      </c>
      <c r="K173" s="131">
        <f>Município!D173</f>
        <v>66</v>
      </c>
      <c r="L173" s="133"/>
      <c r="M173" s="134" t="e">
        <f>Município!#REF!</f>
        <v>#REF!</v>
      </c>
      <c r="N173" s="14" t="e">
        <f>Município!#REF!</f>
        <v>#REF!</v>
      </c>
      <c r="O173" s="14" t="e">
        <f>Município!#REF!</f>
        <v>#REF!</v>
      </c>
      <c r="P173" s="14" t="e">
        <f>Município!#REF!</f>
        <v>#REF!</v>
      </c>
    </row>
    <row r="174" spans="1:16" ht="15.75" customHeight="1" x14ac:dyDescent="0.25">
      <c r="A174" s="128" t="str">
        <f>Município!A174</f>
        <v>Teófilo Otoni</v>
      </c>
      <c r="B174" s="128">
        <f>Município!B174</f>
        <v>311545</v>
      </c>
      <c r="C174" s="128" t="str">
        <f>Município!C174</f>
        <v>Catuji</v>
      </c>
      <c r="D174" s="137" t="e">
        <f>Município!#REF!</f>
        <v>#REF!</v>
      </c>
      <c r="E174" s="131" t="e">
        <f>Município!#REF!</f>
        <v>#REF!</v>
      </c>
      <c r="F174" s="131" t="e">
        <f>Município!#REF!</f>
        <v>#REF!</v>
      </c>
      <c r="G174" s="132" t="e">
        <f>Município!#REF!</f>
        <v>#REF!</v>
      </c>
      <c r="H174" s="131"/>
      <c r="I174" s="131" t="e">
        <f>Município!#REF!</f>
        <v>#REF!</v>
      </c>
      <c r="J174" s="131" t="e">
        <f>Município!#REF!</f>
        <v>#REF!</v>
      </c>
      <c r="K174" s="131">
        <f>Município!D174</f>
        <v>96</v>
      </c>
      <c r="L174" s="133"/>
      <c r="M174" s="134" t="e">
        <f>Município!#REF!</f>
        <v>#REF!</v>
      </c>
      <c r="N174" s="14" t="e">
        <f>Município!#REF!</f>
        <v>#REF!</v>
      </c>
      <c r="O174" s="14" t="e">
        <f>Município!#REF!</f>
        <v>#REF!</v>
      </c>
      <c r="P174" s="14" t="e">
        <f>Município!#REF!</f>
        <v>#REF!</v>
      </c>
    </row>
    <row r="175" spans="1:16" ht="15.75" customHeight="1" x14ac:dyDescent="0.25">
      <c r="A175" s="128" t="str">
        <f>Município!A175</f>
        <v>Montes Claros</v>
      </c>
      <c r="B175" s="128">
        <f>Município!B175</f>
        <v>311547</v>
      </c>
      <c r="C175" s="128" t="str">
        <f>Município!C175</f>
        <v>Catuti</v>
      </c>
      <c r="D175" s="137" t="e">
        <f>Município!#REF!</f>
        <v>#REF!</v>
      </c>
      <c r="E175" s="131" t="e">
        <f>Município!#REF!</f>
        <v>#REF!</v>
      </c>
      <c r="F175" s="131" t="e">
        <f>Município!#REF!</f>
        <v>#REF!</v>
      </c>
      <c r="G175" s="132" t="e">
        <f>Município!#REF!</f>
        <v>#REF!</v>
      </c>
      <c r="H175" s="131"/>
      <c r="I175" s="131" t="e">
        <f>Município!#REF!</f>
        <v>#REF!</v>
      </c>
      <c r="J175" s="131" t="e">
        <f>Município!#REF!</f>
        <v>#REF!</v>
      </c>
      <c r="K175" s="131">
        <f>Município!D175</f>
        <v>78</v>
      </c>
      <c r="L175" s="133"/>
      <c r="M175" s="134" t="e">
        <f>Município!#REF!</f>
        <v>#REF!</v>
      </c>
      <c r="N175" s="14" t="e">
        <f>Município!#REF!</f>
        <v>#REF!</v>
      </c>
      <c r="O175" s="14" t="e">
        <f>Município!#REF!</f>
        <v>#REF!</v>
      </c>
      <c r="P175" s="14" t="e">
        <f>Município!#REF!</f>
        <v>#REF!</v>
      </c>
    </row>
    <row r="176" spans="1:16" ht="15.75" customHeight="1" x14ac:dyDescent="0.25">
      <c r="A176" s="128" t="str">
        <f>Município!A176</f>
        <v>Varginha</v>
      </c>
      <c r="B176" s="128">
        <f>Município!B176</f>
        <v>311550</v>
      </c>
      <c r="C176" s="128" t="str">
        <f>Município!C176</f>
        <v>Caxambu</v>
      </c>
      <c r="D176" s="137" t="e">
        <f>Município!#REF!</f>
        <v>#REF!</v>
      </c>
      <c r="E176" s="131" t="e">
        <f>Município!#REF!</f>
        <v>#REF!</v>
      </c>
      <c r="F176" s="131" t="e">
        <f>Município!#REF!</f>
        <v>#REF!</v>
      </c>
      <c r="G176" s="132" t="e">
        <f>Município!#REF!</f>
        <v>#REF!</v>
      </c>
      <c r="H176" s="131"/>
      <c r="I176" s="131" t="e">
        <f>Município!#REF!</f>
        <v>#REF!</v>
      </c>
      <c r="J176" s="131" t="e">
        <f>Município!#REF!</f>
        <v>#REF!</v>
      </c>
      <c r="K176" s="131">
        <f>Município!D176</f>
        <v>330</v>
      </c>
      <c r="L176" s="133"/>
      <c r="M176" s="134" t="e">
        <f>Município!#REF!</f>
        <v>#REF!</v>
      </c>
      <c r="N176" s="14" t="e">
        <f>Município!#REF!</f>
        <v>#REF!</v>
      </c>
      <c r="O176" s="14" t="e">
        <f>Município!#REF!</f>
        <v>#REF!</v>
      </c>
      <c r="P176" s="14" t="e">
        <f>Município!#REF!</f>
        <v>#REF!</v>
      </c>
    </row>
    <row r="177" spans="1:16" ht="15.75" customHeight="1" x14ac:dyDescent="0.25">
      <c r="A177" s="128" t="str">
        <f>Município!A177</f>
        <v>Sete Lagoas</v>
      </c>
      <c r="B177" s="128">
        <f>Município!B177</f>
        <v>311560</v>
      </c>
      <c r="C177" s="128" t="str">
        <f>Município!C177</f>
        <v>Cedro do Abaeté</v>
      </c>
      <c r="D177" s="137" t="e">
        <f>Município!#REF!</f>
        <v>#REF!</v>
      </c>
      <c r="E177" s="131" t="e">
        <f>Município!#REF!</f>
        <v>#REF!</v>
      </c>
      <c r="F177" s="131" t="e">
        <f>Município!#REF!</f>
        <v>#REF!</v>
      </c>
      <c r="G177" s="132" t="e">
        <f>Município!#REF!</f>
        <v>#REF!</v>
      </c>
      <c r="H177" s="131"/>
      <c r="I177" s="131" t="e">
        <f>Município!#REF!</f>
        <v>#REF!</v>
      </c>
      <c r="J177" s="131" t="e">
        <f>Município!#REF!</f>
        <v>#REF!</v>
      </c>
      <c r="K177" s="131">
        <f>Município!D177</f>
        <v>12</v>
      </c>
      <c r="L177" s="133"/>
      <c r="M177" s="134" t="e">
        <f>Município!#REF!</f>
        <v>#REF!</v>
      </c>
      <c r="N177" s="14" t="e">
        <f>Município!#REF!</f>
        <v>#REF!</v>
      </c>
      <c r="O177" s="14" t="e">
        <f>Município!#REF!</f>
        <v>#REF!</v>
      </c>
      <c r="P177" s="14" t="e">
        <f>Município!#REF!</f>
        <v>#REF!</v>
      </c>
    </row>
    <row r="178" spans="1:16" ht="15.75" customHeight="1" x14ac:dyDescent="0.25">
      <c r="A178" s="128" t="str">
        <f>Município!A178</f>
        <v>Governador Valadares</v>
      </c>
      <c r="B178" s="128">
        <f>Município!B178</f>
        <v>311570</v>
      </c>
      <c r="C178" s="128" t="str">
        <f>Município!C178</f>
        <v>Central de Minas</v>
      </c>
      <c r="D178" s="137" t="e">
        <f>Município!#REF!</f>
        <v>#REF!</v>
      </c>
      <c r="E178" s="131" t="e">
        <f>Município!#REF!</f>
        <v>#REF!</v>
      </c>
      <c r="F178" s="131" t="e">
        <f>Município!#REF!</f>
        <v>#REF!</v>
      </c>
      <c r="G178" s="132" t="e">
        <f>Município!#REF!</f>
        <v>#REF!</v>
      </c>
      <c r="H178" s="131"/>
      <c r="I178" s="131" t="e">
        <f>Município!#REF!</f>
        <v>#REF!</v>
      </c>
      <c r="J178" s="131" t="e">
        <f>Município!#REF!</f>
        <v>#REF!</v>
      </c>
      <c r="K178" s="131">
        <f>Município!D178</f>
        <v>54</v>
      </c>
      <c r="L178" s="133"/>
      <c r="M178" s="134" t="e">
        <f>Município!#REF!</f>
        <v>#REF!</v>
      </c>
      <c r="N178" s="14" t="e">
        <f>Município!#REF!</f>
        <v>#REF!</v>
      </c>
      <c r="O178" s="14" t="e">
        <f>Município!#REF!</f>
        <v>#REF!</v>
      </c>
      <c r="P178" s="14" t="e">
        <f>Município!#REF!</f>
        <v>#REF!</v>
      </c>
    </row>
    <row r="179" spans="1:16" ht="15.75" customHeight="1" x14ac:dyDescent="0.25">
      <c r="A179" s="128" t="str">
        <f>Município!A179</f>
        <v>Ituiutaba</v>
      </c>
      <c r="B179" s="128">
        <f>Município!B179</f>
        <v>311580</v>
      </c>
      <c r="C179" s="128" t="str">
        <f>Município!C179</f>
        <v>Centralina</v>
      </c>
      <c r="D179" s="137" t="e">
        <f>Município!#REF!</f>
        <v>#REF!</v>
      </c>
      <c r="E179" s="131" t="e">
        <f>Município!#REF!</f>
        <v>#REF!</v>
      </c>
      <c r="F179" s="131" t="e">
        <f>Município!#REF!</f>
        <v>#REF!</v>
      </c>
      <c r="G179" s="132" t="e">
        <f>Município!#REF!</f>
        <v>#REF!</v>
      </c>
      <c r="H179" s="131"/>
      <c r="I179" s="131" t="e">
        <f>Município!#REF!</f>
        <v>#REF!</v>
      </c>
      <c r="J179" s="131" t="e">
        <f>Município!#REF!</f>
        <v>#REF!</v>
      </c>
      <c r="K179" s="131">
        <f>Município!D179</f>
        <v>84</v>
      </c>
      <c r="L179" s="133"/>
      <c r="M179" s="134" t="e">
        <f>Município!#REF!</f>
        <v>#REF!</v>
      </c>
      <c r="N179" s="14" t="e">
        <f>Município!#REF!</f>
        <v>#REF!</v>
      </c>
      <c r="O179" s="14" t="e">
        <f>Município!#REF!</f>
        <v>#REF!</v>
      </c>
      <c r="P179" s="14" t="e">
        <f>Município!#REF!</f>
        <v>#REF!</v>
      </c>
    </row>
    <row r="180" spans="1:16" ht="15.75" customHeight="1" x14ac:dyDescent="0.25">
      <c r="A180" s="128" t="str">
        <f>Município!A180</f>
        <v>Juiz de Fora</v>
      </c>
      <c r="B180" s="128">
        <f>Município!B180</f>
        <v>311590</v>
      </c>
      <c r="C180" s="128" t="str">
        <f>Município!C180</f>
        <v>Chácara</v>
      </c>
      <c r="D180" s="137" t="e">
        <f>Município!#REF!</f>
        <v>#REF!</v>
      </c>
      <c r="E180" s="131" t="e">
        <f>Município!#REF!</f>
        <v>#REF!</v>
      </c>
      <c r="F180" s="131" t="e">
        <f>Município!#REF!</f>
        <v>#REF!</v>
      </c>
      <c r="G180" s="132" t="e">
        <f>Município!#REF!</f>
        <v>#REF!</v>
      </c>
      <c r="H180" s="131"/>
      <c r="I180" s="131" t="e">
        <f>Município!#REF!</f>
        <v>#REF!</v>
      </c>
      <c r="J180" s="131" t="e">
        <f>Município!#REF!</f>
        <v>#REF!</v>
      </c>
      <c r="K180" s="131">
        <f>Município!D180</f>
        <v>30</v>
      </c>
      <c r="L180" s="133"/>
      <c r="M180" s="134" t="e">
        <f>Município!#REF!</f>
        <v>#REF!</v>
      </c>
      <c r="N180" s="14" t="e">
        <f>Município!#REF!</f>
        <v>#REF!</v>
      </c>
      <c r="O180" s="14" t="e">
        <f>Município!#REF!</f>
        <v>#REF!</v>
      </c>
      <c r="P180" s="14" t="e">
        <f>Município!#REF!</f>
        <v>#REF!</v>
      </c>
    </row>
    <row r="181" spans="1:16" ht="15.75" customHeight="1" x14ac:dyDescent="0.25">
      <c r="A181" s="128" t="str">
        <f>Município!A181</f>
        <v>Manhuaçu</v>
      </c>
      <c r="B181" s="128">
        <f>Município!B181</f>
        <v>311600</v>
      </c>
      <c r="C181" s="128" t="str">
        <f>Município!C181</f>
        <v>Chalé</v>
      </c>
      <c r="D181" s="137" t="e">
        <f>Município!#REF!</f>
        <v>#REF!</v>
      </c>
      <c r="E181" s="131" t="e">
        <f>Município!#REF!</f>
        <v>#REF!</v>
      </c>
      <c r="F181" s="131" t="e">
        <f>Município!#REF!</f>
        <v>#REF!</v>
      </c>
      <c r="G181" s="132" t="e">
        <f>Município!#REF!</f>
        <v>#REF!</v>
      </c>
      <c r="H181" s="131"/>
      <c r="I181" s="131" t="e">
        <f>Município!#REF!</f>
        <v>#REF!</v>
      </c>
      <c r="J181" s="131" t="e">
        <f>Município!#REF!</f>
        <v>#REF!</v>
      </c>
      <c r="K181" s="131">
        <f>Município!D181</f>
        <v>102</v>
      </c>
      <c r="L181" s="133"/>
      <c r="M181" s="134" t="e">
        <f>Município!#REF!</f>
        <v>#REF!</v>
      </c>
      <c r="N181" s="14" t="e">
        <f>Município!#REF!</f>
        <v>#REF!</v>
      </c>
      <c r="O181" s="14" t="e">
        <f>Município!#REF!</f>
        <v>#REF!</v>
      </c>
      <c r="P181" s="14" t="e">
        <f>Município!#REF!</f>
        <v>#REF!</v>
      </c>
    </row>
    <row r="182" spans="1:16" ht="15.75" customHeight="1" x14ac:dyDescent="0.25">
      <c r="A182" s="128" t="str">
        <f>Município!A182</f>
        <v>Diamantina</v>
      </c>
      <c r="B182" s="128">
        <f>Município!B182</f>
        <v>311610</v>
      </c>
      <c r="C182" s="128" t="str">
        <f>Município!C182</f>
        <v>Chapada do Norte</v>
      </c>
      <c r="D182" s="137" t="e">
        <f>Município!#REF!</f>
        <v>#REF!</v>
      </c>
      <c r="E182" s="131" t="e">
        <f>Município!#REF!</f>
        <v>#REF!</v>
      </c>
      <c r="F182" s="131" t="e">
        <f>Município!#REF!</f>
        <v>#REF!</v>
      </c>
      <c r="G182" s="132" t="e">
        <f>Município!#REF!</f>
        <v>#REF!</v>
      </c>
      <c r="H182" s="131"/>
      <c r="I182" s="131" t="e">
        <f>Município!#REF!</f>
        <v>#REF!</v>
      </c>
      <c r="J182" s="131" t="e">
        <f>Município!#REF!</f>
        <v>#REF!</v>
      </c>
      <c r="K182" s="131">
        <f>Município!D182</f>
        <v>84</v>
      </c>
      <c r="L182" s="133"/>
      <c r="M182" s="134" t="e">
        <f>Município!#REF!</f>
        <v>#REF!</v>
      </c>
      <c r="N182" s="14" t="e">
        <f>Município!#REF!</f>
        <v>#REF!</v>
      </c>
      <c r="O182" s="14" t="e">
        <f>Município!#REF!</f>
        <v>#REF!</v>
      </c>
      <c r="P182" s="14" t="e">
        <f>Município!#REF!</f>
        <v>#REF!</v>
      </c>
    </row>
    <row r="183" spans="1:16" ht="15.75" customHeight="1" x14ac:dyDescent="0.25">
      <c r="A183" s="128" t="str">
        <f>Município!A183</f>
        <v>Unaí</v>
      </c>
      <c r="B183" s="128">
        <f>Município!B183</f>
        <v>311615</v>
      </c>
      <c r="C183" s="128" t="str">
        <f>Município!C183</f>
        <v>Chapada Gaúcha</v>
      </c>
      <c r="D183" s="137" t="e">
        <f>Município!#REF!</f>
        <v>#REF!</v>
      </c>
      <c r="E183" s="131" t="e">
        <f>Município!#REF!</f>
        <v>#REF!</v>
      </c>
      <c r="F183" s="131" t="e">
        <f>Município!#REF!</f>
        <v>#REF!</v>
      </c>
      <c r="G183" s="132" t="e">
        <f>Município!#REF!</f>
        <v>#REF!</v>
      </c>
      <c r="H183" s="131"/>
      <c r="I183" s="131" t="e">
        <f>Município!#REF!</f>
        <v>#REF!</v>
      </c>
      <c r="J183" s="131" t="e">
        <f>Município!#REF!</f>
        <v>#REF!</v>
      </c>
      <c r="K183" s="131">
        <f>Município!D183</f>
        <v>48</v>
      </c>
      <c r="L183" s="133"/>
      <c r="M183" s="134" t="e">
        <f>Município!#REF!</f>
        <v>#REF!</v>
      </c>
      <c r="N183" s="14" t="e">
        <f>Município!#REF!</f>
        <v>#REF!</v>
      </c>
      <c r="O183" s="14" t="e">
        <f>Município!#REF!</f>
        <v>#REF!</v>
      </c>
      <c r="P183" s="14" t="e">
        <f>Município!#REF!</f>
        <v>#REF!</v>
      </c>
    </row>
    <row r="184" spans="1:16" ht="15.75" customHeight="1" x14ac:dyDescent="0.25">
      <c r="A184" s="128" t="str">
        <f>Município!A184</f>
        <v>Juiz de Fora</v>
      </c>
      <c r="B184" s="128">
        <f>Município!B184</f>
        <v>311620</v>
      </c>
      <c r="C184" s="128" t="str">
        <f>Município!C184</f>
        <v>Chiador</v>
      </c>
      <c r="D184" s="137" t="e">
        <f>Município!#REF!</f>
        <v>#REF!</v>
      </c>
      <c r="E184" s="131" t="e">
        <f>Município!#REF!</f>
        <v>#REF!</v>
      </c>
      <c r="F184" s="131" t="e">
        <f>Município!#REF!</f>
        <v>#REF!</v>
      </c>
      <c r="G184" s="132" t="e">
        <f>Município!#REF!</f>
        <v>#REF!</v>
      </c>
      <c r="H184" s="131"/>
      <c r="I184" s="131" t="e">
        <f>Município!#REF!</f>
        <v>#REF!</v>
      </c>
      <c r="J184" s="131" t="e">
        <f>Município!#REF!</f>
        <v>#REF!</v>
      </c>
      <c r="K184" s="131">
        <f>Município!D184</f>
        <v>24</v>
      </c>
      <c r="L184" s="133"/>
      <c r="M184" s="134" t="e">
        <f>Município!#REF!</f>
        <v>#REF!</v>
      </c>
      <c r="N184" s="14" t="e">
        <f>Município!#REF!</f>
        <v>#REF!</v>
      </c>
      <c r="O184" s="14" t="e">
        <f>Município!#REF!</f>
        <v>#REF!</v>
      </c>
      <c r="P184" s="14" t="e">
        <f>Município!#REF!</f>
        <v>#REF!</v>
      </c>
    </row>
    <row r="185" spans="1:16" ht="15.75" customHeight="1" x14ac:dyDescent="0.25">
      <c r="A185" s="128" t="str">
        <f>Município!A185</f>
        <v>Barbacena</v>
      </c>
      <c r="B185" s="128">
        <f>Município!B185</f>
        <v>311630</v>
      </c>
      <c r="C185" s="128" t="str">
        <f>Município!C185</f>
        <v>Cipotânea</v>
      </c>
      <c r="D185" s="137" t="e">
        <f>Município!#REF!</f>
        <v>#REF!</v>
      </c>
      <c r="E185" s="131" t="e">
        <f>Município!#REF!</f>
        <v>#REF!</v>
      </c>
      <c r="F185" s="131" t="e">
        <f>Município!#REF!</f>
        <v>#REF!</v>
      </c>
      <c r="G185" s="132" t="e">
        <f>Município!#REF!</f>
        <v>#REF!</v>
      </c>
      <c r="H185" s="131"/>
      <c r="I185" s="131" t="e">
        <f>Município!#REF!</f>
        <v>#REF!</v>
      </c>
      <c r="J185" s="131" t="e">
        <f>Município!#REF!</f>
        <v>#REF!</v>
      </c>
      <c r="K185" s="131">
        <f>Município!D185</f>
        <v>114</v>
      </c>
      <c r="L185" s="133"/>
      <c r="M185" s="134" t="e">
        <f>Município!#REF!</f>
        <v>#REF!</v>
      </c>
      <c r="N185" s="14" t="e">
        <f>Município!#REF!</f>
        <v>#REF!</v>
      </c>
      <c r="O185" s="14" t="e">
        <f>Município!#REF!</f>
        <v>#REF!</v>
      </c>
      <c r="P185" s="14" t="e">
        <f>Município!#REF!</f>
        <v>#REF!</v>
      </c>
    </row>
    <row r="186" spans="1:16" ht="15.75" customHeight="1" x14ac:dyDescent="0.25">
      <c r="A186" s="128" t="str">
        <f>Município!A186</f>
        <v>Passos</v>
      </c>
      <c r="B186" s="128">
        <f>Município!B186</f>
        <v>311640</v>
      </c>
      <c r="C186" s="128" t="str">
        <f>Município!C186</f>
        <v>Claraval</v>
      </c>
      <c r="D186" s="137" t="e">
        <f>Município!#REF!</f>
        <v>#REF!</v>
      </c>
      <c r="E186" s="131" t="e">
        <f>Município!#REF!</f>
        <v>#REF!</v>
      </c>
      <c r="F186" s="131" t="e">
        <f>Município!#REF!</f>
        <v>#REF!</v>
      </c>
      <c r="G186" s="132" t="e">
        <f>Município!#REF!</f>
        <v>#REF!</v>
      </c>
      <c r="H186" s="131"/>
      <c r="I186" s="131" t="e">
        <f>Município!#REF!</f>
        <v>#REF!</v>
      </c>
      <c r="J186" s="131" t="e">
        <f>Município!#REF!</f>
        <v>#REF!</v>
      </c>
      <c r="K186" s="131">
        <f>Município!D186</f>
        <v>36</v>
      </c>
      <c r="L186" s="133"/>
      <c r="M186" s="134" t="e">
        <f>Município!#REF!</f>
        <v>#REF!</v>
      </c>
      <c r="N186" s="14" t="e">
        <f>Município!#REF!</f>
        <v>#REF!</v>
      </c>
      <c r="O186" s="14" t="e">
        <f>Município!#REF!</f>
        <v>#REF!</v>
      </c>
      <c r="P186" s="14" t="e">
        <f>Município!#REF!</f>
        <v>#REF!</v>
      </c>
    </row>
    <row r="187" spans="1:16" ht="15.75" customHeight="1" x14ac:dyDescent="0.25">
      <c r="A187" s="128" t="str">
        <f>Município!A187</f>
        <v>Montes Claros</v>
      </c>
      <c r="B187" s="128">
        <f>Município!B187</f>
        <v>311650</v>
      </c>
      <c r="C187" s="128" t="str">
        <f>Município!C187</f>
        <v>Claro dos Poções</v>
      </c>
      <c r="D187" s="137" t="e">
        <f>Município!#REF!</f>
        <v>#REF!</v>
      </c>
      <c r="E187" s="131" t="e">
        <f>Município!#REF!</f>
        <v>#REF!</v>
      </c>
      <c r="F187" s="131" t="e">
        <f>Município!#REF!</f>
        <v>#REF!</v>
      </c>
      <c r="G187" s="132" t="e">
        <f>Município!#REF!</f>
        <v>#REF!</v>
      </c>
      <c r="H187" s="131"/>
      <c r="I187" s="131" t="e">
        <f>Município!#REF!</f>
        <v>#REF!</v>
      </c>
      <c r="J187" s="131" t="e">
        <f>Município!#REF!</f>
        <v>#REF!</v>
      </c>
      <c r="K187" s="131">
        <f>Município!D187</f>
        <v>114</v>
      </c>
      <c r="L187" s="133"/>
      <c r="M187" s="134" t="e">
        <f>Município!#REF!</f>
        <v>#REF!</v>
      </c>
      <c r="N187" s="14" t="e">
        <f>Município!#REF!</f>
        <v>#REF!</v>
      </c>
      <c r="O187" s="14" t="e">
        <f>Município!#REF!</f>
        <v>#REF!</v>
      </c>
      <c r="P187" s="14" t="e">
        <f>Município!#REF!</f>
        <v>#REF!</v>
      </c>
    </row>
    <row r="188" spans="1:16" ht="15.75" customHeight="1" x14ac:dyDescent="0.25">
      <c r="A188" s="128" t="str">
        <f>Município!A188</f>
        <v>Divinópolis</v>
      </c>
      <c r="B188" s="128">
        <f>Município!B188</f>
        <v>311660</v>
      </c>
      <c r="C188" s="128" t="str">
        <f>Município!C188</f>
        <v>Cláudio</v>
      </c>
      <c r="D188" s="137" t="e">
        <f>Município!#REF!</f>
        <v>#REF!</v>
      </c>
      <c r="E188" s="131" t="e">
        <f>Município!#REF!</f>
        <v>#REF!</v>
      </c>
      <c r="F188" s="131" t="e">
        <f>Município!#REF!</f>
        <v>#REF!</v>
      </c>
      <c r="G188" s="132" t="e">
        <f>Município!#REF!</f>
        <v>#REF!</v>
      </c>
      <c r="H188" s="131"/>
      <c r="I188" s="131" t="e">
        <f>Município!#REF!</f>
        <v>#REF!</v>
      </c>
      <c r="J188" s="131" t="e">
        <f>Município!#REF!</f>
        <v>#REF!</v>
      </c>
      <c r="K188" s="131">
        <f>Município!D188</f>
        <v>276</v>
      </c>
      <c r="L188" s="133"/>
      <c r="M188" s="134" t="e">
        <f>Município!#REF!</f>
        <v>#REF!</v>
      </c>
      <c r="N188" s="14" t="e">
        <f>Município!#REF!</f>
        <v>#REF!</v>
      </c>
      <c r="O188" s="14" t="e">
        <f>Município!#REF!</f>
        <v>#REF!</v>
      </c>
      <c r="P188" s="14" t="e">
        <f>Município!#REF!</f>
        <v>#REF!</v>
      </c>
    </row>
    <row r="189" spans="1:16" ht="15.75" customHeight="1" x14ac:dyDescent="0.25">
      <c r="A189" s="128" t="str">
        <f>Município!A189</f>
        <v>Ubá</v>
      </c>
      <c r="B189" s="128">
        <f>Município!B189</f>
        <v>311670</v>
      </c>
      <c r="C189" s="128" t="str">
        <f>Município!C189</f>
        <v>Coimbra</v>
      </c>
      <c r="D189" s="137" t="e">
        <f>Município!#REF!</f>
        <v>#REF!</v>
      </c>
      <c r="E189" s="131" t="e">
        <f>Município!#REF!</f>
        <v>#REF!</v>
      </c>
      <c r="F189" s="131" t="e">
        <f>Município!#REF!</f>
        <v>#REF!</v>
      </c>
      <c r="G189" s="132" t="e">
        <f>Município!#REF!</f>
        <v>#REF!</v>
      </c>
      <c r="H189" s="131"/>
      <c r="I189" s="131" t="e">
        <f>Município!#REF!</f>
        <v>#REF!</v>
      </c>
      <c r="J189" s="131" t="e">
        <f>Município!#REF!</f>
        <v>#REF!</v>
      </c>
      <c r="K189" s="131">
        <f>Município!D189</f>
        <v>120</v>
      </c>
      <c r="L189" s="133"/>
      <c r="M189" s="134" t="e">
        <f>Município!#REF!</f>
        <v>#REF!</v>
      </c>
      <c r="N189" s="14" t="e">
        <f>Município!#REF!</f>
        <v>#REF!</v>
      </c>
      <c r="O189" s="14" t="e">
        <f>Município!#REF!</f>
        <v>#REF!</v>
      </c>
      <c r="P189" s="14" t="e">
        <f>Município!#REF!</f>
        <v>#REF!</v>
      </c>
    </row>
    <row r="190" spans="1:16" ht="15.75" customHeight="1" x14ac:dyDescent="0.25">
      <c r="A190" s="128" t="str">
        <f>Município!A190</f>
        <v>Diamantina</v>
      </c>
      <c r="B190" s="128">
        <f>Município!B190</f>
        <v>311680</v>
      </c>
      <c r="C190" s="128" t="str">
        <f>Município!C190</f>
        <v>Coluna</v>
      </c>
      <c r="D190" s="137" t="e">
        <f>Município!#REF!</f>
        <v>#REF!</v>
      </c>
      <c r="E190" s="131" t="e">
        <f>Município!#REF!</f>
        <v>#REF!</v>
      </c>
      <c r="F190" s="131" t="e">
        <f>Município!#REF!</f>
        <v>#REF!</v>
      </c>
      <c r="G190" s="132" t="e">
        <f>Município!#REF!</f>
        <v>#REF!</v>
      </c>
      <c r="H190" s="131"/>
      <c r="I190" s="131" t="e">
        <f>Município!#REF!</f>
        <v>#REF!</v>
      </c>
      <c r="J190" s="131" t="e">
        <f>Município!#REF!</f>
        <v>#REF!</v>
      </c>
      <c r="K190" s="131">
        <f>Município!D190</f>
        <v>126</v>
      </c>
      <c r="L190" s="133"/>
      <c r="M190" s="134" t="e">
        <f>Município!#REF!</f>
        <v>#REF!</v>
      </c>
      <c r="N190" s="14" t="e">
        <f>Município!#REF!</f>
        <v>#REF!</v>
      </c>
      <c r="O190" s="14" t="e">
        <f>Município!#REF!</f>
        <v>#REF!</v>
      </c>
      <c r="P190" s="14" t="e">
        <f>Município!#REF!</f>
        <v>#REF!</v>
      </c>
    </row>
    <row r="191" spans="1:16" ht="15.75" customHeight="1" x14ac:dyDescent="0.25">
      <c r="A191" s="128" t="str">
        <f>Município!A191</f>
        <v>Uberaba</v>
      </c>
      <c r="B191" s="128">
        <f>Município!B191</f>
        <v>311690</v>
      </c>
      <c r="C191" s="128" t="str">
        <f>Município!C191</f>
        <v>Comendador Gomes</v>
      </c>
      <c r="D191" s="137" t="e">
        <f>Município!#REF!</f>
        <v>#REF!</v>
      </c>
      <c r="E191" s="131" t="e">
        <f>Município!#REF!</f>
        <v>#REF!</v>
      </c>
      <c r="F191" s="131" t="e">
        <f>Município!#REF!</f>
        <v>#REF!</v>
      </c>
      <c r="G191" s="132" t="e">
        <f>Município!#REF!</f>
        <v>#REF!</v>
      </c>
      <c r="H191" s="131"/>
      <c r="I191" s="131" t="e">
        <f>Município!#REF!</f>
        <v>#REF!</v>
      </c>
      <c r="J191" s="131" t="e">
        <f>Município!#REF!</f>
        <v>#REF!</v>
      </c>
      <c r="K191" s="131">
        <f>Município!D191</f>
        <v>78</v>
      </c>
      <c r="L191" s="133"/>
      <c r="M191" s="134" t="e">
        <f>Município!#REF!</f>
        <v>#REF!</v>
      </c>
      <c r="N191" s="14" t="e">
        <f>Município!#REF!</f>
        <v>#REF!</v>
      </c>
      <c r="O191" s="14" t="e">
        <f>Município!#REF!</f>
        <v>#REF!</v>
      </c>
      <c r="P191" s="14" t="e">
        <f>Município!#REF!</f>
        <v>#REF!</v>
      </c>
    </row>
    <row r="192" spans="1:16" ht="15.75" customHeight="1" x14ac:dyDescent="0.25">
      <c r="A192" s="128" t="str">
        <f>Município!A192</f>
        <v>Pedra Azul</v>
      </c>
      <c r="B192" s="128">
        <f>Município!B192</f>
        <v>311700</v>
      </c>
      <c r="C192" s="128" t="str">
        <f>Município!C192</f>
        <v>Comercinho</v>
      </c>
      <c r="D192" s="137" t="e">
        <f>Município!#REF!</f>
        <v>#REF!</v>
      </c>
      <c r="E192" s="131" t="e">
        <f>Município!#REF!</f>
        <v>#REF!</v>
      </c>
      <c r="F192" s="131" t="e">
        <f>Município!#REF!</f>
        <v>#REF!</v>
      </c>
      <c r="G192" s="132" t="e">
        <f>Município!#REF!</f>
        <v>#REF!</v>
      </c>
      <c r="H192" s="131"/>
      <c r="I192" s="131" t="e">
        <f>Município!#REF!</f>
        <v>#REF!</v>
      </c>
      <c r="J192" s="131" t="e">
        <f>Município!#REF!</f>
        <v>#REF!</v>
      </c>
      <c r="K192" s="131">
        <f>Município!D192</f>
        <v>102</v>
      </c>
      <c r="L192" s="133"/>
      <c r="M192" s="134" t="e">
        <f>Município!#REF!</f>
        <v>#REF!</v>
      </c>
      <c r="N192" s="14" t="e">
        <f>Município!#REF!</f>
        <v>#REF!</v>
      </c>
      <c r="O192" s="14" t="e">
        <f>Município!#REF!</f>
        <v>#REF!</v>
      </c>
      <c r="P192" s="14" t="e">
        <f>Município!#REF!</f>
        <v>#REF!</v>
      </c>
    </row>
    <row r="193" spans="1:16" ht="15.75" customHeight="1" x14ac:dyDescent="0.25">
      <c r="A193" s="128" t="str">
        <f>Município!A193</f>
        <v>Alfenas</v>
      </c>
      <c r="B193" s="128">
        <f>Município!B193</f>
        <v>311710</v>
      </c>
      <c r="C193" s="128" t="str">
        <f>Município!C193</f>
        <v>Conceição da Aparecida</v>
      </c>
      <c r="D193" s="137" t="e">
        <f>Município!#REF!</f>
        <v>#REF!</v>
      </c>
      <c r="E193" s="131" t="e">
        <f>Município!#REF!</f>
        <v>#REF!</v>
      </c>
      <c r="F193" s="131" t="e">
        <f>Município!#REF!</f>
        <v>#REF!</v>
      </c>
      <c r="G193" s="132" t="e">
        <f>Município!#REF!</f>
        <v>#REF!</v>
      </c>
      <c r="H193" s="131"/>
      <c r="I193" s="131" t="e">
        <f>Município!#REF!</f>
        <v>#REF!</v>
      </c>
      <c r="J193" s="131" t="e">
        <f>Município!#REF!</f>
        <v>#REF!</v>
      </c>
      <c r="K193" s="131">
        <f>Município!D193</f>
        <v>144</v>
      </c>
      <c r="L193" s="133"/>
      <c r="M193" s="134" t="e">
        <f>Município!#REF!</f>
        <v>#REF!</v>
      </c>
      <c r="N193" s="14" t="e">
        <f>Município!#REF!</f>
        <v>#REF!</v>
      </c>
      <c r="O193" s="14" t="e">
        <f>Município!#REF!</f>
        <v>#REF!</v>
      </c>
      <c r="P193" s="14" t="e">
        <f>Município!#REF!</f>
        <v>#REF!</v>
      </c>
    </row>
    <row r="194" spans="1:16" ht="15.75" customHeight="1" x14ac:dyDescent="0.25">
      <c r="A194" s="128" t="str">
        <f>Município!A194</f>
        <v>Pouso Alegre</v>
      </c>
      <c r="B194" s="128">
        <f>Município!B194</f>
        <v>311720</v>
      </c>
      <c r="C194" s="128" t="str">
        <f>Município!C194</f>
        <v>Conceição das Pedras</v>
      </c>
      <c r="D194" s="137" t="e">
        <f>Município!#REF!</f>
        <v>#REF!</v>
      </c>
      <c r="E194" s="131" t="e">
        <f>Município!#REF!</f>
        <v>#REF!</v>
      </c>
      <c r="F194" s="131" t="e">
        <f>Município!#REF!</f>
        <v>#REF!</v>
      </c>
      <c r="G194" s="132" t="e">
        <f>Município!#REF!</f>
        <v>#REF!</v>
      </c>
      <c r="H194" s="131"/>
      <c r="I194" s="131" t="e">
        <f>Município!#REF!</f>
        <v>#REF!</v>
      </c>
      <c r="J194" s="131" t="e">
        <f>Município!#REF!</f>
        <v>#REF!</v>
      </c>
      <c r="K194" s="131">
        <f>Município!D194</f>
        <v>54</v>
      </c>
      <c r="L194" s="133"/>
      <c r="M194" s="134" t="e">
        <f>Município!#REF!</f>
        <v>#REF!</v>
      </c>
      <c r="N194" s="14" t="e">
        <f>Município!#REF!</f>
        <v>#REF!</v>
      </c>
      <c r="O194" s="14" t="e">
        <f>Município!#REF!</f>
        <v>#REF!</v>
      </c>
      <c r="P194" s="14" t="e">
        <f>Município!#REF!</f>
        <v>#REF!</v>
      </c>
    </row>
    <row r="195" spans="1:16" ht="15.75" customHeight="1" x14ac:dyDescent="0.25">
      <c r="A195" s="128" t="str">
        <f>Município!A195</f>
        <v>Uberaba</v>
      </c>
      <c r="B195" s="128">
        <f>Município!B195</f>
        <v>311730</v>
      </c>
      <c r="C195" s="128" t="str">
        <f>Município!C195</f>
        <v>Conceição das Alagoas</v>
      </c>
      <c r="D195" s="137" t="e">
        <f>Município!#REF!</f>
        <v>#REF!</v>
      </c>
      <c r="E195" s="131" t="e">
        <f>Município!#REF!</f>
        <v>#REF!</v>
      </c>
      <c r="F195" s="131" t="e">
        <f>Município!#REF!</f>
        <v>#REF!</v>
      </c>
      <c r="G195" s="132" t="e">
        <f>Município!#REF!</f>
        <v>#REF!</v>
      </c>
      <c r="H195" s="131"/>
      <c r="I195" s="131" t="e">
        <f>Município!#REF!</f>
        <v>#REF!</v>
      </c>
      <c r="J195" s="131" t="e">
        <f>Município!#REF!</f>
        <v>#REF!</v>
      </c>
      <c r="K195" s="131">
        <f>Município!D195</f>
        <v>468</v>
      </c>
      <c r="L195" s="133"/>
      <c r="M195" s="134" t="e">
        <f>Município!#REF!</f>
        <v>#REF!</v>
      </c>
      <c r="N195" s="14" t="e">
        <f>Município!#REF!</f>
        <v>#REF!</v>
      </c>
      <c r="O195" s="14" t="e">
        <f>Município!#REF!</f>
        <v>#REF!</v>
      </c>
      <c r="P195" s="14" t="e">
        <f>Município!#REF!</f>
        <v>#REF!</v>
      </c>
    </row>
    <row r="196" spans="1:16" ht="15.75" customHeight="1" x14ac:dyDescent="0.25">
      <c r="A196" s="128" t="str">
        <f>Município!A196</f>
        <v>Manhuaçu</v>
      </c>
      <c r="B196" s="128">
        <f>Município!B196</f>
        <v>311740</v>
      </c>
      <c r="C196" s="128" t="str">
        <f>Município!C196</f>
        <v>Conceição de Ipanema</v>
      </c>
      <c r="D196" s="137" t="e">
        <f>Município!#REF!</f>
        <v>#REF!</v>
      </c>
      <c r="E196" s="131" t="e">
        <f>Município!#REF!</f>
        <v>#REF!</v>
      </c>
      <c r="F196" s="131" t="e">
        <f>Município!#REF!</f>
        <v>#REF!</v>
      </c>
      <c r="G196" s="132" t="e">
        <f>Município!#REF!</f>
        <v>#REF!</v>
      </c>
      <c r="H196" s="131"/>
      <c r="I196" s="131" t="e">
        <f>Município!#REF!</f>
        <v>#REF!</v>
      </c>
      <c r="J196" s="131" t="e">
        <f>Município!#REF!</f>
        <v>#REF!</v>
      </c>
      <c r="K196" s="131">
        <f>Município!D196</f>
        <v>36</v>
      </c>
      <c r="L196" s="133"/>
      <c r="M196" s="134" t="e">
        <f>Município!#REF!</f>
        <v>#REF!</v>
      </c>
      <c r="N196" s="14" t="e">
        <f>Município!#REF!</f>
        <v>#REF!</v>
      </c>
      <c r="O196" s="14" t="e">
        <f>Município!#REF!</f>
        <v>#REF!</v>
      </c>
      <c r="P196" s="14" t="e">
        <f>Município!#REF!</f>
        <v>#REF!</v>
      </c>
    </row>
    <row r="197" spans="1:16" ht="15.75" customHeight="1" x14ac:dyDescent="0.25">
      <c r="A197" s="128" t="str">
        <f>Município!A197</f>
        <v>Diamantina</v>
      </c>
      <c r="B197" s="128">
        <f>Município!B197</f>
        <v>311750</v>
      </c>
      <c r="C197" s="128" t="str">
        <f>Município!C197</f>
        <v>Conceição do Mato Dentro</v>
      </c>
      <c r="D197" s="137" t="e">
        <f>Município!#REF!</f>
        <v>#REF!</v>
      </c>
      <c r="E197" s="131" t="e">
        <f>Município!#REF!</f>
        <v>#REF!</v>
      </c>
      <c r="F197" s="131" t="e">
        <f>Município!#REF!</f>
        <v>#REF!</v>
      </c>
      <c r="G197" s="132" t="e">
        <f>Município!#REF!</f>
        <v>#REF!</v>
      </c>
      <c r="H197" s="131"/>
      <c r="I197" s="131" t="e">
        <f>Município!#REF!</f>
        <v>#REF!</v>
      </c>
      <c r="J197" s="131" t="e">
        <f>Município!#REF!</f>
        <v>#REF!</v>
      </c>
      <c r="K197" s="131">
        <f>Município!D197</f>
        <v>354</v>
      </c>
      <c r="L197" s="133"/>
      <c r="M197" s="134" t="e">
        <f>Município!#REF!</f>
        <v>#REF!</v>
      </c>
      <c r="N197" s="14" t="e">
        <f>Município!#REF!</f>
        <v>#REF!</v>
      </c>
      <c r="O197" s="14" t="e">
        <f>Município!#REF!</f>
        <v>#REF!</v>
      </c>
      <c r="P197" s="14" t="e">
        <f>Município!#REF!</f>
        <v>#REF!</v>
      </c>
    </row>
    <row r="198" spans="1:16" ht="15.75" customHeight="1" x14ac:dyDescent="0.25">
      <c r="A198" s="128" t="str">
        <f>Município!A198</f>
        <v>Divinópolis</v>
      </c>
      <c r="B198" s="128">
        <f>Município!B198</f>
        <v>311760</v>
      </c>
      <c r="C198" s="128" t="str">
        <f>Município!C198</f>
        <v>Conceição do Pará</v>
      </c>
      <c r="D198" s="137" t="e">
        <f>Município!#REF!</f>
        <v>#REF!</v>
      </c>
      <c r="E198" s="131" t="e">
        <f>Município!#REF!</f>
        <v>#REF!</v>
      </c>
      <c r="F198" s="131" t="e">
        <f>Município!#REF!</f>
        <v>#REF!</v>
      </c>
      <c r="G198" s="132" t="e">
        <f>Município!#REF!</f>
        <v>#REF!</v>
      </c>
      <c r="H198" s="131"/>
      <c r="I198" s="131" t="e">
        <f>Município!#REF!</f>
        <v>#REF!</v>
      </c>
      <c r="J198" s="131" t="e">
        <f>Município!#REF!</f>
        <v>#REF!</v>
      </c>
      <c r="K198" s="131">
        <f>Município!D198</f>
        <v>138</v>
      </c>
      <c r="L198" s="133"/>
      <c r="M198" s="134" t="e">
        <f>Município!#REF!</f>
        <v>#REF!</v>
      </c>
      <c r="N198" s="14" t="e">
        <f>Município!#REF!</f>
        <v>#REF!</v>
      </c>
      <c r="O198" s="14" t="e">
        <f>Município!#REF!</f>
        <v>#REF!</v>
      </c>
      <c r="P198" s="14" t="e">
        <f>Município!#REF!</f>
        <v>#REF!</v>
      </c>
    </row>
    <row r="199" spans="1:16" ht="15.75" customHeight="1" x14ac:dyDescent="0.25">
      <c r="A199" s="128" t="str">
        <f>Município!A199</f>
        <v>Varginha</v>
      </c>
      <c r="B199" s="128">
        <f>Município!B199</f>
        <v>311770</v>
      </c>
      <c r="C199" s="128" t="str">
        <f>Município!C199</f>
        <v>Conceição do Rio Verde</v>
      </c>
      <c r="D199" s="137" t="e">
        <f>Município!#REF!</f>
        <v>#REF!</v>
      </c>
      <c r="E199" s="131" t="e">
        <f>Município!#REF!</f>
        <v>#REF!</v>
      </c>
      <c r="F199" s="131" t="e">
        <f>Município!#REF!</f>
        <v>#REF!</v>
      </c>
      <c r="G199" s="132" t="e">
        <f>Município!#REF!</f>
        <v>#REF!</v>
      </c>
      <c r="H199" s="131"/>
      <c r="I199" s="131" t="e">
        <f>Município!#REF!</f>
        <v>#REF!</v>
      </c>
      <c r="J199" s="131" t="e">
        <f>Município!#REF!</f>
        <v>#REF!</v>
      </c>
      <c r="K199" s="131">
        <f>Município!D199</f>
        <v>210</v>
      </c>
      <c r="L199" s="133"/>
      <c r="M199" s="134" t="e">
        <f>Município!#REF!</f>
        <v>#REF!</v>
      </c>
      <c r="N199" s="14" t="e">
        <f>Município!#REF!</f>
        <v>#REF!</v>
      </c>
      <c r="O199" s="14" t="e">
        <f>Município!#REF!</f>
        <v>#REF!</v>
      </c>
      <c r="P199" s="14" t="e">
        <f>Município!#REF!</f>
        <v>#REF!</v>
      </c>
    </row>
    <row r="200" spans="1:16" ht="15.75" customHeight="1" x14ac:dyDescent="0.25">
      <c r="A200" s="128" t="str">
        <f>Município!A200</f>
        <v>Pouso Alegre</v>
      </c>
      <c r="B200" s="128">
        <f>Município!B200</f>
        <v>311780</v>
      </c>
      <c r="C200" s="128" t="str">
        <f>Município!C200</f>
        <v>Conceição dos Ouros</v>
      </c>
      <c r="D200" s="137" t="e">
        <f>Município!#REF!</f>
        <v>#REF!</v>
      </c>
      <c r="E200" s="131" t="e">
        <f>Município!#REF!</f>
        <v>#REF!</v>
      </c>
      <c r="F200" s="131" t="e">
        <f>Município!#REF!</f>
        <v>#REF!</v>
      </c>
      <c r="G200" s="132" t="e">
        <f>Município!#REF!</f>
        <v>#REF!</v>
      </c>
      <c r="H200" s="131"/>
      <c r="I200" s="131" t="e">
        <f>Município!#REF!</f>
        <v>#REF!</v>
      </c>
      <c r="J200" s="131" t="e">
        <f>Município!#REF!</f>
        <v>#REF!</v>
      </c>
      <c r="K200" s="131">
        <f>Município!D200</f>
        <v>288</v>
      </c>
      <c r="L200" s="133"/>
      <c r="M200" s="134" t="e">
        <f>Município!#REF!</f>
        <v>#REF!</v>
      </c>
      <c r="N200" s="14" t="e">
        <f>Município!#REF!</f>
        <v>#REF!</v>
      </c>
      <c r="O200" s="14" t="e">
        <f>Município!#REF!</f>
        <v>#REF!</v>
      </c>
      <c r="P200" s="14" t="e">
        <f>Município!#REF!</f>
        <v>#REF!</v>
      </c>
    </row>
    <row r="201" spans="1:16" ht="15.75" customHeight="1" x14ac:dyDescent="0.25">
      <c r="A201" s="128" t="str">
        <f>Município!A201</f>
        <v>Januária</v>
      </c>
      <c r="B201" s="128">
        <f>Município!B201</f>
        <v>311783</v>
      </c>
      <c r="C201" s="128" t="str">
        <f>Município!C201</f>
        <v>Cônego Marinho</v>
      </c>
      <c r="D201" s="137" t="e">
        <f>Município!#REF!</f>
        <v>#REF!</v>
      </c>
      <c r="E201" s="131" t="e">
        <f>Município!#REF!</f>
        <v>#REF!</v>
      </c>
      <c r="F201" s="131" t="e">
        <f>Município!#REF!</f>
        <v>#REF!</v>
      </c>
      <c r="G201" s="132" t="e">
        <f>Município!#REF!</f>
        <v>#REF!</v>
      </c>
      <c r="H201" s="131"/>
      <c r="I201" s="131" t="e">
        <f>Município!#REF!</f>
        <v>#REF!</v>
      </c>
      <c r="J201" s="131" t="e">
        <f>Município!#REF!</f>
        <v>#REF!</v>
      </c>
      <c r="K201" s="131">
        <f>Município!D201</f>
        <v>108</v>
      </c>
      <c r="L201" s="133"/>
      <c r="M201" s="134" t="e">
        <f>Município!#REF!</f>
        <v>#REF!</v>
      </c>
      <c r="N201" s="14" t="e">
        <f>Município!#REF!</f>
        <v>#REF!</v>
      </c>
      <c r="O201" s="14" t="e">
        <f>Município!#REF!</f>
        <v>#REF!</v>
      </c>
      <c r="P201" s="14" t="e">
        <f>Município!#REF!</f>
        <v>#REF!</v>
      </c>
    </row>
    <row r="202" spans="1:16" ht="15.75" customHeight="1" x14ac:dyDescent="0.25">
      <c r="A202" s="128" t="str">
        <f>Município!A202</f>
        <v>Belo Horizonte</v>
      </c>
      <c r="B202" s="128">
        <f>Município!B202</f>
        <v>311787</v>
      </c>
      <c r="C202" s="128" t="str">
        <f>Município!C202</f>
        <v>Confins</v>
      </c>
      <c r="D202" s="137" t="e">
        <f>Município!#REF!</f>
        <v>#REF!</v>
      </c>
      <c r="E202" s="131" t="e">
        <f>Município!#REF!</f>
        <v>#REF!</v>
      </c>
      <c r="F202" s="131" t="e">
        <f>Município!#REF!</f>
        <v>#REF!</v>
      </c>
      <c r="G202" s="132" t="e">
        <f>Município!#REF!</f>
        <v>#REF!</v>
      </c>
      <c r="H202" s="131"/>
      <c r="I202" s="131" t="e">
        <f>Município!#REF!</f>
        <v>#REF!</v>
      </c>
      <c r="J202" s="131" t="e">
        <f>Município!#REF!</f>
        <v>#REF!</v>
      </c>
      <c r="K202" s="131">
        <f>Município!D202</f>
        <v>84</v>
      </c>
      <c r="L202" s="133"/>
      <c r="M202" s="134" t="e">
        <f>Município!#REF!</f>
        <v>#REF!</v>
      </c>
      <c r="N202" s="14" t="e">
        <f>Município!#REF!</f>
        <v>#REF!</v>
      </c>
      <c r="O202" s="14" t="e">
        <f>Município!#REF!</f>
        <v>#REF!</v>
      </c>
      <c r="P202" s="14" t="e">
        <f>Município!#REF!</f>
        <v>#REF!</v>
      </c>
    </row>
    <row r="203" spans="1:16" ht="15.75" customHeight="1" x14ac:dyDescent="0.25">
      <c r="A203" s="128" t="str">
        <f>Município!A203</f>
        <v>Pouso Alegre</v>
      </c>
      <c r="B203" s="128">
        <f>Município!B203</f>
        <v>311790</v>
      </c>
      <c r="C203" s="128" t="str">
        <f>Município!C203</f>
        <v>Congonhal</v>
      </c>
      <c r="D203" s="137" t="e">
        <f>Município!#REF!</f>
        <v>#REF!</v>
      </c>
      <c r="E203" s="131" t="e">
        <f>Município!#REF!</f>
        <v>#REF!</v>
      </c>
      <c r="F203" s="131" t="e">
        <f>Município!#REF!</f>
        <v>#REF!</v>
      </c>
      <c r="G203" s="132" t="e">
        <f>Município!#REF!</f>
        <v>#REF!</v>
      </c>
      <c r="H203" s="131"/>
      <c r="I203" s="131" t="e">
        <f>Município!#REF!</f>
        <v>#REF!</v>
      </c>
      <c r="J203" s="131" t="e">
        <f>Município!#REF!</f>
        <v>#REF!</v>
      </c>
      <c r="K203" s="131">
        <f>Município!D203</f>
        <v>186</v>
      </c>
      <c r="L203" s="133"/>
      <c r="M203" s="134" t="e">
        <f>Município!#REF!</f>
        <v>#REF!</v>
      </c>
      <c r="N203" s="14" t="e">
        <f>Município!#REF!</f>
        <v>#REF!</v>
      </c>
      <c r="O203" s="14" t="e">
        <f>Município!#REF!</f>
        <v>#REF!</v>
      </c>
      <c r="P203" s="14" t="e">
        <f>Município!#REF!</f>
        <v>#REF!</v>
      </c>
    </row>
    <row r="204" spans="1:16" ht="15.75" customHeight="1" x14ac:dyDescent="0.25">
      <c r="A204" s="128" t="str">
        <f>Município!A204</f>
        <v>Barbacena</v>
      </c>
      <c r="B204" s="128">
        <f>Município!B204</f>
        <v>311800</v>
      </c>
      <c r="C204" s="128" t="str">
        <f>Município!C204</f>
        <v>Congonhas</v>
      </c>
      <c r="D204" s="137" t="e">
        <f>Município!#REF!</f>
        <v>#REF!</v>
      </c>
      <c r="E204" s="131" t="e">
        <f>Município!#REF!</f>
        <v>#REF!</v>
      </c>
      <c r="F204" s="131" t="e">
        <f>Município!#REF!</f>
        <v>#REF!</v>
      </c>
      <c r="G204" s="132" t="e">
        <f>Município!#REF!</f>
        <v>#REF!</v>
      </c>
      <c r="H204" s="131"/>
      <c r="I204" s="131" t="e">
        <f>Município!#REF!</f>
        <v>#REF!</v>
      </c>
      <c r="J204" s="131" t="e">
        <f>Município!#REF!</f>
        <v>#REF!</v>
      </c>
      <c r="K204" s="131">
        <f>Município!D204</f>
        <v>1110</v>
      </c>
      <c r="L204" s="133"/>
      <c r="M204" s="134" t="e">
        <f>Município!#REF!</f>
        <v>#REF!</v>
      </c>
      <c r="N204" s="14" t="e">
        <f>Município!#REF!</f>
        <v>#REF!</v>
      </c>
      <c r="O204" s="14" t="e">
        <f>Município!#REF!</f>
        <v>#REF!</v>
      </c>
      <c r="P204" s="14" t="e">
        <f>Município!#REF!</f>
        <v>#REF!</v>
      </c>
    </row>
    <row r="205" spans="1:16" ht="15.75" customHeight="1" x14ac:dyDescent="0.25">
      <c r="A205" s="128" t="str">
        <f>Município!A205</f>
        <v>Diamantina</v>
      </c>
      <c r="B205" s="128">
        <f>Município!B205</f>
        <v>311810</v>
      </c>
      <c r="C205" s="128" t="str">
        <f>Município!C205</f>
        <v>Congonhas do Norte</v>
      </c>
      <c r="D205" s="137" t="e">
        <f>Município!#REF!</f>
        <v>#REF!</v>
      </c>
      <c r="E205" s="131" t="e">
        <f>Município!#REF!</f>
        <v>#REF!</v>
      </c>
      <c r="F205" s="131" t="e">
        <f>Município!#REF!</f>
        <v>#REF!</v>
      </c>
      <c r="G205" s="132" t="e">
        <f>Município!#REF!</f>
        <v>#REF!</v>
      </c>
      <c r="H205" s="131"/>
      <c r="I205" s="131" t="e">
        <f>Município!#REF!</f>
        <v>#REF!</v>
      </c>
      <c r="J205" s="131" t="e">
        <f>Município!#REF!</f>
        <v>#REF!</v>
      </c>
      <c r="K205" s="131">
        <f>Município!D205</f>
        <v>78</v>
      </c>
      <c r="L205" s="133"/>
      <c r="M205" s="134" t="e">
        <f>Município!#REF!</f>
        <v>#REF!</v>
      </c>
      <c r="N205" s="14" t="e">
        <f>Município!#REF!</f>
        <v>#REF!</v>
      </c>
      <c r="O205" s="14" t="e">
        <f>Município!#REF!</f>
        <v>#REF!</v>
      </c>
      <c r="P205" s="14" t="e">
        <f>Município!#REF!</f>
        <v>#REF!</v>
      </c>
    </row>
    <row r="206" spans="1:16" ht="15.75" customHeight="1" x14ac:dyDescent="0.25">
      <c r="A206" s="128" t="str">
        <f>Município!A206</f>
        <v>Uberaba</v>
      </c>
      <c r="B206" s="128">
        <f>Município!B206</f>
        <v>311820</v>
      </c>
      <c r="C206" s="128" t="str">
        <f>Município!C206</f>
        <v>Conquista</v>
      </c>
      <c r="D206" s="137" t="e">
        <f>Município!#REF!</f>
        <v>#REF!</v>
      </c>
      <c r="E206" s="131" t="e">
        <f>Município!#REF!</f>
        <v>#REF!</v>
      </c>
      <c r="F206" s="131" t="e">
        <f>Município!#REF!</f>
        <v>#REF!</v>
      </c>
      <c r="G206" s="132" t="e">
        <f>Município!#REF!</f>
        <v>#REF!</v>
      </c>
      <c r="H206" s="131"/>
      <c r="I206" s="131" t="e">
        <f>Município!#REF!</f>
        <v>#REF!</v>
      </c>
      <c r="J206" s="131" t="e">
        <f>Município!#REF!</f>
        <v>#REF!</v>
      </c>
      <c r="K206" s="131">
        <f>Município!D206</f>
        <v>132</v>
      </c>
      <c r="L206" s="133"/>
      <c r="M206" s="134" t="e">
        <f>Município!#REF!</f>
        <v>#REF!</v>
      </c>
      <c r="N206" s="14" t="e">
        <f>Município!#REF!</f>
        <v>#REF!</v>
      </c>
      <c r="O206" s="14" t="e">
        <f>Município!#REF!</f>
        <v>#REF!</v>
      </c>
      <c r="P206" s="14" t="e">
        <f>Município!#REF!</f>
        <v>#REF!</v>
      </c>
    </row>
    <row r="207" spans="1:16" ht="15.75" customHeight="1" x14ac:dyDescent="0.25">
      <c r="A207" s="128" t="str">
        <f>Município!A207</f>
        <v>Barbacena</v>
      </c>
      <c r="B207" s="128">
        <f>Município!B207</f>
        <v>311830</v>
      </c>
      <c r="C207" s="128" t="str">
        <f>Município!C207</f>
        <v>Conselheiro Lafaiete</v>
      </c>
      <c r="D207" s="137" t="e">
        <f>Município!#REF!</f>
        <v>#REF!</v>
      </c>
      <c r="E207" s="131" t="e">
        <f>Município!#REF!</f>
        <v>#REF!</v>
      </c>
      <c r="F207" s="131" t="e">
        <f>Município!#REF!</f>
        <v>#REF!</v>
      </c>
      <c r="G207" s="132" t="e">
        <f>Município!#REF!</f>
        <v>#REF!</v>
      </c>
      <c r="H207" s="131"/>
      <c r="I207" s="131" t="e">
        <f>Município!#REF!</f>
        <v>#REF!</v>
      </c>
      <c r="J207" s="131" t="e">
        <f>Município!#REF!</f>
        <v>#REF!</v>
      </c>
      <c r="K207" s="131">
        <f>Município!D207</f>
        <v>2088</v>
      </c>
      <c r="L207" s="133"/>
      <c r="M207" s="134" t="e">
        <f>Município!#REF!</f>
        <v>#REF!</v>
      </c>
      <c r="N207" s="14" t="e">
        <f>Município!#REF!</f>
        <v>#REF!</v>
      </c>
      <c r="O207" s="14" t="e">
        <f>Município!#REF!</f>
        <v>#REF!</v>
      </c>
      <c r="P207" s="14" t="e">
        <f>Município!#REF!</f>
        <v>#REF!</v>
      </c>
    </row>
    <row r="208" spans="1:16" ht="15.75" customHeight="1" x14ac:dyDescent="0.25">
      <c r="A208" s="128" t="str">
        <f>Município!A208</f>
        <v>Governador Valadares</v>
      </c>
      <c r="B208" s="128">
        <f>Município!B208</f>
        <v>311840</v>
      </c>
      <c r="C208" s="128" t="str">
        <f>Município!C208</f>
        <v>Conselheiro Pena</v>
      </c>
      <c r="D208" s="137" t="e">
        <f>Município!#REF!</f>
        <v>#REF!</v>
      </c>
      <c r="E208" s="131" t="e">
        <f>Município!#REF!</f>
        <v>#REF!</v>
      </c>
      <c r="F208" s="131" t="e">
        <f>Município!#REF!</f>
        <v>#REF!</v>
      </c>
      <c r="G208" s="132" t="e">
        <f>Município!#REF!</f>
        <v>#REF!</v>
      </c>
      <c r="H208" s="131"/>
      <c r="I208" s="131" t="e">
        <f>Município!#REF!</f>
        <v>#REF!</v>
      </c>
      <c r="J208" s="131" t="e">
        <f>Município!#REF!</f>
        <v>#REF!</v>
      </c>
      <c r="K208" s="131">
        <f>Município!D208</f>
        <v>198</v>
      </c>
      <c r="L208" s="133"/>
      <c r="M208" s="134" t="e">
        <f>Município!#REF!</f>
        <v>#REF!</v>
      </c>
      <c r="N208" s="14" t="e">
        <f>Município!#REF!</f>
        <v>#REF!</v>
      </c>
      <c r="O208" s="14" t="e">
        <f>Município!#REF!</f>
        <v>#REF!</v>
      </c>
      <c r="P208" s="14" t="e">
        <f>Município!#REF!</f>
        <v>#REF!</v>
      </c>
    </row>
    <row r="209" spans="1:16" ht="15.75" customHeight="1" x14ac:dyDescent="0.25">
      <c r="A209" s="128" t="str">
        <f>Município!A209</f>
        <v>Pouso Alegre</v>
      </c>
      <c r="B209" s="128">
        <f>Município!B209</f>
        <v>311850</v>
      </c>
      <c r="C209" s="128" t="str">
        <f>Município!C209</f>
        <v>Consolação</v>
      </c>
      <c r="D209" s="137" t="e">
        <f>Município!#REF!</f>
        <v>#REF!</v>
      </c>
      <c r="E209" s="131" t="e">
        <f>Município!#REF!</f>
        <v>#REF!</v>
      </c>
      <c r="F209" s="131" t="e">
        <f>Município!#REF!</f>
        <v>#REF!</v>
      </c>
      <c r="G209" s="132" t="e">
        <f>Município!#REF!</f>
        <v>#REF!</v>
      </c>
      <c r="H209" s="131"/>
      <c r="I209" s="131" t="e">
        <f>Município!#REF!</f>
        <v>#REF!</v>
      </c>
      <c r="J209" s="131" t="e">
        <f>Município!#REF!</f>
        <v>#REF!</v>
      </c>
      <c r="K209" s="131">
        <f>Município!D209</f>
        <v>30</v>
      </c>
      <c r="L209" s="133"/>
      <c r="M209" s="134" t="e">
        <f>Município!#REF!</f>
        <v>#REF!</v>
      </c>
      <c r="N209" s="14" t="e">
        <f>Município!#REF!</f>
        <v>#REF!</v>
      </c>
      <c r="O209" s="14" t="e">
        <f>Município!#REF!</f>
        <v>#REF!</v>
      </c>
      <c r="P209" s="14" t="e">
        <f>Município!#REF!</f>
        <v>#REF!</v>
      </c>
    </row>
    <row r="210" spans="1:16" ht="15.75" customHeight="1" x14ac:dyDescent="0.25">
      <c r="A210" s="128" t="str">
        <f>Município!A210</f>
        <v>Belo Horizonte</v>
      </c>
      <c r="B210" s="128">
        <f>Município!B210</f>
        <v>311860</v>
      </c>
      <c r="C210" s="128" t="str">
        <f>Município!C210</f>
        <v>Contagem</v>
      </c>
      <c r="D210" s="137" t="e">
        <f>Município!#REF!</f>
        <v>#REF!</v>
      </c>
      <c r="E210" s="131" t="e">
        <f>Município!#REF!</f>
        <v>#REF!</v>
      </c>
      <c r="F210" s="131" t="e">
        <f>Município!#REF!</f>
        <v>#REF!</v>
      </c>
      <c r="G210" s="132" t="e">
        <f>Município!#REF!</f>
        <v>#REF!</v>
      </c>
      <c r="H210" s="131"/>
      <c r="I210" s="131" t="e">
        <f>Município!#REF!</f>
        <v>#REF!</v>
      </c>
      <c r="J210" s="131" t="e">
        <f>Município!#REF!</f>
        <v>#REF!</v>
      </c>
      <c r="K210" s="131">
        <f>Município!D210</f>
        <v>4386</v>
      </c>
      <c r="L210" s="133"/>
      <c r="M210" s="134" t="e">
        <f>Município!#REF!</f>
        <v>#REF!</v>
      </c>
      <c r="N210" s="14" t="e">
        <f>Município!#REF!</f>
        <v>#REF!</v>
      </c>
      <c r="O210" s="14" t="e">
        <f>Município!#REF!</f>
        <v>#REF!</v>
      </c>
      <c r="P210" s="14" t="e">
        <f>Município!#REF!</f>
        <v>#REF!</v>
      </c>
    </row>
    <row r="211" spans="1:16" ht="15.75" customHeight="1" x14ac:dyDescent="0.25">
      <c r="A211" s="128" t="str">
        <f>Município!A211</f>
        <v>Varginha</v>
      </c>
      <c r="B211" s="128">
        <f>Município!B211</f>
        <v>311870</v>
      </c>
      <c r="C211" s="128" t="str">
        <f>Município!C211</f>
        <v>Coqueiral</v>
      </c>
      <c r="D211" s="137" t="e">
        <f>Município!#REF!</f>
        <v>#REF!</v>
      </c>
      <c r="E211" s="131" t="e">
        <f>Município!#REF!</f>
        <v>#REF!</v>
      </c>
      <c r="F211" s="131" t="e">
        <f>Município!#REF!</f>
        <v>#REF!</v>
      </c>
      <c r="G211" s="132" t="e">
        <f>Município!#REF!</f>
        <v>#REF!</v>
      </c>
      <c r="H211" s="131"/>
      <c r="I211" s="131" t="e">
        <f>Município!#REF!</f>
        <v>#REF!</v>
      </c>
      <c r="J211" s="131" t="e">
        <f>Município!#REF!</f>
        <v>#REF!</v>
      </c>
      <c r="K211" s="131">
        <f>Município!D211</f>
        <v>144</v>
      </c>
      <c r="L211" s="133"/>
      <c r="M211" s="134" t="e">
        <f>Município!#REF!</f>
        <v>#REF!</v>
      </c>
      <c r="N211" s="14" t="e">
        <f>Município!#REF!</f>
        <v>#REF!</v>
      </c>
      <c r="O211" s="14" t="e">
        <f>Município!#REF!</f>
        <v>#REF!</v>
      </c>
      <c r="P211" s="14" t="e">
        <f>Município!#REF!</f>
        <v>#REF!</v>
      </c>
    </row>
    <row r="212" spans="1:16" ht="15.75" customHeight="1" x14ac:dyDescent="0.25">
      <c r="A212" s="128" t="str">
        <f>Município!A212</f>
        <v>Montes Claros</v>
      </c>
      <c r="B212" s="128">
        <f>Município!B212</f>
        <v>311880</v>
      </c>
      <c r="C212" s="128" t="str">
        <f>Município!C212</f>
        <v>Coração de Jesus</v>
      </c>
      <c r="D212" s="137" t="e">
        <f>Município!#REF!</f>
        <v>#REF!</v>
      </c>
      <c r="E212" s="131" t="e">
        <f>Município!#REF!</f>
        <v>#REF!</v>
      </c>
      <c r="F212" s="131" t="e">
        <f>Município!#REF!</f>
        <v>#REF!</v>
      </c>
      <c r="G212" s="132" t="e">
        <f>Município!#REF!</f>
        <v>#REF!</v>
      </c>
      <c r="H212" s="131"/>
      <c r="I212" s="131" t="e">
        <f>Município!#REF!</f>
        <v>#REF!</v>
      </c>
      <c r="J212" s="131" t="e">
        <f>Município!#REF!</f>
        <v>#REF!</v>
      </c>
      <c r="K212" s="131">
        <f>Município!D212</f>
        <v>528</v>
      </c>
      <c r="L212" s="133"/>
      <c r="M212" s="134" t="e">
        <f>Município!#REF!</f>
        <v>#REF!</v>
      </c>
      <c r="N212" s="14" t="e">
        <f>Município!#REF!</f>
        <v>#REF!</v>
      </c>
      <c r="O212" s="14" t="e">
        <f>Município!#REF!</f>
        <v>#REF!</v>
      </c>
      <c r="P212" s="14" t="e">
        <f>Município!#REF!</f>
        <v>#REF!</v>
      </c>
    </row>
    <row r="213" spans="1:16" ht="15.75" customHeight="1" x14ac:dyDescent="0.25">
      <c r="A213" s="128" t="str">
        <f>Município!A213</f>
        <v>Sete Lagoas</v>
      </c>
      <c r="B213" s="128">
        <f>Município!B213</f>
        <v>311890</v>
      </c>
      <c r="C213" s="128" t="str">
        <f>Município!C213</f>
        <v>Cordisburgo</v>
      </c>
      <c r="D213" s="137" t="e">
        <f>Município!#REF!</f>
        <v>#REF!</v>
      </c>
      <c r="E213" s="131" t="e">
        <f>Município!#REF!</f>
        <v>#REF!</v>
      </c>
      <c r="F213" s="131" t="e">
        <f>Município!#REF!</f>
        <v>#REF!</v>
      </c>
      <c r="G213" s="132" t="e">
        <f>Município!#REF!</f>
        <v>#REF!</v>
      </c>
      <c r="H213" s="131"/>
      <c r="I213" s="131" t="e">
        <f>Município!#REF!</f>
        <v>#REF!</v>
      </c>
      <c r="J213" s="131" t="e">
        <f>Município!#REF!</f>
        <v>#REF!</v>
      </c>
      <c r="K213" s="131">
        <f>Município!D213</f>
        <v>144</v>
      </c>
      <c r="L213" s="133"/>
      <c r="M213" s="134" t="e">
        <f>Município!#REF!</f>
        <v>#REF!</v>
      </c>
      <c r="N213" s="14" t="e">
        <f>Município!#REF!</f>
        <v>#REF!</v>
      </c>
      <c r="O213" s="14" t="e">
        <f>Município!#REF!</f>
        <v>#REF!</v>
      </c>
      <c r="P213" s="14" t="e">
        <f>Município!#REF!</f>
        <v>#REF!</v>
      </c>
    </row>
    <row r="214" spans="1:16" ht="15.75" customHeight="1" x14ac:dyDescent="0.25">
      <c r="A214" s="128" t="str">
        <f>Município!A214</f>
        <v>Varginha</v>
      </c>
      <c r="B214" s="128">
        <f>Município!B214</f>
        <v>311900</v>
      </c>
      <c r="C214" s="128" t="str">
        <f>Município!C214</f>
        <v>Cordislândia</v>
      </c>
      <c r="D214" s="137" t="e">
        <f>Município!#REF!</f>
        <v>#REF!</v>
      </c>
      <c r="E214" s="131" t="e">
        <f>Município!#REF!</f>
        <v>#REF!</v>
      </c>
      <c r="F214" s="131" t="e">
        <f>Município!#REF!</f>
        <v>#REF!</v>
      </c>
      <c r="G214" s="132" t="e">
        <f>Município!#REF!</f>
        <v>#REF!</v>
      </c>
      <c r="H214" s="131"/>
      <c r="I214" s="131" t="e">
        <f>Município!#REF!</f>
        <v>#REF!</v>
      </c>
      <c r="J214" s="131" t="e">
        <f>Município!#REF!</f>
        <v>#REF!</v>
      </c>
      <c r="K214" s="131">
        <f>Município!D214</f>
        <v>60</v>
      </c>
      <c r="L214" s="133"/>
      <c r="M214" s="134" t="e">
        <f>Município!#REF!</f>
        <v>#REF!</v>
      </c>
      <c r="N214" s="14" t="e">
        <f>Município!#REF!</f>
        <v>#REF!</v>
      </c>
      <c r="O214" s="14" t="e">
        <f>Município!#REF!</f>
        <v>#REF!</v>
      </c>
      <c r="P214" s="14" t="e">
        <f>Município!#REF!</f>
        <v>#REF!</v>
      </c>
    </row>
    <row r="215" spans="1:16" ht="15.75" customHeight="1" x14ac:dyDescent="0.25">
      <c r="A215" s="128" t="str">
        <f>Município!A215</f>
        <v>Sete Lagoas</v>
      </c>
      <c r="B215" s="128">
        <f>Município!B215</f>
        <v>311910</v>
      </c>
      <c r="C215" s="128" t="str">
        <f>Município!C215</f>
        <v>Corinto</v>
      </c>
      <c r="D215" s="137" t="e">
        <f>Município!#REF!</f>
        <v>#REF!</v>
      </c>
      <c r="E215" s="131" t="e">
        <f>Município!#REF!</f>
        <v>#REF!</v>
      </c>
      <c r="F215" s="131" t="e">
        <f>Município!#REF!</f>
        <v>#REF!</v>
      </c>
      <c r="G215" s="132" t="e">
        <f>Município!#REF!</f>
        <v>#REF!</v>
      </c>
      <c r="H215" s="131"/>
      <c r="I215" s="131" t="e">
        <f>Município!#REF!</f>
        <v>#REF!</v>
      </c>
      <c r="J215" s="131" t="e">
        <f>Município!#REF!</f>
        <v>#REF!</v>
      </c>
      <c r="K215" s="131">
        <f>Município!D215</f>
        <v>366</v>
      </c>
      <c r="L215" s="133"/>
      <c r="M215" s="134" t="e">
        <f>Município!#REF!</f>
        <v>#REF!</v>
      </c>
      <c r="N215" s="14" t="e">
        <f>Município!#REF!</f>
        <v>#REF!</v>
      </c>
      <c r="O215" s="14" t="e">
        <f>Município!#REF!</f>
        <v>#REF!</v>
      </c>
      <c r="P215" s="14" t="e">
        <f>Município!#REF!</f>
        <v>#REF!</v>
      </c>
    </row>
    <row r="216" spans="1:16" ht="15.75" customHeight="1" x14ac:dyDescent="0.25">
      <c r="A216" s="128" t="str">
        <f>Município!A216</f>
        <v>Governador Valadares</v>
      </c>
      <c r="B216" s="128">
        <f>Município!B216</f>
        <v>311920</v>
      </c>
      <c r="C216" s="128" t="str">
        <f>Município!C216</f>
        <v>Coroaci</v>
      </c>
      <c r="D216" s="137" t="e">
        <f>Município!#REF!</f>
        <v>#REF!</v>
      </c>
      <c r="E216" s="131" t="e">
        <f>Município!#REF!</f>
        <v>#REF!</v>
      </c>
      <c r="F216" s="131" t="e">
        <f>Município!#REF!</f>
        <v>#REF!</v>
      </c>
      <c r="G216" s="132" t="e">
        <f>Município!#REF!</f>
        <v>#REF!</v>
      </c>
      <c r="H216" s="131"/>
      <c r="I216" s="131" t="e">
        <f>Município!#REF!</f>
        <v>#REF!</v>
      </c>
      <c r="J216" s="131" t="e">
        <f>Município!#REF!</f>
        <v>#REF!</v>
      </c>
      <c r="K216" s="131">
        <f>Município!D216</f>
        <v>90</v>
      </c>
      <c r="L216" s="133"/>
      <c r="M216" s="134" t="e">
        <f>Município!#REF!</f>
        <v>#REF!</v>
      </c>
      <c r="N216" s="14" t="e">
        <f>Município!#REF!</f>
        <v>#REF!</v>
      </c>
      <c r="O216" s="14" t="e">
        <f>Município!#REF!</f>
        <v>#REF!</v>
      </c>
      <c r="P216" s="14" t="e">
        <f>Município!#REF!</f>
        <v>#REF!</v>
      </c>
    </row>
    <row r="217" spans="1:16" ht="15.75" customHeight="1" x14ac:dyDescent="0.25">
      <c r="A217" s="128" t="str">
        <f>Município!A217</f>
        <v>Uberlândia</v>
      </c>
      <c r="B217" s="128">
        <f>Município!B217</f>
        <v>311930</v>
      </c>
      <c r="C217" s="128" t="str">
        <f>Município!C217</f>
        <v>Coromandel</v>
      </c>
      <c r="D217" s="137" t="e">
        <f>Município!#REF!</f>
        <v>#REF!</v>
      </c>
      <c r="E217" s="131" t="e">
        <f>Município!#REF!</f>
        <v>#REF!</v>
      </c>
      <c r="F217" s="131" t="e">
        <f>Município!#REF!</f>
        <v>#REF!</v>
      </c>
      <c r="G217" s="132" t="e">
        <f>Município!#REF!</f>
        <v>#REF!</v>
      </c>
      <c r="H217" s="131"/>
      <c r="I217" s="131" t="e">
        <f>Município!#REF!</f>
        <v>#REF!</v>
      </c>
      <c r="J217" s="131" t="e">
        <f>Município!#REF!</f>
        <v>#REF!</v>
      </c>
      <c r="K217" s="131">
        <f>Município!D217</f>
        <v>456</v>
      </c>
      <c r="L217" s="133"/>
      <c r="M217" s="134" t="e">
        <f>Município!#REF!</f>
        <v>#REF!</v>
      </c>
      <c r="N217" s="14" t="e">
        <f>Município!#REF!</f>
        <v>#REF!</v>
      </c>
      <c r="O217" s="14" t="e">
        <f>Município!#REF!</f>
        <v>#REF!</v>
      </c>
      <c r="P217" s="14" t="e">
        <f>Município!#REF!</f>
        <v>#REF!</v>
      </c>
    </row>
    <row r="218" spans="1:16" ht="15.75" customHeight="1" x14ac:dyDescent="0.25">
      <c r="A218" s="128" t="str">
        <f>Município!A218</f>
        <v>Coronel Fabriciano</v>
      </c>
      <c r="B218" s="128">
        <f>Município!B218</f>
        <v>311940</v>
      </c>
      <c r="C218" s="128" t="str">
        <f>Município!C218</f>
        <v>Coronel Fabriciano</v>
      </c>
      <c r="D218" s="137" t="e">
        <f>Município!#REF!</f>
        <v>#REF!</v>
      </c>
      <c r="E218" s="131" t="e">
        <f>Município!#REF!</f>
        <v>#REF!</v>
      </c>
      <c r="F218" s="131" t="e">
        <f>Município!#REF!</f>
        <v>#REF!</v>
      </c>
      <c r="G218" s="132" t="e">
        <f>Município!#REF!</f>
        <v>#REF!</v>
      </c>
      <c r="H218" s="131"/>
      <c r="I218" s="131" t="e">
        <f>Município!#REF!</f>
        <v>#REF!</v>
      </c>
      <c r="J218" s="131" t="e">
        <f>Município!#REF!</f>
        <v>#REF!</v>
      </c>
      <c r="K218" s="131">
        <f>Município!D218</f>
        <v>1692</v>
      </c>
      <c r="L218" s="133"/>
      <c r="M218" s="134" t="e">
        <f>Município!#REF!</f>
        <v>#REF!</v>
      </c>
      <c r="N218" s="14" t="e">
        <f>Município!#REF!</f>
        <v>#REF!</v>
      </c>
      <c r="O218" s="14" t="e">
        <f>Município!#REF!</f>
        <v>#REF!</v>
      </c>
      <c r="P218" s="14" t="e">
        <f>Município!#REF!</f>
        <v>#REF!</v>
      </c>
    </row>
    <row r="219" spans="1:16" ht="15.75" customHeight="1" x14ac:dyDescent="0.25">
      <c r="A219" s="128" t="str">
        <f>Município!A219</f>
        <v>Diamantina</v>
      </c>
      <c r="B219" s="128">
        <f>Município!B219</f>
        <v>311950</v>
      </c>
      <c r="C219" s="128" t="str">
        <f>Município!C219</f>
        <v>Coronel Murta</v>
      </c>
      <c r="D219" s="137" t="e">
        <f>Município!#REF!</f>
        <v>#REF!</v>
      </c>
      <c r="E219" s="131" t="e">
        <f>Município!#REF!</f>
        <v>#REF!</v>
      </c>
      <c r="F219" s="131" t="e">
        <f>Município!#REF!</f>
        <v>#REF!</v>
      </c>
      <c r="G219" s="132" t="e">
        <f>Município!#REF!</f>
        <v>#REF!</v>
      </c>
      <c r="H219" s="131"/>
      <c r="I219" s="131" t="e">
        <f>Município!#REF!</f>
        <v>#REF!</v>
      </c>
      <c r="J219" s="131" t="e">
        <f>Município!#REF!</f>
        <v>#REF!</v>
      </c>
      <c r="K219" s="131">
        <f>Município!D219</f>
        <v>144</v>
      </c>
      <c r="L219" s="133"/>
      <c r="M219" s="134" t="e">
        <f>Município!#REF!</f>
        <v>#REF!</v>
      </c>
      <c r="N219" s="14" t="e">
        <f>Município!#REF!</f>
        <v>#REF!</v>
      </c>
      <c r="O219" s="14" t="e">
        <f>Município!#REF!</f>
        <v>#REF!</v>
      </c>
      <c r="P219" s="14" t="e">
        <f>Município!#REF!</f>
        <v>#REF!</v>
      </c>
    </row>
    <row r="220" spans="1:16" ht="15.75" customHeight="1" x14ac:dyDescent="0.25">
      <c r="A220" s="128" t="str">
        <f>Município!A220</f>
        <v>Juiz de Fora</v>
      </c>
      <c r="B220" s="128">
        <f>Município!B220</f>
        <v>311960</v>
      </c>
      <c r="C220" s="128" t="str">
        <f>Município!C220</f>
        <v>Coronel Pacheco</v>
      </c>
      <c r="D220" s="137" t="e">
        <f>Município!#REF!</f>
        <v>#REF!</v>
      </c>
      <c r="E220" s="131" t="e">
        <f>Município!#REF!</f>
        <v>#REF!</v>
      </c>
      <c r="F220" s="131" t="e">
        <f>Município!#REF!</f>
        <v>#REF!</v>
      </c>
      <c r="G220" s="132" t="e">
        <f>Município!#REF!</f>
        <v>#REF!</v>
      </c>
      <c r="H220" s="131"/>
      <c r="I220" s="131" t="e">
        <f>Município!#REF!</f>
        <v>#REF!</v>
      </c>
      <c r="J220" s="131" t="e">
        <f>Município!#REF!</f>
        <v>#REF!</v>
      </c>
      <c r="K220" s="131">
        <f>Município!D220</f>
        <v>30</v>
      </c>
      <c r="L220" s="133"/>
      <c r="M220" s="134" t="e">
        <f>Município!#REF!</f>
        <v>#REF!</v>
      </c>
      <c r="N220" s="14" t="e">
        <f>Município!#REF!</f>
        <v>#REF!</v>
      </c>
      <c r="O220" s="14" t="e">
        <f>Município!#REF!</f>
        <v>#REF!</v>
      </c>
      <c r="P220" s="14" t="e">
        <f>Município!#REF!</f>
        <v>#REF!</v>
      </c>
    </row>
    <row r="221" spans="1:16" ht="15.75" customHeight="1" x14ac:dyDescent="0.25">
      <c r="A221" s="128" t="str">
        <f>Município!A221</f>
        <v>São João Del Rei</v>
      </c>
      <c r="B221" s="128">
        <f>Município!B221</f>
        <v>311970</v>
      </c>
      <c r="C221" s="128" t="str">
        <f>Município!C221</f>
        <v>Coronel Xavier Chaves</v>
      </c>
      <c r="D221" s="137" t="e">
        <f>Município!#REF!</f>
        <v>#REF!</v>
      </c>
      <c r="E221" s="131" t="e">
        <f>Município!#REF!</f>
        <v>#REF!</v>
      </c>
      <c r="F221" s="131" t="e">
        <f>Município!#REF!</f>
        <v>#REF!</v>
      </c>
      <c r="G221" s="132" t="e">
        <f>Município!#REF!</f>
        <v>#REF!</v>
      </c>
      <c r="H221" s="131"/>
      <c r="I221" s="131" t="e">
        <f>Município!#REF!</f>
        <v>#REF!</v>
      </c>
      <c r="J221" s="131" t="e">
        <f>Município!#REF!</f>
        <v>#REF!</v>
      </c>
      <c r="K221" s="131">
        <f>Município!D221</f>
        <v>60</v>
      </c>
      <c r="L221" s="133"/>
      <c r="M221" s="134" t="e">
        <f>Município!#REF!</f>
        <v>#REF!</v>
      </c>
      <c r="N221" s="14" t="e">
        <f>Município!#REF!</f>
        <v>#REF!</v>
      </c>
      <c r="O221" s="14" t="e">
        <f>Município!#REF!</f>
        <v>#REF!</v>
      </c>
      <c r="P221" s="14" t="e">
        <f>Município!#REF!</f>
        <v>#REF!</v>
      </c>
    </row>
    <row r="222" spans="1:16" ht="15.75" customHeight="1" x14ac:dyDescent="0.25">
      <c r="A222" s="128" t="str">
        <f>Município!A222</f>
        <v>Divinópolis</v>
      </c>
      <c r="B222" s="128">
        <f>Município!B222</f>
        <v>311980</v>
      </c>
      <c r="C222" s="128" t="str">
        <f>Município!C222</f>
        <v>Córrego Danta</v>
      </c>
      <c r="D222" s="137" t="e">
        <f>Município!#REF!</f>
        <v>#REF!</v>
      </c>
      <c r="E222" s="131" t="e">
        <f>Município!#REF!</f>
        <v>#REF!</v>
      </c>
      <c r="F222" s="131" t="e">
        <f>Município!#REF!</f>
        <v>#REF!</v>
      </c>
      <c r="G222" s="132" t="e">
        <f>Município!#REF!</f>
        <v>#REF!</v>
      </c>
      <c r="H222" s="131"/>
      <c r="I222" s="131" t="e">
        <f>Município!#REF!</f>
        <v>#REF!</v>
      </c>
      <c r="J222" s="131" t="e">
        <f>Município!#REF!</f>
        <v>#REF!</v>
      </c>
      <c r="K222" s="131">
        <f>Município!D222</f>
        <v>30</v>
      </c>
      <c r="L222" s="133"/>
      <c r="M222" s="134" t="e">
        <f>Município!#REF!</f>
        <v>#REF!</v>
      </c>
      <c r="N222" s="14" t="e">
        <f>Município!#REF!</f>
        <v>#REF!</v>
      </c>
      <c r="O222" s="14" t="e">
        <f>Município!#REF!</f>
        <v>#REF!</v>
      </c>
      <c r="P222" s="14" t="e">
        <f>Município!#REF!</f>
        <v>#REF!</v>
      </c>
    </row>
    <row r="223" spans="1:16" ht="15.75" customHeight="1" x14ac:dyDescent="0.25">
      <c r="A223" s="128" t="str">
        <f>Município!A223</f>
        <v>Pouso Alegre</v>
      </c>
      <c r="B223" s="128">
        <f>Município!B223</f>
        <v>311990</v>
      </c>
      <c r="C223" s="128" t="str">
        <f>Município!C223</f>
        <v>Córrego do Bom Jesus</v>
      </c>
      <c r="D223" s="137" t="e">
        <f>Município!#REF!</f>
        <v>#REF!</v>
      </c>
      <c r="E223" s="131" t="e">
        <f>Município!#REF!</f>
        <v>#REF!</v>
      </c>
      <c r="F223" s="131" t="e">
        <f>Município!#REF!</f>
        <v>#REF!</v>
      </c>
      <c r="G223" s="132" t="e">
        <f>Município!#REF!</f>
        <v>#REF!</v>
      </c>
      <c r="H223" s="131"/>
      <c r="I223" s="131" t="e">
        <f>Município!#REF!</f>
        <v>#REF!</v>
      </c>
      <c r="J223" s="131" t="e">
        <f>Município!#REF!</f>
        <v>#REF!</v>
      </c>
      <c r="K223" s="131">
        <f>Município!D223</f>
        <v>54</v>
      </c>
      <c r="L223" s="133"/>
      <c r="M223" s="134" t="e">
        <f>Município!#REF!</f>
        <v>#REF!</v>
      </c>
      <c r="N223" s="14" t="e">
        <f>Município!#REF!</f>
        <v>#REF!</v>
      </c>
      <c r="O223" s="14" t="e">
        <f>Município!#REF!</f>
        <v>#REF!</v>
      </c>
      <c r="P223" s="14" t="e">
        <f>Município!#REF!</f>
        <v>#REF!</v>
      </c>
    </row>
    <row r="224" spans="1:16" ht="15.75" customHeight="1" x14ac:dyDescent="0.25">
      <c r="A224" s="128" t="str">
        <f>Município!A224</f>
        <v>Divinópolis</v>
      </c>
      <c r="B224" s="128">
        <f>Município!B224</f>
        <v>311995</v>
      </c>
      <c r="C224" s="128" t="str">
        <f>Município!C224</f>
        <v>Córrego Fundo</v>
      </c>
      <c r="D224" s="137" t="e">
        <f>Município!#REF!</f>
        <v>#REF!</v>
      </c>
      <c r="E224" s="131" t="e">
        <f>Município!#REF!</f>
        <v>#REF!</v>
      </c>
      <c r="F224" s="131" t="e">
        <f>Município!#REF!</f>
        <v>#REF!</v>
      </c>
      <c r="G224" s="132" t="e">
        <f>Município!#REF!</f>
        <v>#REF!</v>
      </c>
      <c r="H224" s="131"/>
      <c r="I224" s="131" t="e">
        <f>Município!#REF!</f>
        <v>#REF!</v>
      </c>
      <c r="J224" s="131" t="e">
        <f>Município!#REF!</f>
        <v>#REF!</v>
      </c>
      <c r="K224" s="131">
        <f>Município!D224</f>
        <v>48</v>
      </c>
      <c r="L224" s="133"/>
      <c r="M224" s="134" t="e">
        <f>Município!#REF!</f>
        <v>#REF!</v>
      </c>
      <c r="N224" s="14" t="e">
        <f>Município!#REF!</f>
        <v>#REF!</v>
      </c>
      <c r="O224" s="14" t="e">
        <f>Município!#REF!</f>
        <v>#REF!</v>
      </c>
      <c r="P224" s="14" t="e">
        <f>Município!#REF!</f>
        <v>#REF!</v>
      </c>
    </row>
    <row r="225" spans="1:16" ht="15.75" customHeight="1" x14ac:dyDescent="0.25">
      <c r="A225" s="128" t="str">
        <f>Município!A225</f>
        <v>Coronel Fabriciano</v>
      </c>
      <c r="B225" s="128">
        <f>Município!B225</f>
        <v>312000</v>
      </c>
      <c r="C225" s="128" t="str">
        <f>Município!C225</f>
        <v>Córrego Novo</v>
      </c>
      <c r="D225" s="137" t="e">
        <f>Município!#REF!</f>
        <v>#REF!</v>
      </c>
      <c r="E225" s="131" t="e">
        <f>Município!#REF!</f>
        <v>#REF!</v>
      </c>
      <c r="F225" s="131" t="e">
        <f>Município!#REF!</f>
        <v>#REF!</v>
      </c>
      <c r="G225" s="132" t="e">
        <f>Município!#REF!</f>
        <v>#REF!</v>
      </c>
      <c r="H225" s="131"/>
      <c r="I225" s="131" t="e">
        <f>Município!#REF!</f>
        <v>#REF!</v>
      </c>
      <c r="J225" s="131" t="e">
        <f>Município!#REF!</f>
        <v>#REF!</v>
      </c>
      <c r="K225" s="131">
        <f>Município!D225</f>
        <v>30</v>
      </c>
      <c r="L225" s="133"/>
      <c r="M225" s="134" t="e">
        <f>Município!#REF!</f>
        <v>#REF!</v>
      </c>
      <c r="N225" s="14" t="e">
        <f>Município!#REF!</f>
        <v>#REF!</v>
      </c>
      <c r="O225" s="14" t="e">
        <f>Município!#REF!</f>
        <v>#REF!</v>
      </c>
      <c r="P225" s="14" t="e">
        <f>Município!#REF!</f>
        <v>#REF!</v>
      </c>
    </row>
    <row r="226" spans="1:16" ht="15.75" customHeight="1" x14ac:dyDescent="0.25">
      <c r="A226" s="128" t="str">
        <f>Município!A226</f>
        <v>Diamantina</v>
      </c>
      <c r="B226" s="128">
        <f>Município!B226</f>
        <v>312010</v>
      </c>
      <c r="C226" s="128" t="str">
        <f>Município!C226</f>
        <v>Couto de Magalhães de Minas</v>
      </c>
      <c r="D226" s="137" t="e">
        <f>Município!#REF!</f>
        <v>#REF!</v>
      </c>
      <c r="E226" s="131" t="e">
        <f>Município!#REF!</f>
        <v>#REF!</v>
      </c>
      <c r="F226" s="131" t="e">
        <f>Município!#REF!</f>
        <v>#REF!</v>
      </c>
      <c r="G226" s="132" t="e">
        <f>Município!#REF!</f>
        <v>#REF!</v>
      </c>
      <c r="H226" s="131"/>
      <c r="I226" s="131" t="e">
        <f>Município!#REF!</f>
        <v>#REF!</v>
      </c>
      <c r="J226" s="131" t="e">
        <f>Município!#REF!</f>
        <v>#REF!</v>
      </c>
      <c r="K226" s="131">
        <f>Município!D226</f>
        <v>42</v>
      </c>
      <c r="L226" s="133"/>
      <c r="M226" s="134" t="e">
        <f>Município!#REF!</f>
        <v>#REF!</v>
      </c>
      <c r="N226" s="14" t="e">
        <f>Município!#REF!</f>
        <v>#REF!</v>
      </c>
      <c r="O226" s="14" t="e">
        <f>Município!#REF!</f>
        <v>#REF!</v>
      </c>
      <c r="P226" s="14" t="e">
        <f>Município!#REF!</f>
        <v>#REF!</v>
      </c>
    </row>
    <row r="227" spans="1:16" ht="15.75" customHeight="1" x14ac:dyDescent="0.25">
      <c r="A227" s="128" t="str">
        <f>Município!A227</f>
        <v>Teófilo Otoni</v>
      </c>
      <c r="B227" s="128">
        <f>Município!B227</f>
        <v>312015</v>
      </c>
      <c r="C227" s="128" t="str">
        <f>Município!C227</f>
        <v>Crisólita</v>
      </c>
      <c r="D227" s="137" t="e">
        <f>Município!#REF!</f>
        <v>#REF!</v>
      </c>
      <c r="E227" s="131" t="e">
        <f>Município!#REF!</f>
        <v>#REF!</v>
      </c>
      <c r="F227" s="131" t="e">
        <f>Município!#REF!</f>
        <v>#REF!</v>
      </c>
      <c r="G227" s="132" t="e">
        <f>Município!#REF!</f>
        <v>#REF!</v>
      </c>
      <c r="H227" s="131"/>
      <c r="I227" s="131" t="e">
        <f>Município!#REF!</f>
        <v>#REF!</v>
      </c>
      <c r="J227" s="131" t="e">
        <f>Município!#REF!</f>
        <v>#REF!</v>
      </c>
      <c r="K227" s="131">
        <f>Município!D227</f>
        <v>36</v>
      </c>
      <c r="L227" s="133"/>
      <c r="M227" s="134" t="e">
        <f>Município!#REF!</f>
        <v>#REF!</v>
      </c>
      <c r="N227" s="14" t="e">
        <f>Município!#REF!</f>
        <v>#REF!</v>
      </c>
      <c r="O227" s="14" t="e">
        <f>Município!#REF!</f>
        <v>#REF!</v>
      </c>
      <c r="P227" s="14" t="e">
        <f>Município!#REF!</f>
        <v>#REF!</v>
      </c>
    </row>
    <row r="228" spans="1:16" ht="15.75" customHeight="1" x14ac:dyDescent="0.25">
      <c r="A228" s="128" t="str">
        <f>Município!A228</f>
        <v>Divinópolis</v>
      </c>
      <c r="B228" s="128">
        <f>Município!B228</f>
        <v>312020</v>
      </c>
      <c r="C228" s="128" t="str">
        <f>Município!C228</f>
        <v>Cristais</v>
      </c>
      <c r="D228" s="137" t="e">
        <f>Município!#REF!</f>
        <v>#REF!</v>
      </c>
      <c r="E228" s="131" t="e">
        <f>Município!#REF!</f>
        <v>#REF!</v>
      </c>
      <c r="F228" s="131" t="e">
        <f>Município!#REF!</f>
        <v>#REF!</v>
      </c>
      <c r="G228" s="132" t="e">
        <f>Município!#REF!</f>
        <v>#REF!</v>
      </c>
      <c r="H228" s="131"/>
      <c r="I228" s="131" t="e">
        <f>Município!#REF!</f>
        <v>#REF!</v>
      </c>
      <c r="J228" s="131" t="e">
        <f>Município!#REF!</f>
        <v>#REF!</v>
      </c>
      <c r="K228" s="131">
        <f>Município!D228</f>
        <v>192</v>
      </c>
      <c r="L228" s="133"/>
      <c r="M228" s="134" t="e">
        <f>Município!#REF!</f>
        <v>#REF!</v>
      </c>
      <c r="N228" s="14" t="e">
        <f>Município!#REF!</f>
        <v>#REF!</v>
      </c>
      <c r="O228" s="14" t="e">
        <f>Município!#REF!</f>
        <v>#REF!</v>
      </c>
      <c r="P228" s="14" t="e">
        <f>Município!#REF!</f>
        <v>#REF!</v>
      </c>
    </row>
    <row r="229" spans="1:16" ht="15.75" customHeight="1" x14ac:dyDescent="0.25">
      <c r="A229" s="128" t="str">
        <f>Município!A229</f>
        <v>Montes Claros</v>
      </c>
      <c r="B229" s="128">
        <f>Município!B229</f>
        <v>312030</v>
      </c>
      <c r="C229" s="128" t="str">
        <f>Município!C229</f>
        <v>Cristália</v>
      </c>
      <c r="D229" s="137" t="e">
        <f>Município!#REF!</f>
        <v>#REF!</v>
      </c>
      <c r="E229" s="131" t="e">
        <f>Município!#REF!</f>
        <v>#REF!</v>
      </c>
      <c r="F229" s="131" t="e">
        <f>Município!#REF!</f>
        <v>#REF!</v>
      </c>
      <c r="G229" s="132" t="e">
        <f>Município!#REF!</f>
        <v>#REF!</v>
      </c>
      <c r="H229" s="131"/>
      <c r="I229" s="131" t="e">
        <f>Município!#REF!</f>
        <v>#REF!</v>
      </c>
      <c r="J229" s="131" t="e">
        <f>Município!#REF!</f>
        <v>#REF!</v>
      </c>
      <c r="K229" s="131">
        <f>Município!D229</f>
        <v>90</v>
      </c>
      <c r="L229" s="133"/>
      <c r="M229" s="134" t="e">
        <f>Município!#REF!</f>
        <v>#REF!</v>
      </c>
      <c r="N229" s="14" t="e">
        <f>Município!#REF!</f>
        <v>#REF!</v>
      </c>
      <c r="O229" s="14" t="e">
        <f>Município!#REF!</f>
        <v>#REF!</v>
      </c>
      <c r="P229" s="14" t="e">
        <f>Município!#REF!</f>
        <v>#REF!</v>
      </c>
    </row>
    <row r="230" spans="1:16" ht="15.75" customHeight="1" x14ac:dyDescent="0.25">
      <c r="A230" s="128" t="str">
        <f>Município!A230</f>
        <v>Barbacena</v>
      </c>
      <c r="B230" s="128">
        <f>Município!B230</f>
        <v>312040</v>
      </c>
      <c r="C230" s="128" t="str">
        <f>Município!C230</f>
        <v>Cristiano Otoni</v>
      </c>
      <c r="D230" s="137" t="e">
        <f>Município!#REF!</f>
        <v>#REF!</v>
      </c>
      <c r="E230" s="131" t="e">
        <f>Município!#REF!</f>
        <v>#REF!</v>
      </c>
      <c r="F230" s="131" t="e">
        <f>Município!#REF!</f>
        <v>#REF!</v>
      </c>
      <c r="G230" s="132" t="e">
        <f>Município!#REF!</f>
        <v>#REF!</v>
      </c>
      <c r="H230" s="131"/>
      <c r="I230" s="131" t="e">
        <f>Município!#REF!</f>
        <v>#REF!</v>
      </c>
      <c r="J230" s="131" t="e">
        <f>Município!#REF!</f>
        <v>#REF!</v>
      </c>
      <c r="K230" s="131">
        <f>Município!D230</f>
        <v>78</v>
      </c>
      <c r="L230" s="133"/>
      <c r="M230" s="134" t="e">
        <f>Município!#REF!</f>
        <v>#REF!</v>
      </c>
      <c r="N230" s="14" t="e">
        <f>Município!#REF!</f>
        <v>#REF!</v>
      </c>
      <c r="O230" s="14" t="e">
        <f>Município!#REF!</f>
        <v>#REF!</v>
      </c>
      <c r="P230" s="14" t="e">
        <f>Município!#REF!</f>
        <v>#REF!</v>
      </c>
    </row>
    <row r="231" spans="1:16" ht="15.75" customHeight="1" x14ac:dyDescent="0.25">
      <c r="A231" s="128" t="str">
        <f>Município!A231</f>
        <v>Varginha</v>
      </c>
      <c r="B231" s="128">
        <f>Município!B231</f>
        <v>312050</v>
      </c>
      <c r="C231" s="128" t="str">
        <f>Município!C231</f>
        <v>Cristina</v>
      </c>
      <c r="D231" s="137" t="e">
        <f>Município!#REF!</f>
        <v>#REF!</v>
      </c>
      <c r="E231" s="131" t="e">
        <f>Município!#REF!</f>
        <v>#REF!</v>
      </c>
      <c r="F231" s="131" t="e">
        <f>Município!#REF!</f>
        <v>#REF!</v>
      </c>
      <c r="G231" s="132" t="e">
        <f>Município!#REF!</f>
        <v>#REF!</v>
      </c>
      <c r="H231" s="131"/>
      <c r="I231" s="131" t="e">
        <f>Município!#REF!</f>
        <v>#REF!</v>
      </c>
      <c r="J231" s="131" t="e">
        <f>Município!#REF!</f>
        <v>#REF!</v>
      </c>
      <c r="K231" s="131">
        <f>Município!D231</f>
        <v>168</v>
      </c>
      <c r="L231" s="133"/>
      <c r="M231" s="134" t="e">
        <f>Município!#REF!</f>
        <v>#REF!</v>
      </c>
      <c r="N231" s="14" t="e">
        <f>Município!#REF!</f>
        <v>#REF!</v>
      </c>
      <c r="O231" s="14" t="e">
        <f>Município!#REF!</f>
        <v>#REF!</v>
      </c>
      <c r="P231" s="14" t="e">
        <f>Município!#REF!</f>
        <v>#REF!</v>
      </c>
    </row>
    <row r="232" spans="1:16" ht="15.75" customHeight="1" x14ac:dyDescent="0.25">
      <c r="A232" s="128" t="str">
        <f>Município!A232</f>
        <v>Belo Horizonte</v>
      </c>
      <c r="B232" s="128">
        <f>Município!B232</f>
        <v>312060</v>
      </c>
      <c r="C232" s="128" t="str">
        <f>Município!C232</f>
        <v>Crucilândia</v>
      </c>
      <c r="D232" s="137" t="e">
        <f>Município!#REF!</f>
        <v>#REF!</v>
      </c>
      <c r="E232" s="131" t="e">
        <f>Município!#REF!</f>
        <v>#REF!</v>
      </c>
      <c r="F232" s="131" t="e">
        <f>Município!#REF!</f>
        <v>#REF!</v>
      </c>
      <c r="G232" s="132" t="e">
        <f>Município!#REF!</f>
        <v>#REF!</v>
      </c>
      <c r="H232" s="131"/>
      <c r="I232" s="131" t="e">
        <f>Município!#REF!</f>
        <v>#REF!</v>
      </c>
      <c r="J232" s="131" t="e">
        <f>Município!#REF!</f>
        <v>#REF!</v>
      </c>
      <c r="K232" s="131">
        <f>Município!D232</f>
        <v>90</v>
      </c>
      <c r="L232" s="133"/>
      <c r="M232" s="134" t="e">
        <f>Município!#REF!</f>
        <v>#REF!</v>
      </c>
      <c r="N232" s="14" t="e">
        <f>Município!#REF!</f>
        <v>#REF!</v>
      </c>
      <c r="O232" s="14" t="e">
        <f>Município!#REF!</f>
        <v>#REF!</v>
      </c>
      <c r="P232" s="14" t="e">
        <f>Município!#REF!</f>
        <v>#REF!</v>
      </c>
    </row>
    <row r="233" spans="1:16" ht="15.75" customHeight="1" x14ac:dyDescent="0.25">
      <c r="A233" s="128" t="str">
        <f>Município!A233</f>
        <v>Patos de Minas</v>
      </c>
      <c r="B233" s="128">
        <f>Município!B233</f>
        <v>312070</v>
      </c>
      <c r="C233" s="128" t="str">
        <f>Município!C233</f>
        <v>Cruzeiro da Fortaleza</v>
      </c>
      <c r="D233" s="137" t="e">
        <f>Município!#REF!</f>
        <v>#REF!</v>
      </c>
      <c r="E233" s="131" t="e">
        <f>Município!#REF!</f>
        <v>#REF!</v>
      </c>
      <c r="F233" s="131" t="e">
        <f>Município!#REF!</f>
        <v>#REF!</v>
      </c>
      <c r="G233" s="132" t="e">
        <f>Município!#REF!</f>
        <v>#REF!</v>
      </c>
      <c r="H233" s="131"/>
      <c r="I233" s="131" t="e">
        <f>Município!#REF!</f>
        <v>#REF!</v>
      </c>
      <c r="J233" s="131" t="e">
        <f>Município!#REF!</f>
        <v>#REF!</v>
      </c>
      <c r="K233" s="131">
        <f>Município!D233</f>
        <v>54</v>
      </c>
      <c r="L233" s="133"/>
      <c r="M233" s="134" t="e">
        <f>Município!#REF!</f>
        <v>#REF!</v>
      </c>
      <c r="N233" s="14" t="e">
        <f>Município!#REF!</f>
        <v>#REF!</v>
      </c>
      <c r="O233" s="14" t="e">
        <f>Município!#REF!</f>
        <v>#REF!</v>
      </c>
      <c r="P233" s="14" t="e">
        <f>Município!#REF!</f>
        <v>#REF!</v>
      </c>
    </row>
    <row r="234" spans="1:16" ht="15.75" customHeight="1" x14ac:dyDescent="0.25">
      <c r="A234" s="128" t="str">
        <f>Município!A234</f>
        <v>Varginha</v>
      </c>
      <c r="B234" s="128">
        <f>Município!B234</f>
        <v>312080</v>
      </c>
      <c r="C234" s="128" t="str">
        <f>Município!C234</f>
        <v>Cruzília</v>
      </c>
      <c r="D234" s="137" t="e">
        <f>Município!#REF!</f>
        <v>#REF!</v>
      </c>
      <c r="E234" s="131" t="e">
        <f>Município!#REF!</f>
        <v>#REF!</v>
      </c>
      <c r="F234" s="131" t="e">
        <f>Município!#REF!</f>
        <v>#REF!</v>
      </c>
      <c r="G234" s="132" t="e">
        <f>Município!#REF!</f>
        <v>#REF!</v>
      </c>
      <c r="H234" s="131"/>
      <c r="I234" s="131" t="e">
        <f>Município!#REF!</f>
        <v>#REF!</v>
      </c>
      <c r="J234" s="131" t="e">
        <f>Município!#REF!</f>
        <v>#REF!</v>
      </c>
      <c r="K234" s="131">
        <f>Município!D234</f>
        <v>252</v>
      </c>
      <c r="L234" s="133"/>
      <c r="M234" s="134" t="e">
        <f>Município!#REF!</f>
        <v>#REF!</v>
      </c>
      <c r="N234" s="14" t="e">
        <f>Município!#REF!</f>
        <v>#REF!</v>
      </c>
      <c r="O234" s="14" t="e">
        <f>Município!#REF!</f>
        <v>#REF!</v>
      </c>
      <c r="P234" s="14" t="e">
        <f>Município!#REF!</f>
        <v>#REF!</v>
      </c>
    </row>
    <row r="235" spans="1:16" ht="15.75" customHeight="1" x14ac:dyDescent="0.25">
      <c r="A235" s="128" t="str">
        <f>Município!A235</f>
        <v>Governador Valadares</v>
      </c>
      <c r="B235" s="128">
        <f>Município!B235</f>
        <v>312083</v>
      </c>
      <c r="C235" s="128" t="str">
        <f>Município!C235</f>
        <v>Cuparaque</v>
      </c>
      <c r="D235" s="137" t="e">
        <f>Município!#REF!</f>
        <v>#REF!</v>
      </c>
      <c r="E235" s="131" t="e">
        <f>Município!#REF!</f>
        <v>#REF!</v>
      </c>
      <c r="F235" s="131" t="e">
        <f>Município!#REF!</f>
        <v>#REF!</v>
      </c>
      <c r="G235" s="132" t="e">
        <f>Município!#REF!</f>
        <v>#REF!</v>
      </c>
      <c r="H235" s="131"/>
      <c r="I235" s="131" t="e">
        <f>Município!#REF!</f>
        <v>#REF!</v>
      </c>
      <c r="J235" s="131" t="e">
        <f>Município!#REF!</f>
        <v>#REF!</v>
      </c>
      <c r="K235" s="131">
        <f>Município!D235</f>
        <v>36</v>
      </c>
      <c r="L235" s="133"/>
      <c r="M235" s="134" t="e">
        <f>Município!#REF!</f>
        <v>#REF!</v>
      </c>
      <c r="N235" s="14" t="e">
        <f>Município!#REF!</f>
        <v>#REF!</v>
      </c>
      <c r="O235" s="14" t="e">
        <f>Município!#REF!</f>
        <v>#REF!</v>
      </c>
      <c r="P235" s="14" t="e">
        <f>Município!#REF!</f>
        <v>#REF!</v>
      </c>
    </row>
    <row r="236" spans="1:16" ht="15.75" customHeight="1" x14ac:dyDescent="0.25">
      <c r="A236" s="128" t="str">
        <f>Município!A236</f>
        <v>Montes Claros</v>
      </c>
      <c r="B236" s="128">
        <f>Município!B236</f>
        <v>312087</v>
      </c>
      <c r="C236" s="128" t="str">
        <f>Município!C236</f>
        <v>Curral de Dentro</v>
      </c>
      <c r="D236" s="137" t="e">
        <f>Município!#REF!</f>
        <v>#REF!</v>
      </c>
      <c r="E236" s="131" t="e">
        <f>Município!#REF!</f>
        <v>#REF!</v>
      </c>
      <c r="F236" s="131" t="e">
        <f>Município!#REF!</f>
        <v>#REF!</v>
      </c>
      <c r="G236" s="132" t="e">
        <f>Município!#REF!</f>
        <v>#REF!</v>
      </c>
      <c r="H236" s="131"/>
      <c r="I236" s="131" t="e">
        <f>Município!#REF!</f>
        <v>#REF!</v>
      </c>
      <c r="J236" s="131" t="e">
        <f>Município!#REF!</f>
        <v>#REF!</v>
      </c>
      <c r="K236" s="131">
        <f>Município!D236</f>
        <v>114</v>
      </c>
      <c r="L236" s="133"/>
      <c r="M236" s="134" t="e">
        <f>Município!#REF!</f>
        <v>#REF!</v>
      </c>
      <c r="N236" s="14" t="e">
        <f>Município!#REF!</f>
        <v>#REF!</v>
      </c>
      <c r="O236" s="14" t="e">
        <f>Município!#REF!</f>
        <v>#REF!</v>
      </c>
      <c r="P236" s="14" t="e">
        <f>Município!#REF!</f>
        <v>#REF!</v>
      </c>
    </row>
    <row r="237" spans="1:16" ht="15.75" customHeight="1" x14ac:dyDescent="0.25">
      <c r="A237" s="128" t="str">
        <f>Município!A237</f>
        <v>Sete Lagoas</v>
      </c>
      <c r="B237" s="128">
        <f>Município!B237</f>
        <v>312090</v>
      </c>
      <c r="C237" s="128" t="str">
        <f>Município!C237</f>
        <v>Curvelo</v>
      </c>
      <c r="D237" s="137" t="e">
        <f>Município!#REF!</f>
        <v>#REF!</v>
      </c>
      <c r="E237" s="131" t="e">
        <f>Município!#REF!</f>
        <v>#REF!</v>
      </c>
      <c r="F237" s="131" t="e">
        <f>Município!#REF!</f>
        <v>#REF!</v>
      </c>
      <c r="G237" s="132" t="e">
        <f>Município!#REF!</f>
        <v>#REF!</v>
      </c>
      <c r="H237" s="131"/>
      <c r="I237" s="131" t="e">
        <f>Município!#REF!</f>
        <v>#REF!</v>
      </c>
      <c r="J237" s="131" t="e">
        <f>Município!#REF!</f>
        <v>#REF!</v>
      </c>
      <c r="K237" s="131">
        <f>Município!D237</f>
        <v>1290</v>
      </c>
      <c r="L237" s="133"/>
      <c r="M237" s="134" t="e">
        <f>Município!#REF!</f>
        <v>#REF!</v>
      </c>
      <c r="N237" s="14" t="e">
        <f>Município!#REF!</f>
        <v>#REF!</v>
      </c>
      <c r="O237" s="14" t="e">
        <f>Município!#REF!</f>
        <v>#REF!</v>
      </c>
      <c r="P237" s="14" t="e">
        <f>Município!#REF!</f>
        <v>#REF!</v>
      </c>
    </row>
    <row r="238" spans="1:16" ht="15.75" customHeight="1" x14ac:dyDescent="0.25">
      <c r="A238" s="128" t="str">
        <f>Município!A238</f>
        <v>Diamantina</v>
      </c>
      <c r="B238" s="128">
        <f>Município!B238</f>
        <v>312100</v>
      </c>
      <c r="C238" s="128" t="str">
        <f>Município!C238</f>
        <v>Datas</v>
      </c>
      <c r="D238" s="137" t="e">
        <f>Município!#REF!</f>
        <v>#REF!</v>
      </c>
      <c r="E238" s="131" t="e">
        <f>Município!#REF!</f>
        <v>#REF!</v>
      </c>
      <c r="F238" s="131" t="e">
        <f>Município!#REF!</f>
        <v>#REF!</v>
      </c>
      <c r="G238" s="132" t="e">
        <f>Município!#REF!</f>
        <v>#REF!</v>
      </c>
      <c r="H238" s="131"/>
      <c r="I238" s="131" t="e">
        <f>Município!#REF!</f>
        <v>#REF!</v>
      </c>
      <c r="J238" s="131" t="e">
        <f>Município!#REF!</f>
        <v>#REF!</v>
      </c>
      <c r="K238" s="131">
        <f>Município!D238</f>
        <v>84</v>
      </c>
      <c r="L238" s="133"/>
      <c r="M238" s="134" t="e">
        <f>Município!#REF!</f>
        <v>#REF!</v>
      </c>
      <c r="N238" s="14" t="e">
        <f>Município!#REF!</f>
        <v>#REF!</v>
      </c>
      <c r="O238" s="14" t="e">
        <f>Município!#REF!</f>
        <v>#REF!</v>
      </c>
      <c r="P238" s="14" t="e">
        <f>Município!#REF!</f>
        <v>#REF!</v>
      </c>
    </row>
    <row r="239" spans="1:16" ht="15.75" customHeight="1" x14ac:dyDescent="0.25">
      <c r="A239" s="128" t="str">
        <f>Município!A239</f>
        <v>Pouso Alegre</v>
      </c>
      <c r="B239" s="128">
        <f>Município!B239</f>
        <v>312110</v>
      </c>
      <c r="C239" s="128" t="str">
        <f>Município!C239</f>
        <v>Delfim Moreira</v>
      </c>
      <c r="D239" s="137" t="e">
        <f>Município!#REF!</f>
        <v>#REF!</v>
      </c>
      <c r="E239" s="131" t="e">
        <f>Município!#REF!</f>
        <v>#REF!</v>
      </c>
      <c r="F239" s="131" t="e">
        <f>Município!#REF!</f>
        <v>#REF!</v>
      </c>
      <c r="G239" s="132" t="e">
        <f>Município!#REF!</f>
        <v>#REF!</v>
      </c>
      <c r="H239" s="131"/>
      <c r="I239" s="131" t="e">
        <f>Município!#REF!</f>
        <v>#REF!</v>
      </c>
      <c r="J239" s="131" t="e">
        <f>Município!#REF!</f>
        <v>#REF!</v>
      </c>
      <c r="K239" s="131">
        <f>Município!D239</f>
        <v>132</v>
      </c>
      <c r="L239" s="133"/>
      <c r="M239" s="134" t="e">
        <f>Município!#REF!</f>
        <v>#REF!</v>
      </c>
      <c r="N239" s="14" t="e">
        <f>Município!#REF!</f>
        <v>#REF!</v>
      </c>
      <c r="O239" s="14" t="e">
        <f>Município!#REF!</f>
        <v>#REF!</v>
      </c>
      <c r="P239" s="14" t="e">
        <f>Município!#REF!</f>
        <v>#REF!</v>
      </c>
    </row>
    <row r="240" spans="1:16" ht="15.75" customHeight="1" x14ac:dyDescent="0.25">
      <c r="A240" s="128" t="str">
        <f>Município!A240</f>
        <v>Passos</v>
      </c>
      <c r="B240" s="128">
        <f>Município!B240</f>
        <v>312120</v>
      </c>
      <c r="C240" s="128" t="str">
        <f>Município!C240</f>
        <v>Delfinópolis</v>
      </c>
      <c r="D240" s="137" t="e">
        <f>Município!#REF!</f>
        <v>#REF!</v>
      </c>
      <c r="E240" s="131" t="e">
        <f>Município!#REF!</f>
        <v>#REF!</v>
      </c>
      <c r="F240" s="131" t="e">
        <f>Município!#REF!</f>
        <v>#REF!</v>
      </c>
      <c r="G240" s="132" t="e">
        <f>Município!#REF!</f>
        <v>#REF!</v>
      </c>
      <c r="H240" s="131"/>
      <c r="I240" s="131" t="e">
        <f>Município!#REF!</f>
        <v>#REF!</v>
      </c>
      <c r="J240" s="131" t="e">
        <f>Município!#REF!</f>
        <v>#REF!</v>
      </c>
      <c r="K240" s="131">
        <f>Município!D240</f>
        <v>120</v>
      </c>
      <c r="L240" s="133"/>
      <c r="M240" s="134" t="e">
        <f>Município!#REF!</f>
        <v>#REF!</v>
      </c>
      <c r="N240" s="14" t="e">
        <f>Município!#REF!</f>
        <v>#REF!</v>
      </c>
      <c r="O240" s="14" t="e">
        <f>Município!#REF!</f>
        <v>#REF!</v>
      </c>
      <c r="P240" s="14" t="e">
        <f>Município!#REF!</f>
        <v>#REF!</v>
      </c>
    </row>
    <row r="241" spans="1:16" ht="15.75" customHeight="1" x14ac:dyDescent="0.25">
      <c r="A241" s="128" t="str">
        <f>Município!A241</f>
        <v>Uberaba</v>
      </c>
      <c r="B241" s="128">
        <f>Município!B241</f>
        <v>312125</v>
      </c>
      <c r="C241" s="128" t="str">
        <f>Município!C241</f>
        <v>Delta</v>
      </c>
      <c r="D241" s="137" t="e">
        <f>Município!#REF!</f>
        <v>#REF!</v>
      </c>
      <c r="E241" s="131" t="e">
        <f>Município!#REF!</f>
        <v>#REF!</v>
      </c>
      <c r="F241" s="131" t="e">
        <f>Município!#REF!</f>
        <v>#REF!</v>
      </c>
      <c r="G241" s="132" t="e">
        <f>Município!#REF!</f>
        <v>#REF!</v>
      </c>
      <c r="H241" s="131"/>
      <c r="I241" s="131" t="e">
        <f>Município!#REF!</f>
        <v>#REF!</v>
      </c>
      <c r="J241" s="131" t="e">
        <f>Município!#REF!</f>
        <v>#REF!</v>
      </c>
      <c r="K241" s="131">
        <f>Município!D241</f>
        <v>228</v>
      </c>
      <c r="L241" s="133"/>
      <c r="M241" s="134" t="e">
        <f>Município!#REF!</f>
        <v>#REF!</v>
      </c>
      <c r="N241" s="14" t="e">
        <f>Município!#REF!</f>
        <v>#REF!</v>
      </c>
      <c r="O241" s="14" t="e">
        <f>Município!#REF!</f>
        <v>#REF!</v>
      </c>
      <c r="P241" s="14" t="e">
        <f>Município!#REF!</f>
        <v>#REF!</v>
      </c>
    </row>
    <row r="242" spans="1:16" ht="15.75" customHeight="1" x14ac:dyDescent="0.25">
      <c r="A242" s="128" t="str">
        <f>Município!A242</f>
        <v>Juiz de Fora</v>
      </c>
      <c r="B242" s="128">
        <f>Município!B242</f>
        <v>312130</v>
      </c>
      <c r="C242" s="128" t="str">
        <f>Município!C242</f>
        <v>Descoberto</v>
      </c>
      <c r="D242" s="137" t="e">
        <f>Município!#REF!</f>
        <v>#REF!</v>
      </c>
      <c r="E242" s="131" t="e">
        <f>Município!#REF!</f>
        <v>#REF!</v>
      </c>
      <c r="F242" s="131" t="e">
        <f>Município!#REF!</f>
        <v>#REF!</v>
      </c>
      <c r="G242" s="132" t="e">
        <f>Município!#REF!</f>
        <v>#REF!</v>
      </c>
      <c r="H242" s="131"/>
      <c r="I242" s="131" t="e">
        <f>Município!#REF!</f>
        <v>#REF!</v>
      </c>
      <c r="J242" s="131" t="e">
        <f>Município!#REF!</f>
        <v>#REF!</v>
      </c>
      <c r="K242" s="131">
        <f>Município!D242</f>
        <v>42</v>
      </c>
      <c r="L242" s="133"/>
      <c r="M242" s="134" t="e">
        <f>Município!#REF!</f>
        <v>#REF!</v>
      </c>
      <c r="N242" s="14" t="e">
        <f>Município!#REF!</f>
        <v>#REF!</v>
      </c>
      <c r="O242" s="14" t="e">
        <f>Município!#REF!</f>
        <v>#REF!</v>
      </c>
      <c r="P242" s="14" t="e">
        <f>Município!#REF!</f>
        <v>#REF!</v>
      </c>
    </row>
    <row r="243" spans="1:16" ht="15.75" customHeight="1" x14ac:dyDescent="0.25">
      <c r="A243" s="128" t="str">
        <f>Município!A243</f>
        <v>São João Del Rei</v>
      </c>
      <c r="B243" s="128">
        <f>Município!B243</f>
        <v>312140</v>
      </c>
      <c r="C243" s="128" t="str">
        <f>Município!C243</f>
        <v>Desterro de Entre Rios</v>
      </c>
      <c r="D243" s="137" t="e">
        <f>Município!#REF!</f>
        <v>#REF!</v>
      </c>
      <c r="E243" s="131" t="e">
        <f>Município!#REF!</f>
        <v>#REF!</v>
      </c>
      <c r="F243" s="131" t="e">
        <f>Município!#REF!</f>
        <v>#REF!</v>
      </c>
      <c r="G243" s="132" t="e">
        <f>Município!#REF!</f>
        <v>#REF!</v>
      </c>
      <c r="H243" s="131"/>
      <c r="I243" s="131" t="e">
        <f>Município!#REF!</f>
        <v>#REF!</v>
      </c>
      <c r="J243" s="131" t="e">
        <f>Município!#REF!</f>
        <v>#REF!</v>
      </c>
      <c r="K243" s="131">
        <f>Município!D243</f>
        <v>132</v>
      </c>
      <c r="L243" s="133"/>
      <c r="M243" s="134" t="e">
        <f>Município!#REF!</f>
        <v>#REF!</v>
      </c>
      <c r="N243" s="14" t="e">
        <f>Município!#REF!</f>
        <v>#REF!</v>
      </c>
      <c r="O243" s="14" t="e">
        <f>Município!#REF!</f>
        <v>#REF!</v>
      </c>
      <c r="P243" s="14" t="e">
        <f>Município!#REF!</f>
        <v>#REF!</v>
      </c>
    </row>
    <row r="244" spans="1:16" ht="15.75" customHeight="1" x14ac:dyDescent="0.25">
      <c r="A244" s="128" t="str">
        <f>Município!A244</f>
        <v>Barbacena</v>
      </c>
      <c r="B244" s="128">
        <f>Município!B244</f>
        <v>312150</v>
      </c>
      <c r="C244" s="128" t="str">
        <f>Município!C244</f>
        <v>Desterro do Melo</v>
      </c>
      <c r="D244" s="137" t="e">
        <f>Município!#REF!</f>
        <v>#REF!</v>
      </c>
      <c r="E244" s="131" t="e">
        <f>Município!#REF!</f>
        <v>#REF!</v>
      </c>
      <c r="F244" s="131" t="e">
        <f>Município!#REF!</f>
        <v>#REF!</v>
      </c>
      <c r="G244" s="132" t="e">
        <f>Município!#REF!</f>
        <v>#REF!</v>
      </c>
      <c r="H244" s="131"/>
      <c r="I244" s="131" t="e">
        <f>Município!#REF!</f>
        <v>#REF!</v>
      </c>
      <c r="J244" s="131" t="e">
        <f>Município!#REF!</f>
        <v>#REF!</v>
      </c>
      <c r="K244" s="131">
        <f>Município!D244</f>
        <v>48</v>
      </c>
      <c r="L244" s="133"/>
      <c r="M244" s="134" t="e">
        <f>Município!#REF!</f>
        <v>#REF!</v>
      </c>
      <c r="N244" s="14" t="e">
        <f>Município!#REF!</f>
        <v>#REF!</v>
      </c>
      <c r="O244" s="14" t="e">
        <f>Município!#REF!</f>
        <v>#REF!</v>
      </c>
      <c r="P244" s="14" t="e">
        <f>Município!#REF!</f>
        <v>#REF!</v>
      </c>
    </row>
    <row r="245" spans="1:16" ht="15.75" customHeight="1" x14ac:dyDescent="0.25">
      <c r="A245" s="128" t="str">
        <f>Município!A245</f>
        <v>Diamantina</v>
      </c>
      <c r="B245" s="128">
        <f>Município!B245</f>
        <v>312160</v>
      </c>
      <c r="C245" s="128" t="str">
        <f>Município!C245</f>
        <v>Diamantina</v>
      </c>
      <c r="D245" s="137" t="e">
        <f>Município!#REF!</f>
        <v>#REF!</v>
      </c>
      <c r="E245" s="131" t="e">
        <f>Município!#REF!</f>
        <v>#REF!</v>
      </c>
      <c r="F245" s="131" t="e">
        <f>Município!#REF!</f>
        <v>#REF!</v>
      </c>
      <c r="G245" s="132" t="e">
        <f>Município!#REF!</f>
        <v>#REF!</v>
      </c>
      <c r="H245" s="131"/>
      <c r="I245" s="131" t="e">
        <f>Município!#REF!</f>
        <v>#REF!</v>
      </c>
      <c r="J245" s="131" t="e">
        <f>Município!#REF!</f>
        <v>#REF!</v>
      </c>
      <c r="K245" s="131">
        <f>Município!D245</f>
        <v>714</v>
      </c>
      <c r="L245" s="133"/>
      <c r="M245" s="134" t="e">
        <f>Município!#REF!</f>
        <v>#REF!</v>
      </c>
      <c r="N245" s="14" t="e">
        <f>Município!#REF!</f>
        <v>#REF!</v>
      </c>
      <c r="O245" s="14" t="e">
        <f>Município!#REF!</f>
        <v>#REF!</v>
      </c>
      <c r="P245" s="14" t="e">
        <f>Município!#REF!</f>
        <v>#REF!</v>
      </c>
    </row>
    <row r="246" spans="1:16" ht="15.75" customHeight="1" x14ac:dyDescent="0.25">
      <c r="A246" s="128" t="str">
        <f>Município!A246</f>
        <v>Ponte Nova</v>
      </c>
      <c r="B246" s="128">
        <f>Município!B246</f>
        <v>312170</v>
      </c>
      <c r="C246" s="128" t="str">
        <f>Município!C246</f>
        <v>Diogo de Vasconcelos</v>
      </c>
      <c r="D246" s="137" t="e">
        <f>Município!#REF!</f>
        <v>#REF!</v>
      </c>
      <c r="E246" s="131" t="e">
        <f>Município!#REF!</f>
        <v>#REF!</v>
      </c>
      <c r="F246" s="131" t="e">
        <f>Município!#REF!</f>
        <v>#REF!</v>
      </c>
      <c r="G246" s="132" t="e">
        <f>Município!#REF!</f>
        <v>#REF!</v>
      </c>
      <c r="H246" s="131"/>
      <c r="I246" s="131" t="e">
        <f>Município!#REF!</f>
        <v>#REF!</v>
      </c>
      <c r="J246" s="131" t="e">
        <f>Município!#REF!</f>
        <v>#REF!</v>
      </c>
      <c r="K246" s="131">
        <f>Município!D246</f>
        <v>24</v>
      </c>
      <c r="L246" s="133"/>
      <c r="M246" s="134" t="e">
        <f>Município!#REF!</f>
        <v>#REF!</v>
      </c>
      <c r="N246" s="14" t="e">
        <f>Município!#REF!</f>
        <v>#REF!</v>
      </c>
      <c r="O246" s="14" t="e">
        <f>Município!#REF!</f>
        <v>#REF!</v>
      </c>
      <c r="P246" s="14" t="e">
        <f>Município!#REF!</f>
        <v>#REF!</v>
      </c>
    </row>
    <row r="247" spans="1:16" ht="15.75" customHeight="1" x14ac:dyDescent="0.25">
      <c r="A247" s="128" t="str">
        <f>Município!A247</f>
        <v>Coronel Fabriciano</v>
      </c>
      <c r="B247" s="128">
        <f>Município!B247</f>
        <v>312180</v>
      </c>
      <c r="C247" s="128" t="str">
        <f>Município!C247</f>
        <v>Dionísio</v>
      </c>
      <c r="D247" s="137" t="e">
        <f>Município!#REF!</f>
        <v>#REF!</v>
      </c>
      <c r="E247" s="131" t="e">
        <f>Município!#REF!</f>
        <v>#REF!</v>
      </c>
      <c r="F247" s="131" t="e">
        <f>Município!#REF!</f>
        <v>#REF!</v>
      </c>
      <c r="G247" s="132" t="e">
        <f>Município!#REF!</f>
        <v>#REF!</v>
      </c>
      <c r="H247" s="131"/>
      <c r="I247" s="131" t="e">
        <f>Município!#REF!</f>
        <v>#REF!</v>
      </c>
      <c r="J247" s="131" t="e">
        <f>Município!#REF!</f>
        <v>#REF!</v>
      </c>
      <c r="K247" s="131">
        <f>Município!D247</f>
        <v>66</v>
      </c>
      <c r="L247" s="133"/>
      <c r="M247" s="134" t="e">
        <f>Município!#REF!</f>
        <v>#REF!</v>
      </c>
      <c r="N247" s="14" t="e">
        <f>Município!#REF!</f>
        <v>#REF!</v>
      </c>
      <c r="O247" s="14" t="e">
        <f>Município!#REF!</f>
        <v>#REF!</v>
      </c>
      <c r="P247" s="14" t="e">
        <f>Município!#REF!</f>
        <v>#REF!</v>
      </c>
    </row>
    <row r="248" spans="1:16" ht="15.75" customHeight="1" x14ac:dyDescent="0.25">
      <c r="A248" s="128" t="str">
        <f>Município!A248</f>
        <v>Ubá</v>
      </c>
      <c r="B248" s="128">
        <f>Município!B248</f>
        <v>312190</v>
      </c>
      <c r="C248" s="128" t="str">
        <f>Município!C248</f>
        <v>Divinésia</v>
      </c>
      <c r="D248" s="137" t="e">
        <f>Município!#REF!</f>
        <v>#REF!</v>
      </c>
      <c r="E248" s="131" t="e">
        <f>Município!#REF!</f>
        <v>#REF!</v>
      </c>
      <c r="F248" s="131" t="e">
        <f>Município!#REF!</f>
        <v>#REF!</v>
      </c>
      <c r="G248" s="132" t="e">
        <f>Município!#REF!</f>
        <v>#REF!</v>
      </c>
      <c r="H248" s="131"/>
      <c r="I248" s="131" t="e">
        <f>Município!#REF!</f>
        <v>#REF!</v>
      </c>
      <c r="J248" s="131" t="e">
        <f>Município!#REF!</f>
        <v>#REF!</v>
      </c>
      <c r="K248" s="131">
        <f>Município!D248</f>
        <v>42</v>
      </c>
      <c r="L248" s="133"/>
      <c r="M248" s="134" t="e">
        <f>Município!#REF!</f>
        <v>#REF!</v>
      </c>
      <c r="N248" s="14" t="e">
        <f>Município!#REF!</f>
        <v>#REF!</v>
      </c>
      <c r="O248" s="14" t="e">
        <f>Município!#REF!</f>
        <v>#REF!</v>
      </c>
      <c r="P248" s="14" t="e">
        <f>Município!#REF!</f>
        <v>#REF!</v>
      </c>
    </row>
    <row r="249" spans="1:16" ht="15.75" customHeight="1" x14ac:dyDescent="0.25">
      <c r="A249" s="128" t="str">
        <f>Município!A249</f>
        <v>Manhuaçu</v>
      </c>
      <c r="B249" s="128">
        <f>Município!B249</f>
        <v>312200</v>
      </c>
      <c r="C249" s="128" t="str">
        <f>Município!C249</f>
        <v>Divino</v>
      </c>
      <c r="D249" s="137" t="e">
        <f>Município!#REF!</f>
        <v>#REF!</v>
      </c>
      <c r="E249" s="131" t="e">
        <f>Município!#REF!</f>
        <v>#REF!</v>
      </c>
      <c r="F249" s="131" t="e">
        <f>Município!#REF!</f>
        <v>#REF!</v>
      </c>
      <c r="G249" s="132" t="e">
        <f>Município!#REF!</f>
        <v>#REF!</v>
      </c>
      <c r="H249" s="131"/>
      <c r="I249" s="131" t="e">
        <f>Município!#REF!</f>
        <v>#REF!</v>
      </c>
      <c r="J249" s="131" t="e">
        <f>Município!#REF!</f>
        <v>#REF!</v>
      </c>
      <c r="K249" s="131">
        <f>Município!D249</f>
        <v>288</v>
      </c>
      <c r="L249" s="133"/>
      <c r="M249" s="134" t="e">
        <f>Município!#REF!</f>
        <v>#REF!</v>
      </c>
      <c r="N249" s="14" t="e">
        <f>Município!#REF!</f>
        <v>#REF!</v>
      </c>
      <c r="O249" s="14" t="e">
        <f>Município!#REF!</f>
        <v>#REF!</v>
      </c>
      <c r="P249" s="14" t="e">
        <f>Município!#REF!</f>
        <v>#REF!</v>
      </c>
    </row>
    <row r="250" spans="1:16" ht="15.75" customHeight="1" x14ac:dyDescent="0.25">
      <c r="A250" s="128" t="str">
        <f>Município!A250</f>
        <v>Governador Valadares</v>
      </c>
      <c r="B250" s="128">
        <f>Município!B250</f>
        <v>312210</v>
      </c>
      <c r="C250" s="128" t="str">
        <f>Município!C250</f>
        <v>Divino das Laranjeiras</v>
      </c>
      <c r="D250" s="137" t="e">
        <f>Município!#REF!</f>
        <v>#REF!</v>
      </c>
      <c r="E250" s="131" t="e">
        <f>Município!#REF!</f>
        <v>#REF!</v>
      </c>
      <c r="F250" s="131" t="e">
        <f>Município!#REF!</f>
        <v>#REF!</v>
      </c>
      <c r="G250" s="132" t="e">
        <f>Município!#REF!</f>
        <v>#REF!</v>
      </c>
      <c r="H250" s="131"/>
      <c r="I250" s="131" t="e">
        <f>Município!#REF!</f>
        <v>#REF!</v>
      </c>
      <c r="J250" s="131" t="e">
        <f>Município!#REF!</f>
        <v>#REF!</v>
      </c>
      <c r="K250" s="131">
        <f>Município!D250</f>
        <v>48</v>
      </c>
      <c r="L250" s="133"/>
      <c r="M250" s="134" t="e">
        <f>Município!#REF!</f>
        <v>#REF!</v>
      </c>
      <c r="N250" s="14" t="e">
        <f>Município!#REF!</f>
        <v>#REF!</v>
      </c>
      <c r="O250" s="14" t="e">
        <f>Município!#REF!</f>
        <v>#REF!</v>
      </c>
      <c r="P250" s="14" t="e">
        <f>Município!#REF!</f>
        <v>#REF!</v>
      </c>
    </row>
    <row r="251" spans="1:16" ht="15.75" customHeight="1" x14ac:dyDescent="0.25">
      <c r="A251" s="128" t="str">
        <f>Município!A251</f>
        <v>Governador Valadares</v>
      </c>
      <c r="B251" s="128">
        <f>Município!B251</f>
        <v>312220</v>
      </c>
      <c r="C251" s="128" t="str">
        <f>Município!C251</f>
        <v>Divinolândia de Minas</v>
      </c>
      <c r="D251" s="137" t="e">
        <f>Município!#REF!</f>
        <v>#REF!</v>
      </c>
      <c r="E251" s="131" t="e">
        <f>Município!#REF!</f>
        <v>#REF!</v>
      </c>
      <c r="F251" s="131" t="e">
        <f>Município!#REF!</f>
        <v>#REF!</v>
      </c>
      <c r="G251" s="132" t="e">
        <f>Município!#REF!</f>
        <v>#REF!</v>
      </c>
      <c r="H251" s="131"/>
      <c r="I251" s="131" t="e">
        <f>Município!#REF!</f>
        <v>#REF!</v>
      </c>
      <c r="J251" s="131" t="e">
        <f>Município!#REF!</f>
        <v>#REF!</v>
      </c>
      <c r="K251" s="131">
        <f>Município!D251</f>
        <v>114</v>
      </c>
      <c r="L251" s="133"/>
      <c r="M251" s="134" t="e">
        <f>Município!#REF!</f>
        <v>#REF!</v>
      </c>
      <c r="N251" s="14" t="e">
        <f>Município!#REF!</f>
        <v>#REF!</v>
      </c>
      <c r="O251" s="14" t="e">
        <f>Município!#REF!</f>
        <v>#REF!</v>
      </c>
      <c r="P251" s="14" t="e">
        <f>Município!#REF!</f>
        <v>#REF!</v>
      </c>
    </row>
    <row r="252" spans="1:16" ht="15.75" customHeight="1" x14ac:dyDescent="0.25">
      <c r="A252" s="128" t="str">
        <f>Município!A252</f>
        <v>Divinópolis</v>
      </c>
      <c r="B252" s="128">
        <f>Município!B252</f>
        <v>312230</v>
      </c>
      <c r="C252" s="128" t="str">
        <f>Município!C252</f>
        <v>Divinópolis</v>
      </c>
      <c r="D252" s="137" t="e">
        <f>Município!#REF!</f>
        <v>#REF!</v>
      </c>
      <c r="E252" s="131" t="e">
        <f>Município!#REF!</f>
        <v>#REF!</v>
      </c>
      <c r="F252" s="131" t="e">
        <f>Município!#REF!</f>
        <v>#REF!</v>
      </c>
      <c r="G252" s="132" t="e">
        <f>Município!#REF!</f>
        <v>#REF!</v>
      </c>
      <c r="H252" s="131"/>
      <c r="I252" s="131" t="e">
        <f>Município!#REF!</f>
        <v>#REF!</v>
      </c>
      <c r="J252" s="131" t="e">
        <f>Município!#REF!</f>
        <v>#REF!</v>
      </c>
      <c r="K252" s="131">
        <f>Município!D252</f>
        <v>3936</v>
      </c>
      <c r="L252" s="133"/>
      <c r="M252" s="134" t="e">
        <f>Município!#REF!</f>
        <v>#REF!</v>
      </c>
      <c r="N252" s="14" t="e">
        <f>Município!#REF!</f>
        <v>#REF!</v>
      </c>
      <c r="O252" s="14" t="e">
        <f>Município!#REF!</f>
        <v>#REF!</v>
      </c>
      <c r="P252" s="14" t="e">
        <f>Município!#REF!</f>
        <v>#REF!</v>
      </c>
    </row>
    <row r="253" spans="1:16" ht="15.75" customHeight="1" x14ac:dyDescent="0.25">
      <c r="A253" s="128" t="str">
        <f>Município!A253</f>
        <v>Pedra Azul</v>
      </c>
      <c r="B253" s="128">
        <f>Município!B253</f>
        <v>312235</v>
      </c>
      <c r="C253" s="128" t="str">
        <f>Município!C253</f>
        <v>Divisa Alegre</v>
      </c>
      <c r="D253" s="137" t="e">
        <f>Município!#REF!</f>
        <v>#REF!</v>
      </c>
      <c r="E253" s="131" t="e">
        <f>Município!#REF!</f>
        <v>#REF!</v>
      </c>
      <c r="F253" s="131" t="e">
        <f>Município!#REF!</f>
        <v>#REF!</v>
      </c>
      <c r="G253" s="132" t="e">
        <f>Município!#REF!</f>
        <v>#REF!</v>
      </c>
      <c r="H253" s="131"/>
      <c r="I253" s="131" t="e">
        <f>Município!#REF!</f>
        <v>#REF!</v>
      </c>
      <c r="J253" s="131" t="e">
        <f>Município!#REF!</f>
        <v>#REF!</v>
      </c>
      <c r="K253" s="131">
        <f>Município!D253</f>
        <v>102</v>
      </c>
      <c r="L253" s="133"/>
      <c r="M253" s="134" t="e">
        <f>Município!#REF!</f>
        <v>#REF!</v>
      </c>
      <c r="N253" s="14" t="e">
        <f>Município!#REF!</f>
        <v>#REF!</v>
      </c>
      <c r="O253" s="14" t="e">
        <f>Município!#REF!</f>
        <v>#REF!</v>
      </c>
      <c r="P253" s="14" t="e">
        <f>Município!#REF!</f>
        <v>#REF!</v>
      </c>
    </row>
    <row r="254" spans="1:16" ht="15.75" customHeight="1" x14ac:dyDescent="0.25">
      <c r="A254" s="128" t="str">
        <f>Município!A254</f>
        <v>Alfenas</v>
      </c>
      <c r="B254" s="128">
        <f>Município!B254</f>
        <v>312240</v>
      </c>
      <c r="C254" s="128" t="str">
        <f>Município!C254</f>
        <v>Divisa Nova</v>
      </c>
      <c r="D254" s="137" t="e">
        <f>Município!#REF!</f>
        <v>#REF!</v>
      </c>
      <c r="E254" s="131" t="e">
        <f>Município!#REF!</f>
        <v>#REF!</v>
      </c>
      <c r="F254" s="131" t="e">
        <f>Município!#REF!</f>
        <v>#REF!</v>
      </c>
      <c r="G254" s="132" t="e">
        <f>Município!#REF!</f>
        <v>#REF!</v>
      </c>
      <c r="H254" s="131"/>
      <c r="I254" s="131" t="e">
        <f>Município!#REF!</f>
        <v>#REF!</v>
      </c>
      <c r="J254" s="131" t="e">
        <f>Município!#REF!</f>
        <v>#REF!</v>
      </c>
      <c r="K254" s="131">
        <f>Município!D254</f>
        <v>84</v>
      </c>
      <c r="L254" s="133"/>
      <c r="M254" s="134" t="e">
        <f>Município!#REF!</f>
        <v>#REF!</v>
      </c>
      <c r="N254" s="14" t="e">
        <f>Município!#REF!</f>
        <v>#REF!</v>
      </c>
      <c r="O254" s="14" t="e">
        <f>Município!#REF!</f>
        <v>#REF!</v>
      </c>
      <c r="P254" s="14" t="e">
        <f>Município!#REF!</f>
        <v>#REF!</v>
      </c>
    </row>
    <row r="255" spans="1:16" ht="15.75" customHeight="1" x14ac:dyDescent="0.25">
      <c r="A255" s="128" t="str">
        <f>Município!A255</f>
        <v>Pedra Azul</v>
      </c>
      <c r="B255" s="128">
        <f>Município!B255</f>
        <v>312245</v>
      </c>
      <c r="C255" s="128" t="str">
        <f>Município!C255</f>
        <v>Divisópolis</v>
      </c>
      <c r="D255" s="137" t="e">
        <f>Município!#REF!</f>
        <v>#REF!</v>
      </c>
      <c r="E255" s="131" t="e">
        <f>Município!#REF!</f>
        <v>#REF!</v>
      </c>
      <c r="F255" s="131" t="e">
        <f>Município!#REF!</f>
        <v>#REF!</v>
      </c>
      <c r="G255" s="132" t="e">
        <f>Município!#REF!</f>
        <v>#REF!</v>
      </c>
      <c r="H255" s="131"/>
      <c r="I255" s="131" t="e">
        <f>Município!#REF!</f>
        <v>#REF!</v>
      </c>
      <c r="J255" s="131" t="e">
        <f>Município!#REF!</f>
        <v>#REF!</v>
      </c>
      <c r="K255" s="131">
        <f>Município!D255</f>
        <v>90</v>
      </c>
      <c r="L255" s="133"/>
      <c r="M255" s="134" t="e">
        <f>Município!#REF!</f>
        <v>#REF!</v>
      </c>
      <c r="N255" s="14" t="e">
        <f>Município!#REF!</f>
        <v>#REF!</v>
      </c>
      <c r="O255" s="14" t="e">
        <f>Município!#REF!</f>
        <v>#REF!</v>
      </c>
      <c r="P255" s="14" t="e">
        <f>Município!#REF!</f>
        <v>#REF!</v>
      </c>
    </row>
    <row r="256" spans="1:16" ht="15.75" customHeight="1" x14ac:dyDescent="0.25">
      <c r="A256" s="128" t="str">
        <f>Município!A256</f>
        <v>Unaí</v>
      </c>
      <c r="B256" s="128">
        <f>Município!B256</f>
        <v>312247</v>
      </c>
      <c r="C256" s="128" t="str">
        <f>Município!C256</f>
        <v>Dom Bosco</v>
      </c>
      <c r="D256" s="137" t="e">
        <f>Município!#REF!</f>
        <v>#REF!</v>
      </c>
      <c r="E256" s="131" t="e">
        <f>Município!#REF!</f>
        <v>#REF!</v>
      </c>
      <c r="F256" s="131" t="e">
        <f>Município!#REF!</f>
        <v>#REF!</v>
      </c>
      <c r="G256" s="132" t="e">
        <f>Município!#REF!</f>
        <v>#REF!</v>
      </c>
      <c r="H256" s="131"/>
      <c r="I256" s="131" t="e">
        <f>Município!#REF!</f>
        <v>#REF!</v>
      </c>
      <c r="J256" s="131" t="e">
        <f>Município!#REF!</f>
        <v>#REF!</v>
      </c>
      <c r="K256" s="131">
        <f>Município!D256</f>
        <v>30</v>
      </c>
      <c r="L256" s="133"/>
      <c r="M256" s="134" t="e">
        <f>Município!#REF!</f>
        <v>#REF!</v>
      </c>
      <c r="N256" s="14" t="e">
        <f>Município!#REF!</f>
        <v>#REF!</v>
      </c>
      <c r="O256" s="14" t="e">
        <f>Município!#REF!</f>
        <v>#REF!</v>
      </c>
      <c r="P256" s="14" t="e">
        <f>Município!#REF!</f>
        <v>#REF!</v>
      </c>
    </row>
    <row r="257" spans="1:16" ht="15.75" customHeight="1" x14ac:dyDescent="0.25">
      <c r="A257" s="128" t="str">
        <f>Município!A257</f>
        <v>Coronel Fabriciano</v>
      </c>
      <c r="B257" s="128">
        <f>Município!B257</f>
        <v>312250</v>
      </c>
      <c r="C257" s="128" t="str">
        <f>Município!C257</f>
        <v>Dom Cavati</v>
      </c>
      <c r="D257" s="137" t="e">
        <f>Município!#REF!</f>
        <v>#REF!</v>
      </c>
      <c r="E257" s="131" t="e">
        <f>Município!#REF!</f>
        <v>#REF!</v>
      </c>
      <c r="F257" s="131" t="e">
        <f>Município!#REF!</f>
        <v>#REF!</v>
      </c>
      <c r="G257" s="132" t="e">
        <f>Município!#REF!</f>
        <v>#REF!</v>
      </c>
      <c r="H257" s="131"/>
      <c r="I257" s="131" t="e">
        <f>Município!#REF!</f>
        <v>#REF!</v>
      </c>
      <c r="J257" s="131" t="e">
        <f>Município!#REF!</f>
        <v>#REF!</v>
      </c>
      <c r="K257" s="131">
        <f>Município!D257</f>
        <v>84</v>
      </c>
      <c r="L257" s="133"/>
      <c r="M257" s="134" t="e">
        <f>Município!#REF!</f>
        <v>#REF!</v>
      </c>
      <c r="N257" s="14" t="e">
        <f>Município!#REF!</f>
        <v>#REF!</v>
      </c>
      <c r="O257" s="14" t="e">
        <f>Município!#REF!</f>
        <v>#REF!</v>
      </c>
      <c r="P257" s="14" t="e">
        <f>Município!#REF!</f>
        <v>#REF!</v>
      </c>
    </row>
    <row r="258" spans="1:16" ht="15.75" customHeight="1" x14ac:dyDescent="0.25">
      <c r="A258" s="128" t="str">
        <f>Município!A258</f>
        <v>Itabira</v>
      </c>
      <c r="B258" s="128">
        <f>Município!B258</f>
        <v>312260</v>
      </c>
      <c r="C258" s="128" t="str">
        <f>Município!C258</f>
        <v>Dom Joaquim</v>
      </c>
      <c r="D258" s="137" t="e">
        <f>Município!#REF!</f>
        <v>#REF!</v>
      </c>
      <c r="E258" s="131" t="e">
        <f>Município!#REF!</f>
        <v>#REF!</v>
      </c>
      <c r="F258" s="131" t="e">
        <f>Município!#REF!</f>
        <v>#REF!</v>
      </c>
      <c r="G258" s="132" t="e">
        <f>Município!#REF!</f>
        <v>#REF!</v>
      </c>
      <c r="H258" s="131"/>
      <c r="I258" s="131" t="e">
        <f>Município!#REF!</f>
        <v>#REF!</v>
      </c>
      <c r="J258" s="131" t="e">
        <f>Município!#REF!</f>
        <v>#REF!</v>
      </c>
      <c r="K258" s="131">
        <f>Município!D258</f>
        <v>90</v>
      </c>
      <c r="L258" s="133"/>
      <c r="M258" s="134" t="e">
        <f>Município!#REF!</f>
        <v>#REF!</v>
      </c>
      <c r="N258" s="14" t="e">
        <f>Município!#REF!</f>
        <v>#REF!</v>
      </c>
      <c r="O258" s="14" t="e">
        <f>Município!#REF!</f>
        <v>#REF!</v>
      </c>
      <c r="P258" s="14" t="e">
        <f>Município!#REF!</f>
        <v>#REF!</v>
      </c>
    </row>
    <row r="259" spans="1:16" ht="15.75" customHeight="1" x14ac:dyDescent="0.25">
      <c r="A259" s="128" t="str">
        <f>Município!A259</f>
        <v>Ponte Nova</v>
      </c>
      <c r="B259" s="128">
        <f>Município!B259</f>
        <v>312270</v>
      </c>
      <c r="C259" s="128" t="str">
        <f>Município!C259</f>
        <v>Dom Silvério</v>
      </c>
      <c r="D259" s="137" t="e">
        <f>Município!#REF!</f>
        <v>#REF!</v>
      </c>
      <c r="E259" s="131" t="e">
        <f>Município!#REF!</f>
        <v>#REF!</v>
      </c>
      <c r="F259" s="131" t="e">
        <f>Município!#REF!</f>
        <v>#REF!</v>
      </c>
      <c r="G259" s="132" t="e">
        <f>Município!#REF!</f>
        <v>#REF!</v>
      </c>
      <c r="H259" s="131"/>
      <c r="I259" s="131" t="e">
        <f>Município!#REF!</f>
        <v>#REF!</v>
      </c>
      <c r="J259" s="131" t="e">
        <f>Município!#REF!</f>
        <v>#REF!</v>
      </c>
      <c r="K259" s="131">
        <f>Município!D259</f>
        <v>54</v>
      </c>
      <c r="L259" s="133"/>
      <c r="M259" s="134" t="e">
        <f>Município!#REF!</f>
        <v>#REF!</v>
      </c>
      <c r="N259" s="14" t="e">
        <f>Município!#REF!</f>
        <v>#REF!</v>
      </c>
      <c r="O259" s="14" t="e">
        <f>Município!#REF!</f>
        <v>#REF!</v>
      </c>
      <c r="P259" s="14" t="e">
        <f>Município!#REF!</f>
        <v>#REF!</v>
      </c>
    </row>
    <row r="260" spans="1:16" ht="15.75" customHeight="1" x14ac:dyDescent="0.25">
      <c r="A260" s="128" t="str">
        <f>Município!A260</f>
        <v>Varginha</v>
      </c>
      <c r="B260" s="128">
        <f>Município!B260</f>
        <v>312280</v>
      </c>
      <c r="C260" s="128" t="str">
        <f>Município!C260</f>
        <v>Dom Viçoso</v>
      </c>
      <c r="D260" s="137" t="e">
        <f>Município!#REF!</f>
        <v>#REF!</v>
      </c>
      <c r="E260" s="131" t="e">
        <f>Município!#REF!</f>
        <v>#REF!</v>
      </c>
      <c r="F260" s="131" t="e">
        <f>Município!#REF!</f>
        <v>#REF!</v>
      </c>
      <c r="G260" s="132" t="e">
        <f>Município!#REF!</f>
        <v>#REF!</v>
      </c>
      <c r="H260" s="131"/>
      <c r="I260" s="131" t="e">
        <f>Município!#REF!</f>
        <v>#REF!</v>
      </c>
      <c r="J260" s="131" t="e">
        <f>Município!#REF!</f>
        <v>#REF!</v>
      </c>
      <c r="K260" s="131">
        <f>Município!D260</f>
        <v>24</v>
      </c>
      <c r="L260" s="133"/>
      <c r="M260" s="134" t="e">
        <f>Município!#REF!</f>
        <v>#REF!</v>
      </c>
      <c r="N260" s="14" t="e">
        <f>Município!#REF!</f>
        <v>#REF!</v>
      </c>
      <c r="O260" s="14" t="e">
        <f>Município!#REF!</f>
        <v>#REF!</v>
      </c>
      <c r="P260" s="14" t="e">
        <f>Município!#REF!</f>
        <v>#REF!</v>
      </c>
    </row>
    <row r="261" spans="1:16" ht="15.75" customHeight="1" x14ac:dyDescent="0.25">
      <c r="A261" s="128" t="str">
        <f>Município!A261</f>
        <v>Leopoldina</v>
      </c>
      <c r="B261" s="128">
        <f>Município!B261</f>
        <v>312290</v>
      </c>
      <c r="C261" s="128" t="str">
        <f>Município!C261</f>
        <v>Dona Eusébia</v>
      </c>
      <c r="D261" s="137" t="e">
        <f>Município!#REF!</f>
        <v>#REF!</v>
      </c>
      <c r="E261" s="131" t="e">
        <f>Município!#REF!</f>
        <v>#REF!</v>
      </c>
      <c r="F261" s="131" t="e">
        <f>Município!#REF!</f>
        <v>#REF!</v>
      </c>
      <c r="G261" s="132" t="e">
        <f>Município!#REF!</f>
        <v>#REF!</v>
      </c>
      <c r="H261" s="131"/>
      <c r="I261" s="131" t="e">
        <f>Município!#REF!</f>
        <v>#REF!</v>
      </c>
      <c r="J261" s="131" t="e">
        <f>Município!#REF!</f>
        <v>#REF!</v>
      </c>
      <c r="K261" s="131">
        <f>Município!D261</f>
        <v>48</v>
      </c>
      <c r="L261" s="133"/>
      <c r="M261" s="134" t="e">
        <f>Município!#REF!</f>
        <v>#REF!</v>
      </c>
      <c r="N261" s="14" t="e">
        <f>Município!#REF!</f>
        <v>#REF!</v>
      </c>
      <c r="O261" s="14" t="e">
        <f>Município!#REF!</f>
        <v>#REF!</v>
      </c>
      <c r="P261" s="14" t="e">
        <f>Município!#REF!</f>
        <v>#REF!</v>
      </c>
    </row>
    <row r="262" spans="1:16" ht="15.75" customHeight="1" x14ac:dyDescent="0.25">
      <c r="A262" s="128" t="str">
        <f>Município!A262</f>
        <v>São João Del Rei</v>
      </c>
      <c r="B262" s="128">
        <f>Município!B262</f>
        <v>312300</v>
      </c>
      <c r="C262" s="128" t="str">
        <f>Município!C262</f>
        <v>Dores de Campos</v>
      </c>
      <c r="D262" s="137" t="e">
        <f>Município!#REF!</f>
        <v>#REF!</v>
      </c>
      <c r="E262" s="131" t="e">
        <f>Município!#REF!</f>
        <v>#REF!</v>
      </c>
      <c r="F262" s="131" t="e">
        <f>Município!#REF!</f>
        <v>#REF!</v>
      </c>
      <c r="G262" s="132" t="e">
        <f>Município!#REF!</f>
        <v>#REF!</v>
      </c>
      <c r="H262" s="131"/>
      <c r="I262" s="131" t="e">
        <f>Município!#REF!</f>
        <v>#REF!</v>
      </c>
      <c r="J262" s="131" t="e">
        <f>Município!#REF!</f>
        <v>#REF!</v>
      </c>
      <c r="K262" s="131">
        <f>Município!D262</f>
        <v>102</v>
      </c>
      <c r="L262" s="133"/>
      <c r="M262" s="134" t="e">
        <f>Município!#REF!</f>
        <v>#REF!</v>
      </c>
      <c r="N262" s="14" t="e">
        <f>Município!#REF!</f>
        <v>#REF!</v>
      </c>
      <c r="O262" s="14" t="e">
        <f>Município!#REF!</f>
        <v>#REF!</v>
      </c>
      <c r="P262" s="14" t="e">
        <f>Município!#REF!</f>
        <v>#REF!</v>
      </c>
    </row>
    <row r="263" spans="1:16" ht="15.75" customHeight="1" x14ac:dyDescent="0.25">
      <c r="A263" s="128" t="str">
        <f>Município!A263</f>
        <v>Itabira</v>
      </c>
      <c r="B263" s="128">
        <f>Município!B263</f>
        <v>312310</v>
      </c>
      <c r="C263" s="128" t="str">
        <f>Município!C263</f>
        <v>Dores de Guanhães</v>
      </c>
      <c r="D263" s="137" t="e">
        <f>Município!#REF!</f>
        <v>#REF!</v>
      </c>
      <c r="E263" s="131" t="e">
        <f>Município!#REF!</f>
        <v>#REF!</v>
      </c>
      <c r="F263" s="131" t="e">
        <f>Município!#REF!</f>
        <v>#REF!</v>
      </c>
      <c r="G263" s="132" t="e">
        <f>Município!#REF!</f>
        <v>#REF!</v>
      </c>
      <c r="H263" s="131"/>
      <c r="I263" s="131" t="e">
        <f>Município!#REF!</f>
        <v>#REF!</v>
      </c>
      <c r="J263" s="131" t="e">
        <f>Município!#REF!</f>
        <v>#REF!</v>
      </c>
      <c r="K263" s="131">
        <f>Município!D263</f>
        <v>30</v>
      </c>
      <c r="L263" s="133"/>
      <c r="M263" s="134" t="e">
        <f>Município!#REF!</f>
        <v>#REF!</v>
      </c>
      <c r="N263" s="14" t="e">
        <f>Município!#REF!</f>
        <v>#REF!</v>
      </c>
      <c r="O263" s="14" t="e">
        <f>Município!#REF!</f>
        <v>#REF!</v>
      </c>
      <c r="P263" s="14" t="e">
        <f>Município!#REF!</f>
        <v>#REF!</v>
      </c>
    </row>
    <row r="264" spans="1:16" ht="15.75" customHeight="1" x14ac:dyDescent="0.25">
      <c r="A264" s="128" t="str">
        <f>Município!A264</f>
        <v>Divinópolis</v>
      </c>
      <c r="B264" s="128">
        <f>Município!B264</f>
        <v>312320</v>
      </c>
      <c r="C264" s="128" t="str">
        <f>Município!C264</f>
        <v>Dores do Indaiá</v>
      </c>
      <c r="D264" s="137" t="e">
        <f>Município!#REF!</f>
        <v>#REF!</v>
      </c>
      <c r="E264" s="131" t="e">
        <f>Município!#REF!</f>
        <v>#REF!</v>
      </c>
      <c r="F264" s="131" t="e">
        <f>Município!#REF!</f>
        <v>#REF!</v>
      </c>
      <c r="G264" s="132" t="e">
        <f>Município!#REF!</f>
        <v>#REF!</v>
      </c>
      <c r="H264" s="131"/>
      <c r="I264" s="131" t="e">
        <f>Município!#REF!</f>
        <v>#REF!</v>
      </c>
      <c r="J264" s="131" t="e">
        <f>Município!#REF!</f>
        <v>#REF!</v>
      </c>
      <c r="K264" s="131">
        <f>Município!D264</f>
        <v>114</v>
      </c>
      <c r="L264" s="133"/>
      <c r="M264" s="134" t="e">
        <f>Município!#REF!</f>
        <v>#REF!</v>
      </c>
      <c r="N264" s="14" t="e">
        <f>Município!#REF!</f>
        <v>#REF!</v>
      </c>
      <c r="O264" s="14" t="e">
        <f>Município!#REF!</f>
        <v>#REF!</v>
      </c>
      <c r="P264" s="14" t="e">
        <f>Município!#REF!</f>
        <v>#REF!</v>
      </c>
    </row>
    <row r="265" spans="1:16" ht="15.75" customHeight="1" x14ac:dyDescent="0.25">
      <c r="A265" s="128" t="str">
        <f>Município!A265</f>
        <v>Ubá</v>
      </c>
      <c r="B265" s="128">
        <f>Município!B265</f>
        <v>312330</v>
      </c>
      <c r="C265" s="128" t="str">
        <f>Município!C265</f>
        <v>Dores do Turvo</v>
      </c>
      <c r="D265" s="137" t="e">
        <f>Município!#REF!</f>
        <v>#REF!</v>
      </c>
      <c r="E265" s="131" t="e">
        <f>Município!#REF!</f>
        <v>#REF!</v>
      </c>
      <c r="F265" s="131" t="e">
        <f>Município!#REF!</f>
        <v>#REF!</v>
      </c>
      <c r="G265" s="132" t="e">
        <f>Município!#REF!</f>
        <v>#REF!</v>
      </c>
      <c r="H265" s="131"/>
      <c r="I265" s="131" t="e">
        <f>Município!#REF!</f>
        <v>#REF!</v>
      </c>
      <c r="J265" s="131" t="e">
        <f>Município!#REF!</f>
        <v>#REF!</v>
      </c>
      <c r="K265" s="131">
        <f>Município!D265</f>
        <v>72</v>
      </c>
      <c r="L265" s="133"/>
      <c r="M265" s="134" t="e">
        <f>Município!#REF!</f>
        <v>#REF!</v>
      </c>
      <c r="N265" s="14" t="e">
        <f>Município!#REF!</f>
        <v>#REF!</v>
      </c>
      <c r="O265" s="14" t="e">
        <f>Município!#REF!</f>
        <v>#REF!</v>
      </c>
      <c r="P265" s="14" t="e">
        <f>Município!#REF!</f>
        <v>#REF!</v>
      </c>
    </row>
    <row r="266" spans="1:16" ht="15.75" customHeight="1" x14ac:dyDescent="0.25">
      <c r="A266" s="128" t="str">
        <f>Município!A266</f>
        <v>Passos</v>
      </c>
      <c r="B266" s="128">
        <f>Município!B266</f>
        <v>312340</v>
      </c>
      <c r="C266" s="128" t="str">
        <f>Município!C266</f>
        <v>Doresópolis</v>
      </c>
      <c r="D266" s="137" t="e">
        <f>Município!#REF!</f>
        <v>#REF!</v>
      </c>
      <c r="E266" s="131" t="e">
        <f>Município!#REF!</f>
        <v>#REF!</v>
      </c>
      <c r="F266" s="131" t="e">
        <f>Município!#REF!</f>
        <v>#REF!</v>
      </c>
      <c r="G266" s="132" t="e">
        <f>Município!#REF!</f>
        <v>#REF!</v>
      </c>
      <c r="H266" s="131"/>
      <c r="I266" s="131" t="e">
        <f>Município!#REF!</f>
        <v>#REF!</v>
      </c>
      <c r="J266" s="131" t="e">
        <f>Município!#REF!</f>
        <v>#REF!</v>
      </c>
      <c r="K266" s="131">
        <f>Município!D266</f>
        <v>30</v>
      </c>
      <c r="L266" s="133"/>
      <c r="M266" s="134" t="e">
        <f>Município!#REF!</f>
        <v>#REF!</v>
      </c>
      <c r="N266" s="14" t="e">
        <f>Município!#REF!</f>
        <v>#REF!</v>
      </c>
      <c r="O266" s="14" t="e">
        <f>Município!#REF!</f>
        <v>#REF!</v>
      </c>
      <c r="P266" s="14" t="e">
        <f>Município!#REF!</f>
        <v>#REF!</v>
      </c>
    </row>
    <row r="267" spans="1:16" ht="15.75" customHeight="1" x14ac:dyDescent="0.25">
      <c r="A267" s="128" t="str">
        <f>Município!A267</f>
        <v>Uberlândia</v>
      </c>
      <c r="B267" s="128">
        <f>Município!B267</f>
        <v>312350</v>
      </c>
      <c r="C267" s="128" t="str">
        <f>Município!C267</f>
        <v>Douradoquara</v>
      </c>
      <c r="D267" s="137" t="e">
        <f>Município!#REF!</f>
        <v>#REF!</v>
      </c>
      <c r="E267" s="131" t="e">
        <f>Município!#REF!</f>
        <v>#REF!</v>
      </c>
      <c r="F267" s="131" t="e">
        <f>Município!#REF!</f>
        <v>#REF!</v>
      </c>
      <c r="G267" s="132" t="e">
        <f>Município!#REF!</f>
        <v>#REF!</v>
      </c>
      <c r="H267" s="131"/>
      <c r="I267" s="131" t="e">
        <f>Município!#REF!</f>
        <v>#REF!</v>
      </c>
      <c r="J267" s="131" t="e">
        <f>Município!#REF!</f>
        <v>#REF!</v>
      </c>
      <c r="K267" s="131">
        <f>Município!D267</f>
        <v>24</v>
      </c>
      <c r="L267" s="133"/>
      <c r="M267" s="134" t="e">
        <f>Município!#REF!</f>
        <v>#REF!</v>
      </c>
      <c r="N267" s="14" t="e">
        <f>Município!#REF!</f>
        <v>#REF!</v>
      </c>
      <c r="O267" s="14" t="e">
        <f>Município!#REF!</f>
        <v>#REF!</v>
      </c>
      <c r="P267" s="14" t="e">
        <f>Município!#REF!</f>
        <v>#REF!</v>
      </c>
    </row>
    <row r="268" spans="1:16" ht="15.75" customHeight="1" x14ac:dyDescent="0.25">
      <c r="A268" s="128" t="str">
        <f>Município!A268</f>
        <v>Manhuaçu</v>
      </c>
      <c r="B268" s="128">
        <f>Município!B268</f>
        <v>312352</v>
      </c>
      <c r="C268" s="128" t="str">
        <f>Município!C268</f>
        <v>Durandé</v>
      </c>
      <c r="D268" s="137" t="e">
        <f>Município!#REF!</f>
        <v>#REF!</v>
      </c>
      <c r="E268" s="131" t="e">
        <f>Município!#REF!</f>
        <v>#REF!</v>
      </c>
      <c r="F268" s="131" t="e">
        <f>Município!#REF!</f>
        <v>#REF!</v>
      </c>
      <c r="G268" s="132" t="e">
        <f>Município!#REF!</f>
        <v>#REF!</v>
      </c>
      <c r="H268" s="131"/>
      <c r="I268" s="131" t="e">
        <f>Município!#REF!</f>
        <v>#REF!</v>
      </c>
      <c r="J268" s="131" t="e">
        <f>Município!#REF!</f>
        <v>#REF!</v>
      </c>
      <c r="K268" s="131">
        <f>Município!D268</f>
        <v>126</v>
      </c>
      <c r="L268" s="133"/>
      <c r="M268" s="134" t="e">
        <f>Município!#REF!</f>
        <v>#REF!</v>
      </c>
      <c r="N268" s="14" t="e">
        <f>Município!#REF!</f>
        <v>#REF!</v>
      </c>
      <c r="O268" s="14" t="e">
        <f>Município!#REF!</f>
        <v>#REF!</v>
      </c>
      <c r="P268" s="14" t="e">
        <f>Município!#REF!</f>
        <v>#REF!</v>
      </c>
    </row>
    <row r="269" spans="1:16" ht="15.75" customHeight="1" x14ac:dyDescent="0.25">
      <c r="A269" s="128" t="str">
        <f>Município!A269</f>
        <v>Varginha</v>
      </c>
      <c r="B269" s="128">
        <f>Município!B269</f>
        <v>312360</v>
      </c>
      <c r="C269" s="128" t="str">
        <f>Município!C269</f>
        <v>Elói Mendes</v>
      </c>
      <c r="D269" s="137" t="e">
        <f>Município!#REF!</f>
        <v>#REF!</v>
      </c>
      <c r="E269" s="131" t="e">
        <f>Município!#REF!</f>
        <v>#REF!</v>
      </c>
      <c r="F269" s="131" t="e">
        <f>Município!#REF!</f>
        <v>#REF!</v>
      </c>
      <c r="G269" s="132" t="e">
        <f>Município!#REF!</f>
        <v>#REF!</v>
      </c>
      <c r="H269" s="131"/>
      <c r="I269" s="131" t="e">
        <f>Município!#REF!</f>
        <v>#REF!</v>
      </c>
      <c r="J269" s="131" t="e">
        <f>Município!#REF!</f>
        <v>#REF!</v>
      </c>
      <c r="K269" s="131">
        <f>Município!D269</f>
        <v>462</v>
      </c>
      <c r="L269" s="133"/>
      <c r="M269" s="134" t="e">
        <f>Município!#REF!</f>
        <v>#REF!</v>
      </c>
      <c r="N269" s="14" t="e">
        <f>Município!#REF!</f>
        <v>#REF!</v>
      </c>
      <c r="O269" s="14" t="e">
        <f>Município!#REF!</f>
        <v>#REF!</v>
      </c>
      <c r="P269" s="14" t="e">
        <f>Município!#REF!</f>
        <v>#REF!</v>
      </c>
    </row>
    <row r="270" spans="1:16" ht="15.75" customHeight="1" x14ac:dyDescent="0.25">
      <c r="A270" s="128" t="str">
        <f>Município!A270</f>
        <v>Governador Valadares</v>
      </c>
      <c r="B270" s="128">
        <f>Município!B270</f>
        <v>312370</v>
      </c>
      <c r="C270" s="128" t="str">
        <f>Município!C270</f>
        <v>Engenheiro Caldas</v>
      </c>
      <c r="D270" s="137" t="e">
        <f>Município!#REF!</f>
        <v>#REF!</v>
      </c>
      <c r="E270" s="131" t="e">
        <f>Município!#REF!</f>
        <v>#REF!</v>
      </c>
      <c r="F270" s="131" t="e">
        <f>Município!#REF!</f>
        <v>#REF!</v>
      </c>
      <c r="G270" s="132" t="e">
        <f>Município!#REF!</f>
        <v>#REF!</v>
      </c>
      <c r="H270" s="131"/>
      <c r="I270" s="131" t="e">
        <f>Município!#REF!</f>
        <v>#REF!</v>
      </c>
      <c r="J270" s="131" t="e">
        <f>Município!#REF!</f>
        <v>#REF!</v>
      </c>
      <c r="K270" s="131">
        <f>Município!D270</f>
        <v>186</v>
      </c>
      <c r="L270" s="133"/>
      <c r="M270" s="134" t="e">
        <f>Município!#REF!</f>
        <v>#REF!</v>
      </c>
      <c r="N270" s="14" t="e">
        <f>Município!#REF!</f>
        <v>#REF!</v>
      </c>
      <c r="O270" s="14" t="e">
        <f>Município!#REF!</f>
        <v>#REF!</v>
      </c>
      <c r="P270" s="14" t="e">
        <f>Município!#REF!</f>
        <v>#REF!</v>
      </c>
    </row>
    <row r="271" spans="1:16" ht="15.75" customHeight="1" x14ac:dyDescent="0.25">
      <c r="A271" s="128" t="str">
        <f>Município!A271</f>
        <v>Montes Claros</v>
      </c>
      <c r="B271" s="128">
        <f>Município!B271</f>
        <v>312380</v>
      </c>
      <c r="C271" s="128" t="str">
        <f>Município!C271</f>
        <v>Engenheiro Navarro</v>
      </c>
      <c r="D271" s="137" t="e">
        <f>Município!#REF!</f>
        <v>#REF!</v>
      </c>
      <c r="E271" s="131" t="e">
        <f>Município!#REF!</f>
        <v>#REF!</v>
      </c>
      <c r="F271" s="131" t="e">
        <f>Município!#REF!</f>
        <v>#REF!</v>
      </c>
      <c r="G271" s="132" t="e">
        <f>Município!#REF!</f>
        <v>#REF!</v>
      </c>
      <c r="H271" s="131"/>
      <c r="I271" s="131" t="e">
        <f>Município!#REF!</f>
        <v>#REF!</v>
      </c>
      <c r="J271" s="131" t="e">
        <f>Município!#REF!</f>
        <v>#REF!</v>
      </c>
      <c r="K271" s="131">
        <f>Município!D271</f>
        <v>120</v>
      </c>
      <c r="L271" s="133"/>
      <c r="M271" s="134" t="e">
        <f>Município!#REF!</f>
        <v>#REF!</v>
      </c>
      <c r="N271" s="14" t="e">
        <f>Município!#REF!</f>
        <v>#REF!</v>
      </c>
      <c r="O271" s="14" t="e">
        <f>Município!#REF!</f>
        <v>#REF!</v>
      </c>
      <c r="P271" s="14" t="e">
        <f>Município!#REF!</f>
        <v>#REF!</v>
      </c>
    </row>
    <row r="272" spans="1:16" ht="15.75" customHeight="1" x14ac:dyDescent="0.25">
      <c r="A272" s="128" t="str">
        <f>Município!A272</f>
        <v>Coronel Fabriciano</v>
      </c>
      <c r="B272" s="128">
        <f>Município!B272</f>
        <v>312385</v>
      </c>
      <c r="C272" s="128" t="str">
        <f>Município!C272</f>
        <v>Entre Folhas</v>
      </c>
      <c r="D272" s="137" t="e">
        <f>Município!#REF!</f>
        <v>#REF!</v>
      </c>
      <c r="E272" s="131" t="e">
        <f>Município!#REF!</f>
        <v>#REF!</v>
      </c>
      <c r="F272" s="131" t="e">
        <f>Município!#REF!</f>
        <v>#REF!</v>
      </c>
      <c r="G272" s="132" t="e">
        <f>Município!#REF!</f>
        <v>#REF!</v>
      </c>
      <c r="H272" s="131"/>
      <c r="I272" s="131" t="e">
        <f>Município!#REF!</f>
        <v>#REF!</v>
      </c>
      <c r="J272" s="131" t="e">
        <f>Município!#REF!</f>
        <v>#REF!</v>
      </c>
      <c r="K272" s="131">
        <f>Município!D272</f>
        <v>90</v>
      </c>
      <c r="L272" s="133"/>
      <c r="M272" s="134" t="e">
        <f>Município!#REF!</f>
        <v>#REF!</v>
      </c>
      <c r="N272" s="14" t="e">
        <f>Município!#REF!</f>
        <v>#REF!</v>
      </c>
      <c r="O272" s="14" t="e">
        <f>Município!#REF!</f>
        <v>#REF!</v>
      </c>
      <c r="P272" s="14" t="e">
        <f>Município!#REF!</f>
        <v>#REF!</v>
      </c>
    </row>
    <row r="273" spans="1:16" ht="15.75" customHeight="1" x14ac:dyDescent="0.25">
      <c r="A273" s="128" t="str">
        <f>Município!A273</f>
        <v>São João Del Rei</v>
      </c>
      <c r="B273" s="128">
        <f>Município!B273</f>
        <v>312390</v>
      </c>
      <c r="C273" s="128" t="str">
        <f>Município!C273</f>
        <v>Entre Rios de Minas</v>
      </c>
      <c r="D273" s="137" t="e">
        <f>Município!#REF!</f>
        <v>#REF!</v>
      </c>
      <c r="E273" s="131" t="e">
        <f>Município!#REF!</f>
        <v>#REF!</v>
      </c>
      <c r="F273" s="131" t="e">
        <f>Município!#REF!</f>
        <v>#REF!</v>
      </c>
      <c r="G273" s="132" t="e">
        <f>Município!#REF!</f>
        <v>#REF!</v>
      </c>
      <c r="H273" s="131"/>
      <c r="I273" s="131" t="e">
        <f>Município!#REF!</f>
        <v>#REF!</v>
      </c>
      <c r="J273" s="131" t="e">
        <f>Município!#REF!</f>
        <v>#REF!</v>
      </c>
      <c r="K273" s="131">
        <f>Município!D273</f>
        <v>258</v>
      </c>
      <c r="L273" s="133"/>
      <c r="M273" s="134" t="e">
        <f>Município!#REF!</f>
        <v>#REF!</v>
      </c>
      <c r="N273" s="14" t="e">
        <f>Município!#REF!</f>
        <v>#REF!</v>
      </c>
      <c r="O273" s="14" t="e">
        <f>Município!#REF!</f>
        <v>#REF!</v>
      </c>
      <c r="P273" s="14" t="e">
        <f>Município!#REF!</f>
        <v>#REF!</v>
      </c>
    </row>
    <row r="274" spans="1:16" ht="15.75" customHeight="1" x14ac:dyDescent="0.25">
      <c r="A274" s="128" t="str">
        <f>Município!A274</f>
        <v>Ubá</v>
      </c>
      <c r="B274" s="128">
        <f>Município!B274</f>
        <v>312400</v>
      </c>
      <c r="C274" s="128" t="str">
        <f>Município!C274</f>
        <v>Ervália</v>
      </c>
      <c r="D274" s="137" t="e">
        <f>Município!#REF!</f>
        <v>#REF!</v>
      </c>
      <c r="E274" s="131" t="e">
        <f>Município!#REF!</f>
        <v>#REF!</v>
      </c>
      <c r="F274" s="131" t="e">
        <f>Município!#REF!</f>
        <v>#REF!</v>
      </c>
      <c r="G274" s="132" t="e">
        <f>Município!#REF!</f>
        <v>#REF!</v>
      </c>
      <c r="H274" s="131"/>
      <c r="I274" s="131" t="e">
        <f>Município!#REF!</f>
        <v>#REF!</v>
      </c>
      <c r="J274" s="131" t="e">
        <f>Município!#REF!</f>
        <v>#REF!</v>
      </c>
      <c r="K274" s="131">
        <f>Município!D274</f>
        <v>336</v>
      </c>
      <c r="L274" s="133"/>
      <c r="M274" s="134" t="e">
        <f>Município!#REF!</f>
        <v>#REF!</v>
      </c>
      <c r="N274" s="14" t="e">
        <f>Município!#REF!</f>
        <v>#REF!</v>
      </c>
      <c r="O274" s="14" t="e">
        <f>Município!#REF!</f>
        <v>#REF!</v>
      </c>
      <c r="P274" s="14" t="e">
        <f>Município!#REF!</f>
        <v>#REF!</v>
      </c>
    </row>
    <row r="275" spans="1:16" ht="15.75" customHeight="1" x14ac:dyDescent="0.25">
      <c r="A275" s="128" t="str">
        <f>Município!A275</f>
        <v>Belo Horizonte</v>
      </c>
      <c r="B275" s="128">
        <f>Município!B275</f>
        <v>312410</v>
      </c>
      <c r="C275" s="128" t="str">
        <f>Município!C275</f>
        <v>Esmeraldas</v>
      </c>
      <c r="D275" s="137" t="e">
        <f>Município!#REF!</f>
        <v>#REF!</v>
      </c>
      <c r="E275" s="131" t="e">
        <f>Município!#REF!</f>
        <v>#REF!</v>
      </c>
      <c r="F275" s="131" t="e">
        <f>Município!#REF!</f>
        <v>#REF!</v>
      </c>
      <c r="G275" s="132" t="e">
        <f>Município!#REF!</f>
        <v>#REF!</v>
      </c>
      <c r="H275" s="131"/>
      <c r="I275" s="131" t="e">
        <f>Município!#REF!</f>
        <v>#REF!</v>
      </c>
      <c r="J275" s="131" t="e">
        <f>Município!#REF!</f>
        <v>#REF!</v>
      </c>
      <c r="K275" s="131">
        <f>Município!D275</f>
        <v>936</v>
      </c>
      <c r="L275" s="133"/>
      <c r="M275" s="134" t="e">
        <f>Município!#REF!</f>
        <v>#REF!</v>
      </c>
      <c r="N275" s="14" t="e">
        <f>Município!#REF!</f>
        <v>#REF!</v>
      </c>
      <c r="O275" s="14" t="e">
        <f>Município!#REF!</f>
        <v>#REF!</v>
      </c>
      <c r="P275" s="14" t="e">
        <f>Município!#REF!</f>
        <v>#REF!</v>
      </c>
    </row>
    <row r="276" spans="1:16" ht="15.75" customHeight="1" x14ac:dyDescent="0.25">
      <c r="A276" s="128" t="str">
        <f>Município!A276</f>
        <v>Manhuaçu</v>
      </c>
      <c r="B276" s="128">
        <f>Município!B276</f>
        <v>312420</v>
      </c>
      <c r="C276" s="128" t="str">
        <f>Município!C276</f>
        <v>Espera Feliz</v>
      </c>
      <c r="D276" s="137" t="e">
        <f>Município!#REF!</f>
        <v>#REF!</v>
      </c>
      <c r="E276" s="131" t="e">
        <f>Município!#REF!</f>
        <v>#REF!</v>
      </c>
      <c r="F276" s="131" t="e">
        <f>Município!#REF!</f>
        <v>#REF!</v>
      </c>
      <c r="G276" s="132" t="e">
        <f>Município!#REF!</f>
        <v>#REF!</v>
      </c>
      <c r="H276" s="131"/>
      <c r="I276" s="131" t="e">
        <f>Município!#REF!</f>
        <v>#REF!</v>
      </c>
      <c r="J276" s="131" t="e">
        <f>Município!#REF!</f>
        <v>#REF!</v>
      </c>
      <c r="K276" s="131">
        <f>Município!D276</f>
        <v>360</v>
      </c>
      <c r="L276" s="133"/>
      <c r="M276" s="134" t="e">
        <f>Município!#REF!</f>
        <v>#REF!</v>
      </c>
      <c r="N276" s="14" t="e">
        <f>Município!#REF!</f>
        <v>#REF!</v>
      </c>
      <c r="O276" s="14" t="e">
        <f>Município!#REF!</f>
        <v>#REF!</v>
      </c>
      <c r="P276" s="14" t="e">
        <f>Município!#REF!</f>
        <v>#REF!</v>
      </c>
    </row>
    <row r="277" spans="1:16" ht="15.75" customHeight="1" x14ac:dyDescent="0.25">
      <c r="A277" s="128" t="str">
        <f>Município!A277</f>
        <v>Montes Claros</v>
      </c>
      <c r="B277" s="128">
        <f>Município!B277</f>
        <v>312430</v>
      </c>
      <c r="C277" s="128" t="str">
        <f>Município!C277</f>
        <v>Espinosa</v>
      </c>
      <c r="D277" s="137" t="e">
        <f>Município!#REF!</f>
        <v>#REF!</v>
      </c>
      <c r="E277" s="131" t="e">
        <f>Município!#REF!</f>
        <v>#REF!</v>
      </c>
      <c r="F277" s="131" t="e">
        <f>Município!#REF!</f>
        <v>#REF!</v>
      </c>
      <c r="G277" s="132" t="e">
        <f>Município!#REF!</f>
        <v>#REF!</v>
      </c>
      <c r="H277" s="131"/>
      <c r="I277" s="131" t="e">
        <f>Município!#REF!</f>
        <v>#REF!</v>
      </c>
      <c r="J277" s="131" t="e">
        <f>Município!#REF!</f>
        <v>#REF!</v>
      </c>
      <c r="K277" s="131">
        <f>Município!D277</f>
        <v>498</v>
      </c>
      <c r="L277" s="133"/>
      <c r="M277" s="134" t="e">
        <f>Município!#REF!</f>
        <v>#REF!</v>
      </c>
      <c r="N277" s="14" t="e">
        <f>Município!#REF!</f>
        <v>#REF!</v>
      </c>
      <c r="O277" s="14" t="e">
        <f>Município!#REF!</f>
        <v>#REF!</v>
      </c>
      <c r="P277" s="14" t="e">
        <f>Município!#REF!</f>
        <v>#REF!</v>
      </c>
    </row>
    <row r="278" spans="1:16" ht="15.75" customHeight="1" x14ac:dyDescent="0.25">
      <c r="A278" s="128" t="str">
        <f>Município!A278</f>
        <v>Pouso Alegre</v>
      </c>
      <c r="B278" s="128">
        <f>Município!B278</f>
        <v>312440</v>
      </c>
      <c r="C278" s="128" t="str">
        <f>Município!C278</f>
        <v>Espírito Santo do Dourado</v>
      </c>
      <c r="D278" s="137" t="e">
        <f>Município!#REF!</f>
        <v>#REF!</v>
      </c>
      <c r="E278" s="131" t="e">
        <f>Município!#REF!</f>
        <v>#REF!</v>
      </c>
      <c r="F278" s="131" t="e">
        <f>Município!#REF!</f>
        <v>#REF!</v>
      </c>
      <c r="G278" s="132" t="e">
        <f>Município!#REF!</f>
        <v>#REF!</v>
      </c>
      <c r="H278" s="131"/>
      <c r="I278" s="131" t="e">
        <f>Município!#REF!</f>
        <v>#REF!</v>
      </c>
      <c r="J278" s="131" t="e">
        <f>Município!#REF!</f>
        <v>#REF!</v>
      </c>
      <c r="K278" s="131">
        <f>Município!D278</f>
        <v>72</v>
      </c>
      <c r="L278" s="133"/>
      <c r="M278" s="134" t="e">
        <f>Município!#REF!</f>
        <v>#REF!</v>
      </c>
      <c r="N278" s="14" t="e">
        <f>Município!#REF!</f>
        <v>#REF!</v>
      </c>
      <c r="O278" s="14" t="e">
        <f>Município!#REF!</f>
        <v>#REF!</v>
      </c>
      <c r="P278" s="14" t="e">
        <f>Município!#REF!</f>
        <v>#REF!</v>
      </c>
    </row>
    <row r="279" spans="1:16" ht="15.75" customHeight="1" x14ac:dyDescent="0.25">
      <c r="A279" s="128" t="str">
        <f>Município!A279</f>
        <v>Pouso Alegre</v>
      </c>
      <c r="B279" s="128">
        <f>Município!B279</f>
        <v>312450</v>
      </c>
      <c r="C279" s="128" t="str">
        <f>Município!C279</f>
        <v>Estiva</v>
      </c>
      <c r="D279" s="137" t="e">
        <f>Município!#REF!</f>
        <v>#REF!</v>
      </c>
      <c r="E279" s="131" t="e">
        <f>Município!#REF!</f>
        <v>#REF!</v>
      </c>
      <c r="F279" s="131" t="e">
        <f>Município!#REF!</f>
        <v>#REF!</v>
      </c>
      <c r="G279" s="132" t="e">
        <f>Município!#REF!</f>
        <v>#REF!</v>
      </c>
      <c r="H279" s="131"/>
      <c r="I279" s="131" t="e">
        <f>Município!#REF!</f>
        <v>#REF!</v>
      </c>
      <c r="J279" s="131" t="e">
        <f>Município!#REF!</f>
        <v>#REF!</v>
      </c>
      <c r="K279" s="131">
        <f>Município!D279</f>
        <v>192</v>
      </c>
      <c r="L279" s="133"/>
      <c r="M279" s="134" t="e">
        <f>Município!#REF!</f>
        <v>#REF!</v>
      </c>
      <c r="N279" s="14" t="e">
        <f>Município!#REF!</f>
        <v>#REF!</v>
      </c>
      <c r="O279" s="14" t="e">
        <f>Município!#REF!</f>
        <v>#REF!</v>
      </c>
      <c r="P279" s="14" t="e">
        <f>Município!#REF!</f>
        <v>#REF!</v>
      </c>
    </row>
    <row r="280" spans="1:16" ht="15.75" customHeight="1" x14ac:dyDescent="0.25">
      <c r="A280" s="128" t="str">
        <f>Município!A280</f>
        <v>Leopoldina</v>
      </c>
      <c r="B280" s="128">
        <f>Município!B280</f>
        <v>312460</v>
      </c>
      <c r="C280" s="128" t="str">
        <f>Município!C280</f>
        <v>Estrela Dalva</v>
      </c>
      <c r="D280" s="137" t="e">
        <f>Município!#REF!</f>
        <v>#REF!</v>
      </c>
      <c r="E280" s="131" t="e">
        <f>Município!#REF!</f>
        <v>#REF!</v>
      </c>
      <c r="F280" s="131" t="e">
        <f>Município!#REF!</f>
        <v>#REF!</v>
      </c>
      <c r="G280" s="132" t="e">
        <f>Município!#REF!</f>
        <v>#REF!</v>
      </c>
      <c r="H280" s="131"/>
      <c r="I280" s="131" t="e">
        <f>Município!#REF!</f>
        <v>#REF!</v>
      </c>
      <c r="J280" s="131" t="e">
        <f>Município!#REF!</f>
        <v>#REF!</v>
      </c>
      <c r="K280" s="131">
        <f>Município!D280</f>
        <v>18</v>
      </c>
      <c r="L280" s="133"/>
      <c r="M280" s="134" t="e">
        <f>Município!#REF!</f>
        <v>#REF!</v>
      </c>
      <c r="N280" s="14" t="e">
        <f>Município!#REF!</f>
        <v>#REF!</v>
      </c>
      <c r="O280" s="14" t="e">
        <f>Município!#REF!</f>
        <v>#REF!</v>
      </c>
      <c r="P280" s="14" t="e">
        <f>Município!#REF!</f>
        <v>#REF!</v>
      </c>
    </row>
    <row r="281" spans="1:16" ht="15.75" customHeight="1" x14ac:dyDescent="0.25">
      <c r="A281" s="128" t="str">
        <f>Município!A281</f>
        <v>Divinópolis</v>
      </c>
      <c r="B281" s="128">
        <f>Município!B281</f>
        <v>312470</v>
      </c>
      <c r="C281" s="128" t="str">
        <f>Município!C281</f>
        <v>Estrela do Indaiá</v>
      </c>
      <c r="D281" s="137" t="e">
        <f>Município!#REF!</f>
        <v>#REF!</v>
      </c>
      <c r="E281" s="131" t="e">
        <f>Município!#REF!</f>
        <v>#REF!</v>
      </c>
      <c r="F281" s="131" t="e">
        <f>Município!#REF!</f>
        <v>#REF!</v>
      </c>
      <c r="G281" s="132" t="e">
        <f>Município!#REF!</f>
        <v>#REF!</v>
      </c>
      <c r="H281" s="131"/>
      <c r="I281" s="131" t="e">
        <f>Município!#REF!</f>
        <v>#REF!</v>
      </c>
      <c r="J281" s="131" t="e">
        <f>Município!#REF!</f>
        <v>#REF!</v>
      </c>
      <c r="K281" s="131">
        <f>Município!D281</f>
        <v>30</v>
      </c>
      <c r="L281" s="133"/>
      <c r="M281" s="134" t="e">
        <f>Município!#REF!</f>
        <v>#REF!</v>
      </c>
      <c r="N281" s="14" t="e">
        <f>Município!#REF!</f>
        <v>#REF!</v>
      </c>
      <c r="O281" s="14" t="e">
        <f>Município!#REF!</f>
        <v>#REF!</v>
      </c>
      <c r="P281" s="14" t="e">
        <f>Município!#REF!</f>
        <v>#REF!</v>
      </c>
    </row>
    <row r="282" spans="1:16" ht="15.75" customHeight="1" x14ac:dyDescent="0.25">
      <c r="A282" s="128" t="str">
        <f>Município!A282</f>
        <v>Uberlândia</v>
      </c>
      <c r="B282" s="128">
        <f>Município!B282</f>
        <v>312480</v>
      </c>
      <c r="C282" s="128" t="str">
        <f>Município!C282</f>
        <v>Estrela do Sul</v>
      </c>
      <c r="D282" s="137" t="e">
        <f>Município!#REF!</f>
        <v>#REF!</v>
      </c>
      <c r="E282" s="131" t="e">
        <f>Município!#REF!</f>
        <v>#REF!</v>
      </c>
      <c r="F282" s="131" t="e">
        <f>Município!#REF!</f>
        <v>#REF!</v>
      </c>
      <c r="G282" s="132" t="e">
        <f>Município!#REF!</f>
        <v>#REF!</v>
      </c>
      <c r="H282" s="131"/>
      <c r="I282" s="131" t="e">
        <f>Município!#REF!</f>
        <v>#REF!</v>
      </c>
      <c r="J282" s="131" t="e">
        <f>Município!#REF!</f>
        <v>#REF!</v>
      </c>
      <c r="K282" s="131">
        <f>Município!D282</f>
        <v>144</v>
      </c>
      <c r="L282" s="133"/>
      <c r="M282" s="134" t="e">
        <f>Município!#REF!</f>
        <v>#REF!</v>
      </c>
      <c r="N282" s="14" t="e">
        <f>Município!#REF!</f>
        <v>#REF!</v>
      </c>
      <c r="O282" s="14" t="e">
        <f>Município!#REF!</f>
        <v>#REF!</v>
      </c>
      <c r="P282" s="14" t="e">
        <f>Município!#REF!</f>
        <v>#REF!</v>
      </c>
    </row>
    <row r="283" spans="1:16" ht="15.75" customHeight="1" x14ac:dyDescent="0.25">
      <c r="A283" s="128" t="str">
        <f>Município!A283</f>
        <v>Ubá</v>
      </c>
      <c r="B283" s="128">
        <f>Município!B283</f>
        <v>312490</v>
      </c>
      <c r="C283" s="128" t="str">
        <f>Município!C283</f>
        <v>Eugenópolis</v>
      </c>
      <c r="D283" s="137" t="e">
        <f>Município!#REF!</f>
        <v>#REF!</v>
      </c>
      <c r="E283" s="131" t="e">
        <f>Município!#REF!</f>
        <v>#REF!</v>
      </c>
      <c r="F283" s="131" t="e">
        <f>Município!#REF!</f>
        <v>#REF!</v>
      </c>
      <c r="G283" s="132" t="e">
        <f>Município!#REF!</f>
        <v>#REF!</v>
      </c>
      <c r="H283" s="131"/>
      <c r="I283" s="131" t="e">
        <f>Município!#REF!</f>
        <v>#REF!</v>
      </c>
      <c r="J283" s="131" t="e">
        <f>Município!#REF!</f>
        <v>#REF!</v>
      </c>
      <c r="K283" s="131">
        <f>Município!D283</f>
        <v>96</v>
      </c>
      <c r="L283" s="133"/>
      <c r="M283" s="134" t="e">
        <f>Município!#REF!</f>
        <v>#REF!</v>
      </c>
      <c r="N283" s="14" t="e">
        <f>Município!#REF!</f>
        <v>#REF!</v>
      </c>
      <c r="O283" s="14" t="e">
        <f>Município!#REF!</f>
        <v>#REF!</v>
      </c>
      <c r="P283" s="14" t="e">
        <f>Município!#REF!</f>
        <v>#REF!</v>
      </c>
    </row>
    <row r="284" spans="1:16" ht="15.75" customHeight="1" x14ac:dyDescent="0.25">
      <c r="A284" s="128" t="str">
        <f>Município!A284</f>
        <v>Juiz de Fora</v>
      </c>
      <c r="B284" s="128">
        <f>Município!B284</f>
        <v>312500</v>
      </c>
      <c r="C284" s="128" t="str">
        <f>Município!C284</f>
        <v>Ewbank da Câmara</v>
      </c>
      <c r="D284" s="137" t="e">
        <f>Município!#REF!</f>
        <v>#REF!</v>
      </c>
      <c r="E284" s="131" t="e">
        <f>Município!#REF!</f>
        <v>#REF!</v>
      </c>
      <c r="F284" s="131" t="e">
        <f>Município!#REF!</f>
        <v>#REF!</v>
      </c>
      <c r="G284" s="132" t="e">
        <f>Município!#REF!</f>
        <v>#REF!</v>
      </c>
      <c r="H284" s="131"/>
      <c r="I284" s="131" t="e">
        <f>Município!#REF!</f>
        <v>#REF!</v>
      </c>
      <c r="J284" s="131" t="e">
        <f>Município!#REF!</f>
        <v>#REF!</v>
      </c>
      <c r="K284" s="131">
        <f>Município!D284</f>
        <v>30</v>
      </c>
      <c r="L284" s="133"/>
      <c r="M284" s="134" t="e">
        <f>Município!#REF!</f>
        <v>#REF!</v>
      </c>
      <c r="N284" s="14" t="e">
        <f>Município!#REF!</f>
        <v>#REF!</v>
      </c>
      <c r="O284" s="14" t="e">
        <f>Município!#REF!</f>
        <v>#REF!</v>
      </c>
      <c r="P284" s="14" t="e">
        <f>Município!#REF!</f>
        <v>#REF!</v>
      </c>
    </row>
    <row r="285" spans="1:16" ht="15.75" customHeight="1" x14ac:dyDescent="0.25">
      <c r="A285" s="128" t="str">
        <f>Município!A285</f>
        <v>Pouso Alegre</v>
      </c>
      <c r="B285" s="128">
        <f>Município!B285</f>
        <v>312510</v>
      </c>
      <c r="C285" s="128" t="str">
        <f>Município!C285</f>
        <v>Extrema</v>
      </c>
      <c r="D285" s="137" t="e">
        <f>Município!#REF!</f>
        <v>#REF!</v>
      </c>
      <c r="E285" s="131" t="e">
        <f>Município!#REF!</f>
        <v>#REF!</v>
      </c>
      <c r="F285" s="131" t="e">
        <f>Município!#REF!</f>
        <v>#REF!</v>
      </c>
      <c r="G285" s="132" t="e">
        <f>Município!#REF!</f>
        <v>#REF!</v>
      </c>
      <c r="H285" s="131"/>
      <c r="I285" s="131" t="e">
        <f>Município!#REF!</f>
        <v>#REF!</v>
      </c>
      <c r="J285" s="131" t="e">
        <f>Município!#REF!</f>
        <v>#REF!</v>
      </c>
      <c r="K285" s="131">
        <f>Município!D285</f>
        <v>918</v>
      </c>
      <c r="L285" s="133"/>
      <c r="M285" s="134" t="e">
        <f>Município!#REF!</f>
        <v>#REF!</v>
      </c>
      <c r="N285" s="14" t="e">
        <f>Município!#REF!</f>
        <v>#REF!</v>
      </c>
      <c r="O285" s="14" t="e">
        <f>Município!#REF!</f>
        <v>#REF!</v>
      </c>
      <c r="P285" s="14" t="e">
        <f>Município!#REF!</f>
        <v>#REF!</v>
      </c>
    </row>
    <row r="286" spans="1:16" ht="15.75" customHeight="1" x14ac:dyDescent="0.25">
      <c r="A286" s="128" t="str">
        <f>Município!A286</f>
        <v>Alfenas</v>
      </c>
      <c r="B286" s="128">
        <f>Município!B286</f>
        <v>312520</v>
      </c>
      <c r="C286" s="128" t="str">
        <f>Município!C286</f>
        <v>Fama</v>
      </c>
      <c r="D286" s="137" t="e">
        <f>Município!#REF!</f>
        <v>#REF!</v>
      </c>
      <c r="E286" s="131" t="e">
        <f>Município!#REF!</f>
        <v>#REF!</v>
      </c>
      <c r="F286" s="131" t="e">
        <f>Município!#REF!</f>
        <v>#REF!</v>
      </c>
      <c r="G286" s="132" t="e">
        <f>Município!#REF!</f>
        <v>#REF!</v>
      </c>
      <c r="H286" s="131"/>
      <c r="I286" s="131" t="e">
        <f>Município!#REF!</f>
        <v>#REF!</v>
      </c>
      <c r="J286" s="131" t="e">
        <f>Município!#REF!</f>
        <v>#REF!</v>
      </c>
      <c r="K286" s="131">
        <f>Município!D286</f>
        <v>30</v>
      </c>
      <c r="L286" s="133"/>
      <c r="M286" s="134" t="e">
        <f>Município!#REF!</f>
        <v>#REF!</v>
      </c>
      <c r="N286" s="14" t="e">
        <f>Município!#REF!</f>
        <v>#REF!</v>
      </c>
      <c r="O286" s="14" t="e">
        <f>Município!#REF!</f>
        <v>#REF!</v>
      </c>
      <c r="P286" s="14" t="e">
        <f>Município!#REF!</f>
        <v>#REF!</v>
      </c>
    </row>
    <row r="287" spans="1:16" ht="15.75" customHeight="1" x14ac:dyDescent="0.25">
      <c r="A287" s="128" t="str">
        <f>Município!A287</f>
        <v>Manhuaçu</v>
      </c>
      <c r="B287" s="128">
        <f>Município!B287</f>
        <v>312530</v>
      </c>
      <c r="C287" s="128" t="str">
        <f>Município!C287</f>
        <v>Faria Lemos</v>
      </c>
      <c r="D287" s="137" t="e">
        <f>Município!#REF!</f>
        <v>#REF!</v>
      </c>
      <c r="E287" s="131" t="e">
        <f>Município!#REF!</f>
        <v>#REF!</v>
      </c>
      <c r="F287" s="131" t="e">
        <f>Município!#REF!</f>
        <v>#REF!</v>
      </c>
      <c r="G287" s="132" t="e">
        <f>Município!#REF!</f>
        <v>#REF!</v>
      </c>
      <c r="H287" s="131"/>
      <c r="I287" s="131" t="e">
        <f>Município!#REF!</f>
        <v>#REF!</v>
      </c>
      <c r="J287" s="131" t="e">
        <f>Município!#REF!</f>
        <v>#REF!</v>
      </c>
      <c r="K287" s="131">
        <f>Município!D287</f>
        <v>30</v>
      </c>
      <c r="L287" s="133"/>
      <c r="M287" s="134" t="e">
        <f>Município!#REF!</f>
        <v>#REF!</v>
      </c>
      <c r="N287" s="14" t="e">
        <f>Município!#REF!</f>
        <v>#REF!</v>
      </c>
      <c r="O287" s="14" t="e">
        <f>Município!#REF!</f>
        <v>#REF!</v>
      </c>
      <c r="P287" s="14" t="e">
        <f>Município!#REF!</f>
        <v>#REF!</v>
      </c>
    </row>
    <row r="288" spans="1:16" ht="15.75" customHeight="1" x14ac:dyDescent="0.25">
      <c r="A288" s="128" t="str">
        <f>Município!A288</f>
        <v>Diamantina</v>
      </c>
      <c r="B288" s="128">
        <f>Município!B288</f>
        <v>312540</v>
      </c>
      <c r="C288" s="128" t="str">
        <f>Município!C288</f>
        <v>Felício dos Santos</v>
      </c>
      <c r="D288" s="137" t="e">
        <f>Município!#REF!</f>
        <v>#REF!</v>
      </c>
      <c r="E288" s="131" t="e">
        <f>Município!#REF!</f>
        <v>#REF!</v>
      </c>
      <c r="F288" s="131" t="e">
        <f>Município!#REF!</f>
        <v>#REF!</v>
      </c>
      <c r="G288" s="132" t="e">
        <f>Município!#REF!</f>
        <v>#REF!</v>
      </c>
      <c r="H288" s="131"/>
      <c r="I288" s="131" t="e">
        <f>Município!#REF!</f>
        <v>#REF!</v>
      </c>
      <c r="J288" s="131" t="e">
        <f>Município!#REF!</f>
        <v>#REF!</v>
      </c>
      <c r="K288" s="131">
        <f>Município!D288</f>
        <v>72</v>
      </c>
      <c r="L288" s="133"/>
      <c r="M288" s="134" t="e">
        <f>Município!#REF!</f>
        <v>#REF!</v>
      </c>
      <c r="N288" s="14" t="e">
        <f>Município!#REF!</f>
        <v>#REF!</v>
      </c>
      <c r="O288" s="14" t="e">
        <f>Município!#REF!</f>
        <v>#REF!</v>
      </c>
      <c r="P288" s="14" t="e">
        <f>Município!#REF!</f>
        <v>#REF!</v>
      </c>
    </row>
    <row r="289" spans="1:16" ht="15.75" customHeight="1" x14ac:dyDescent="0.25">
      <c r="A289" s="128" t="str">
        <f>Município!A289</f>
        <v>Diamantina</v>
      </c>
      <c r="B289" s="128">
        <f>Município!B289</f>
        <v>312550</v>
      </c>
      <c r="C289" s="128" t="str">
        <f>Município!C289</f>
        <v>São Gonçalo do Rio Preto</v>
      </c>
      <c r="D289" s="137" t="e">
        <f>Município!#REF!</f>
        <v>#REF!</v>
      </c>
      <c r="E289" s="131" t="e">
        <f>Município!#REF!</f>
        <v>#REF!</v>
      </c>
      <c r="F289" s="131" t="e">
        <f>Município!#REF!</f>
        <v>#REF!</v>
      </c>
      <c r="G289" s="132" t="e">
        <f>Município!#REF!</f>
        <v>#REF!</v>
      </c>
      <c r="H289" s="131"/>
      <c r="I289" s="131" t="e">
        <f>Município!#REF!</f>
        <v>#REF!</v>
      </c>
      <c r="J289" s="131" t="e">
        <f>Município!#REF!</f>
        <v>#REF!</v>
      </c>
      <c r="K289" s="131">
        <f>Município!D289</f>
        <v>54</v>
      </c>
      <c r="L289" s="133"/>
      <c r="M289" s="134" t="e">
        <f>Município!#REF!</f>
        <v>#REF!</v>
      </c>
      <c r="N289" s="14" t="e">
        <f>Município!#REF!</f>
        <v>#REF!</v>
      </c>
      <c r="O289" s="14" t="e">
        <f>Município!#REF!</f>
        <v>#REF!</v>
      </c>
      <c r="P289" s="14" t="e">
        <f>Município!#REF!</f>
        <v>#REF!</v>
      </c>
    </row>
    <row r="290" spans="1:16" ht="15.75" customHeight="1" x14ac:dyDescent="0.25">
      <c r="A290" s="128" t="str">
        <f>Município!A290</f>
        <v>Pedra Azul</v>
      </c>
      <c r="B290" s="128">
        <f>Município!B290</f>
        <v>312560</v>
      </c>
      <c r="C290" s="128" t="str">
        <f>Município!C290</f>
        <v>Felisburgo</v>
      </c>
      <c r="D290" s="137" t="e">
        <f>Município!#REF!</f>
        <v>#REF!</v>
      </c>
      <c r="E290" s="131" t="e">
        <f>Município!#REF!</f>
        <v>#REF!</v>
      </c>
      <c r="F290" s="131" t="e">
        <f>Município!#REF!</f>
        <v>#REF!</v>
      </c>
      <c r="G290" s="132" t="e">
        <f>Município!#REF!</f>
        <v>#REF!</v>
      </c>
      <c r="H290" s="131"/>
      <c r="I290" s="131" t="e">
        <f>Município!#REF!</f>
        <v>#REF!</v>
      </c>
      <c r="J290" s="131" t="e">
        <f>Município!#REF!</f>
        <v>#REF!</v>
      </c>
      <c r="K290" s="131">
        <f>Município!D290</f>
        <v>54</v>
      </c>
      <c r="L290" s="133"/>
      <c r="M290" s="134" t="e">
        <f>Município!#REF!</f>
        <v>#REF!</v>
      </c>
      <c r="N290" s="14" t="e">
        <f>Município!#REF!</f>
        <v>#REF!</v>
      </c>
      <c r="O290" s="14" t="e">
        <f>Município!#REF!</f>
        <v>#REF!</v>
      </c>
      <c r="P290" s="14" t="e">
        <f>Município!#REF!</f>
        <v>#REF!</v>
      </c>
    </row>
    <row r="291" spans="1:16" ht="15.75" customHeight="1" x14ac:dyDescent="0.25">
      <c r="A291" s="128" t="str">
        <f>Município!A291</f>
        <v>Sete Lagoas</v>
      </c>
      <c r="B291" s="128">
        <f>Município!B291</f>
        <v>312570</v>
      </c>
      <c r="C291" s="128" t="str">
        <f>Município!C291</f>
        <v>Felixlândia</v>
      </c>
      <c r="D291" s="137" t="e">
        <f>Município!#REF!</f>
        <v>#REF!</v>
      </c>
      <c r="E291" s="131" t="e">
        <f>Município!#REF!</f>
        <v>#REF!</v>
      </c>
      <c r="F291" s="131" t="e">
        <f>Município!#REF!</f>
        <v>#REF!</v>
      </c>
      <c r="G291" s="132" t="e">
        <f>Município!#REF!</f>
        <v>#REF!</v>
      </c>
      <c r="H291" s="131"/>
      <c r="I291" s="131" t="e">
        <f>Município!#REF!</f>
        <v>#REF!</v>
      </c>
      <c r="J291" s="131" t="e">
        <f>Município!#REF!</f>
        <v>#REF!</v>
      </c>
      <c r="K291" s="131">
        <f>Município!D291</f>
        <v>222</v>
      </c>
      <c r="L291" s="133"/>
      <c r="M291" s="134" t="e">
        <f>Município!#REF!</f>
        <v>#REF!</v>
      </c>
      <c r="N291" s="14" t="e">
        <f>Município!#REF!</f>
        <v>#REF!</v>
      </c>
      <c r="O291" s="14" t="e">
        <f>Município!#REF!</f>
        <v>#REF!</v>
      </c>
      <c r="P291" s="14" t="e">
        <f>Município!#REF!</f>
        <v>#REF!</v>
      </c>
    </row>
    <row r="292" spans="1:16" ht="15.75" customHeight="1" x14ac:dyDescent="0.25">
      <c r="A292" s="128" t="str">
        <f>Município!A292</f>
        <v>Governador Valadares</v>
      </c>
      <c r="B292" s="128">
        <f>Município!B292</f>
        <v>312580</v>
      </c>
      <c r="C292" s="128" t="str">
        <f>Município!C292</f>
        <v>Fernandes Tourinho</v>
      </c>
      <c r="D292" s="137" t="e">
        <f>Município!#REF!</f>
        <v>#REF!</v>
      </c>
      <c r="E292" s="131" t="e">
        <f>Município!#REF!</f>
        <v>#REF!</v>
      </c>
      <c r="F292" s="131" t="e">
        <f>Município!#REF!</f>
        <v>#REF!</v>
      </c>
      <c r="G292" s="132" t="e">
        <f>Município!#REF!</f>
        <v>#REF!</v>
      </c>
      <c r="H292" s="131"/>
      <c r="I292" s="131" t="e">
        <f>Município!#REF!</f>
        <v>#REF!</v>
      </c>
      <c r="J292" s="131" t="e">
        <f>Município!#REF!</f>
        <v>#REF!</v>
      </c>
      <c r="K292" s="131">
        <f>Município!D292</f>
        <v>36</v>
      </c>
      <c r="L292" s="133"/>
      <c r="M292" s="134" t="e">
        <f>Município!#REF!</f>
        <v>#REF!</v>
      </c>
      <c r="N292" s="14" t="e">
        <f>Município!#REF!</f>
        <v>#REF!</v>
      </c>
      <c r="O292" s="14" t="e">
        <f>Município!#REF!</f>
        <v>#REF!</v>
      </c>
      <c r="P292" s="14" t="e">
        <f>Município!#REF!</f>
        <v>#REF!</v>
      </c>
    </row>
    <row r="293" spans="1:16" ht="15.75" customHeight="1" x14ac:dyDescent="0.25">
      <c r="A293" s="128" t="str">
        <f>Município!A293</f>
        <v>Itabira</v>
      </c>
      <c r="B293" s="128">
        <f>Município!B293</f>
        <v>312590</v>
      </c>
      <c r="C293" s="128" t="str">
        <f>Município!C293</f>
        <v>Ferros</v>
      </c>
      <c r="D293" s="137" t="e">
        <f>Município!#REF!</f>
        <v>#REF!</v>
      </c>
      <c r="E293" s="131" t="e">
        <f>Município!#REF!</f>
        <v>#REF!</v>
      </c>
      <c r="F293" s="131" t="e">
        <f>Município!#REF!</f>
        <v>#REF!</v>
      </c>
      <c r="G293" s="132" t="e">
        <f>Município!#REF!</f>
        <v>#REF!</v>
      </c>
      <c r="H293" s="131"/>
      <c r="I293" s="131" t="e">
        <f>Município!#REF!</f>
        <v>#REF!</v>
      </c>
      <c r="J293" s="131" t="e">
        <f>Município!#REF!</f>
        <v>#REF!</v>
      </c>
      <c r="K293" s="131">
        <f>Município!D293</f>
        <v>150</v>
      </c>
      <c r="L293" s="133"/>
      <c r="M293" s="134" t="e">
        <f>Município!#REF!</f>
        <v>#REF!</v>
      </c>
      <c r="N293" s="14" t="e">
        <f>Município!#REF!</f>
        <v>#REF!</v>
      </c>
      <c r="O293" s="14" t="e">
        <f>Município!#REF!</f>
        <v>#REF!</v>
      </c>
      <c r="P293" s="14" t="e">
        <f>Município!#REF!</f>
        <v>#REF!</v>
      </c>
    </row>
    <row r="294" spans="1:16" ht="15.75" customHeight="1" x14ac:dyDescent="0.25">
      <c r="A294" s="128" t="str">
        <f>Município!A294</f>
        <v>Manhuaçu</v>
      </c>
      <c r="B294" s="128">
        <f>Município!B294</f>
        <v>312595</v>
      </c>
      <c r="C294" s="128" t="str">
        <f>Município!C294</f>
        <v>Fervedouro</v>
      </c>
      <c r="D294" s="137" t="e">
        <f>Município!#REF!</f>
        <v>#REF!</v>
      </c>
      <c r="E294" s="131" t="e">
        <f>Município!#REF!</f>
        <v>#REF!</v>
      </c>
      <c r="F294" s="131" t="e">
        <f>Município!#REF!</f>
        <v>#REF!</v>
      </c>
      <c r="G294" s="132" t="e">
        <f>Município!#REF!</f>
        <v>#REF!</v>
      </c>
      <c r="H294" s="131"/>
      <c r="I294" s="131" t="e">
        <f>Município!#REF!</f>
        <v>#REF!</v>
      </c>
      <c r="J294" s="131" t="e">
        <f>Município!#REF!</f>
        <v>#REF!</v>
      </c>
      <c r="K294" s="131">
        <f>Município!D294</f>
        <v>168</v>
      </c>
      <c r="L294" s="133"/>
      <c r="M294" s="134" t="e">
        <f>Município!#REF!</f>
        <v>#REF!</v>
      </c>
      <c r="N294" s="14" t="e">
        <f>Município!#REF!</f>
        <v>#REF!</v>
      </c>
      <c r="O294" s="14" t="e">
        <f>Município!#REF!</f>
        <v>#REF!</v>
      </c>
      <c r="P294" s="14" t="e">
        <f>Município!#REF!</f>
        <v>#REF!</v>
      </c>
    </row>
    <row r="295" spans="1:16" ht="15.75" customHeight="1" x14ac:dyDescent="0.25">
      <c r="A295" s="128" t="str">
        <f>Município!A295</f>
        <v>Belo Horizonte</v>
      </c>
      <c r="B295" s="128">
        <f>Município!B295</f>
        <v>312600</v>
      </c>
      <c r="C295" s="128" t="str">
        <f>Município!C295</f>
        <v>Florestal</v>
      </c>
      <c r="D295" s="137" t="e">
        <f>Município!#REF!</f>
        <v>#REF!</v>
      </c>
      <c r="E295" s="131" t="e">
        <f>Município!#REF!</f>
        <v>#REF!</v>
      </c>
      <c r="F295" s="131" t="e">
        <f>Município!#REF!</f>
        <v>#REF!</v>
      </c>
      <c r="G295" s="132" t="e">
        <f>Município!#REF!</f>
        <v>#REF!</v>
      </c>
      <c r="H295" s="131"/>
      <c r="I295" s="131" t="e">
        <f>Município!#REF!</f>
        <v>#REF!</v>
      </c>
      <c r="J295" s="131" t="e">
        <f>Município!#REF!</f>
        <v>#REF!</v>
      </c>
      <c r="K295" s="131">
        <f>Município!D295</f>
        <v>114</v>
      </c>
      <c r="L295" s="133"/>
      <c r="M295" s="134" t="e">
        <f>Município!#REF!</f>
        <v>#REF!</v>
      </c>
      <c r="N295" s="14" t="e">
        <f>Município!#REF!</f>
        <v>#REF!</v>
      </c>
      <c r="O295" s="14" t="e">
        <f>Município!#REF!</f>
        <v>#REF!</v>
      </c>
      <c r="P295" s="14" t="e">
        <f>Município!#REF!</f>
        <v>#REF!</v>
      </c>
    </row>
    <row r="296" spans="1:16" ht="15.75" customHeight="1" x14ac:dyDescent="0.25">
      <c r="A296" s="128" t="str">
        <f>Município!A296</f>
        <v>Divinópolis</v>
      </c>
      <c r="B296" s="128">
        <f>Município!B296</f>
        <v>312610</v>
      </c>
      <c r="C296" s="128" t="str">
        <f>Município!C296</f>
        <v>Formiga</v>
      </c>
      <c r="D296" s="137" t="e">
        <f>Município!#REF!</f>
        <v>#REF!</v>
      </c>
      <c r="E296" s="131" t="e">
        <f>Município!#REF!</f>
        <v>#REF!</v>
      </c>
      <c r="F296" s="131" t="e">
        <f>Município!#REF!</f>
        <v>#REF!</v>
      </c>
      <c r="G296" s="132" t="e">
        <f>Município!#REF!</f>
        <v>#REF!</v>
      </c>
      <c r="H296" s="131"/>
      <c r="I296" s="131" t="e">
        <f>Município!#REF!</f>
        <v>#REF!</v>
      </c>
      <c r="J296" s="131" t="e">
        <f>Município!#REF!</f>
        <v>#REF!</v>
      </c>
      <c r="K296" s="131">
        <f>Município!D296</f>
        <v>492</v>
      </c>
      <c r="L296" s="133"/>
      <c r="M296" s="134" t="e">
        <f>Município!#REF!</f>
        <v>#REF!</v>
      </c>
      <c r="N296" s="14" t="e">
        <f>Município!#REF!</f>
        <v>#REF!</v>
      </c>
      <c r="O296" s="14" t="e">
        <f>Município!#REF!</f>
        <v>#REF!</v>
      </c>
      <c r="P296" s="14" t="e">
        <f>Município!#REF!</f>
        <v>#REF!</v>
      </c>
    </row>
    <row r="297" spans="1:16" ht="15.75" customHeight="1" x14ac:dyDescent="0.25">
      <c r="A297" s="128" t="str">
        <f>Município!A297</f>
        <v>Unaí</v>
      </c>
      <c r="B297" s="128">
        <f>Município!B297</f>
        <v>312620</v>
      </c>
      <c r="C297" s="128" t="str">
        <f>Município!C297</f>
        <v>Formoso</v>
      </c>
      <c r="D297" s="137" t="e">
        <f>Município!#REF!</f>
        <v>#REF!</v>
      </c>
      <c r="E297" s="131" t="e">
        <f>Município!#REF!</f>
        <v>#REF!</v>
      </c>
      <c r="F297" s="131" t="e">
        <f>Município!#REF!</f>
        <v>#REF!</v>
      </c>
      <c r="G297" s="132" t="e">
        <f>Município!#REF!</f>
        <v>#REF!</v>
      </c>
      <c r="H297" s="131"/>
      <c r="I297" s="131" t="e">
        <f>Município!#REF!</f>
        <v>#REF!</v>
      </c>
      <c r="J297" s="131" t="e">
        <f>Município!#REF!</f>
        <v>#REF!</v>
      </c>
      <c r="K297" s="131">
        <f>Município!D297</f>
        <v>60</v>
      </c>
      <c r="L297" s="133"/>
      <c r="M297" s="134" t="e">
        <f>Município!#REF!</f>
        <v>#REF!</v>
      </c>
      <c r="N297" s="14" t="e">
        <f>Município!#REF!</f>
        <v>#REF!</v>
      </c>
      <c r="O297" s="14" t="e">
        <f>Município!#REF!</f>
        <v>#REF!</v>
      </c>
      <c r="P297" s="14" t="e">
        <f>Município!#REF!</f>
        <v>#REF!</v>
      </c>
    </row>
    <row r="298" spans="1:16" ht="15.75" customHeight="1" x14ac:dyDescent="0.25">
      <c r="A298" s="128" t="str">
        <f>Município!A298</f>
        <v>Passos</v>
      </c>
      <c r="B298" s="128">
        <f>Município!B298</f>
        <v>312630</v>
      </c>
      <c r="C298" s="128" t="str">
        <f>Município!C298</f>
        <v>Fortaleza de Minas</v>
      </c>
      <c r="D298" s="137" t="e">
        <f>Município!#REF!</f>
        <v>#REF!</v>
      </c>
      <c r="E298" s="131" t="e">
        <f>Município!#REF!</f>
        <v>#REF!</v>
      </c>
      <c r="F298" s="131" t="e">
        <f>Município!#REF!</f>
        <v>#REF!</v>
      </c>
      <c r="G298" s="132" t="e">
        <f>Município!#REF!</f>
        <v>#REF!</v>
      </c>
      <c r="H298" s="131"/>
      <c r="I298" s="131" t="e">
        <f>Município!#REF!</f>
        <v>#REF!</v>
      </c>
      <c r="J298" s="131" t="e">
        <f>Município!#REF!</f>
        <v>#REF!</v>
      </c>
      <c r="K298" s="131">
        <f>Município!D298</f>
        <v>72</v>
      </c>
      <c r="L298" s="133"/>
      <c r="M298" s="134" t="e">
        <f>Município!#REF!</f>
        <v>#REF!</v>
      </c>
      <c r="N298" s="14" t="e">
        <f>Município!#REF!</f>
        <v>#REF!</v>
      </c>
      <c r="O298" s="14" t="e">
        <f>Município!#REF!</f>
        <v>#REF!</v>
      </c>
      <c r="P298" s="14" t="e">
        <f>Município!#REF!</f>
        <v>#REF!</v>
      </c>
    </row>
    <row r="299" spans="1:16" ht="15.75" customHeight="1" x14ac:dyDescent="0.25">
      <c r="A299" s="128" t="str">
        <f>Município!A299</f>
        <v>Sete Lagoas</v>
      </c>
      <c r="B299" s="128">
        <f>Município!B299</f>
        <v>312640</v>
      </c>
      <c r="C299" s="128" t="str">
        <f>Município!C299</f>
        <v>Fortuna de Minas</v>
      </c>
      <c r="D299" s="137" t="e">
        <f>Município!#REF!</f>
        <v>#REF!</v>
      </c>
      <c r="E299" s="131" t="e">
        <f>Município!#REF!</f>
        <v>#REF!</v>
      </c>
      <c r="F299" s="131" t="e">
        <f>Município!#REF!</f>
        <v>#REF!</v>
      </c>
      <c r="G299" s="132" t="e">
        <f>Município!#REF!</f>
        <v>#REF!</v>
      </c>
      <c r="H299" s="131"/>
      <c r="I299" s="131" t="e">
        <f>Município!#REF!</f>
        <v>#REF!</v>
      </c>
      <c r="J299" s="131" t="e">
        <f>Município!#REF!</f>
        <v>#REF!</v>
      </c>
      <c r="K299" s="131">
        <f>Município!D299</f>
        <v>54</v>
      </c>
      <c r="L299" s="133"/>
      <c r="M299" s="134" t="e">
        <f>Município!#REF!</f>
        <v>#REF!</v>
      </c>
      <c r="N299" s="14" t="e">
        <f>Município!#REF!</f>
        <v>#REF!</v>
      </c>
      <c r="O299" s="14" t="e">
        <f>Município!#REF!</f>
        <v>#REF!</v>
      </c>
      <c r="P299" s="14" t="e">
        <f>Município!#REF!</f>
        <v>#REF!</v>
      </c>
    </row>
    <row r="300" spans="1:16" ht="15.75" customHeight="1" x14ac:dyDescent="0.25">
      <c r="A300" s="128" t="str">
        <f>Município!A300</f>
        <v>Diamantina</v>
      </c>
      <c r="B300" s="128">
        <f>Município!B300</f>
        <v>312650</v>
      </c>
      <c r="C300" s="128" t="str">
        <f>Município!C300</f>
        <v>Francisco Badaró</v>
      </c>
      <c r="D300" s="137" t="e">
        <f>Município!#REF!</f>
        <v>#REF!</v>
      </c>
      <c r="E300" s="131" t="e">
        <f>Município!#REF!</f>
        <v>#REF!</v>
      </c>
      <c r="F300" s="131" t="e">
        <f>Município!#REF!</f>
        <v>#REF!</v>
      </c>
      <c r="G300" s="132" t="e">
        <f>Município!#REF!</f>
        <v>#REF!</v>
      </c>
      <c r="H300" s="131"/>
      <c r="I300" s="131" t="e">
        <f>Município!#REF!</f>
        <v>#REF!</v>
      </c>
      <c r="J300" s="131" t="e">
        <f>Município!#REF!</f>
        <v>#REF!</v>
      </c>
      <c r="K300" s="131">
        <f>Município!D300</f>
        <v>60</v>
      </c>
      <c r="L300" s="133"/>
      <c r="M300" s="134" t="e">
        <f>Município!#REF!</f>
        <v>#REF!</v>
      </c>
      <c r="N300" s="14" t="e">
        <f>Município!#REF!</f>
        <v>#REF!</v>
      </c>
      <c r="O300" s="14" t="e">
        <f>Município!#REF!</f>
        <v>#REF!</v>
      </c>
      <c r="P300" s="14" t="e">
        <f>Município!#REF!</f>
        <v>#REF!</v>
      </c>
    </row>
    <row r="301" spans="1:16" ht="15.75" customHeight="1" x14ac:dyDescent="0.25">
      <c r="A301" s="128" t="str">
        <f>Município!A301</f>
        <v>Montes Claros</v>
      </c>
      <c r="B301" s="128">
        <f>Município!B301</f>
        <v>312660</v>
      </c>
      <c r="C301" s="128" t="str">
        <f>Município!C301</f>
        <v>Francisco Dumont</v>
      </c>
      <c r="D301" s="137" t="e">
        <f>Município!#REF!</f>
        <v>#REF!</v>
      </c>
      <c r="E301" s="131" t="e">
        <f>Município!#REF!</f>
        <v>#REF!</v>
      </c>
      <c r="F301" s="131" t="e">
        <f>Município!#REF!</f>
        <v>#REF!</v>
      </c>
      <c r="G301" s="132" t="e">
        <f>Município!#REF!</f>
        <v>#REF!</v>
      </c>
      <c r="H301" s="131"/>
      <c r="I301" s="131" t="e">
        <f>Município!#REF!</f>
        <v>#REF!</v>
      </c>
      <c r="J301" s="131" t="e">
        <f>Município!#REF!</f>
        <v>#REF!</v>
      </c>
      <c r="K301" s="131">
        <f>Município!D301</f>
        <v>78</v>
      </c>
      <c r="L301" s="133"/>
      <c r="M301" s="134" t="e">
        <f>Município!#REF!</f>
        <v>#REF!</v>
      </c>
      <c r="N301" s="14" t="e">
        <f>Município!#REF!</f>
        <v>#REF!</v>
      </c>
      <c r="O301" s="14" t="e">
        <f>Município!#REF!</f>
        <v>#REF!</v>
      </c>
      <c r="P301" s="14" t="e">
        <f>Município!#REF!</f>
        <v>#REF!</v>
      </c>
    </row>
    <row r="302" spans="1:16" ht="15.75" customHeight="1" x14ac:dyDescent="0.25">
      <c r="A302" s="128" t="str">
        <f>Município!A302</f>
        <v>Montes Claros</v>
      </c>
      <c r="B302" s="128">
        <f>Município!B302</f>
        <v>312670</v>
      </c>
      <c r="C302" s="128" t="str">
        <f>Município!C302</f>
        <v>Francisco Sá</v>
      </c>
      <c r="D302" s="137" t="e">
        <f>Município!#REF!</f>
        <v>#REF!</v>
      </c>
      <c r="E302" s="131" t="e">
        <f>Município!#REF!</f>
        <v>#REF!</v>
      </c>
      <c r="F302" s="131" t="e">
        <f>Município!#REF!</f>
        <v>#REF!</v>
      </c>
      <c r="G302" s="132" t="e">
        <f>Município!#REF!</f>
        <v>#REF!</v>
      </c>
      <c r="H302" s="131"/>
      <c r="I302" s="131" t="e">
        <f>Município!#REF!</f>
        <v>#REF!</v>
      </c>
      <c r="J302" s="131" t="e">
        <f>Município!#REF!</f>
        <v>#REF!</v>
      </c>
      <c r="K302" s="131">
        <f>Município!D302</f>
        <v>402</v>
      </c>
      <c r="L302" s="133"/>
      <c r="M302" s="134" t="e">
        <f>Município!#REF!</f>
        <v>#REF!</v>
      </c>
      <c r="N302" s="14" t="e">
        <f>Município!#REF!</f>
        <v>#REF!</v>
      </c>
      <c r="O302" s="14" t="e">
        <f>Município!#REF!</f>
        <v>#REF!</v>
      </c>
      <c r="P302" s="14" t="e">
        <f>Município!#REF!</f>
        <v>#REF!</v>
      </c>
    </row>
    <row r="303" spans="1:16" ht="15.75" customHeight="1" x14ac:dyDescent="0.25">
      <c r="A303" s="128" t="str">
        <f>Município!A303</f>
        <v>Teófilo Otoni</v>
      </c>
      <c r="B303" s="128">
        <f>Município!B303</f>
        <v>312675</v>
      </c>
      <c r="C303" s="128" t="str">
        <f>Município!C303</f>
        <v>Franciscópolis</v>
      </c>
      <c r="D303" s="137" t="e">
        <f>Município!#REF!</f>
        <v>#REF!</v>
      </c>
      <c r="E303" s="131" t="e">
        <f>Município!#REF!</f>
        <v>#REF!</v>
      </c>
      <c r="F303" s="131" t="e">
        <f>Município!#REF!</f>
        <v>#REF!</v>
      </c>
      <c r="G303" s="132" t="e">
        <f>Município!#REF!</f>
        <v>#REF!</v>
      </c>
      <c r="H303" s="131"/>
      <c r="I303" s="131" t="e">
        <f>Município!#REF!</f>
        <v>#REF!</v>
      </c>
      <c r="J303" s="131" t="e">
        <f>Município!#REF!</f>
        <v>#REF!</v>
      </c>
      <c r="K303" s="131">
        <f>Município!D303</f>
        <v>42</v>
      </c>
      <c r="L303" s="133"/>
      <c r="M303" s="134" t="e">
        <f>Município!#REF!</f>
        <v>#REF!</v>
      </c>
      <c r="N303" s="14" t="e">
        <f>Município!#REF!</f>
        <v>#REF!</v>
      </c>
      <c r="O303" s="14" t="e">
        <f>Município!#REF!</f>
        <v>#REF!</v>
      </c>
      <c r="P303" s="14" t="e">
        <f>Município!#REF!</f>
        <v>#REF!</v>
      </c>
    </row>
    <row r="304" spans="1:16" ht="15.75" customHeight="1" x14ac:dyDescent="0.25">
      <c r="A304" s="128" t="str">
        <f>Município!A304</f>
        <v>Teófilo Otoni</v>
      </c>
      <c r="B304" s="128">
        <f>Município!B304</f>
        <v>312680</v>
      </c>
      <c r="C304" s="128" t="str">
        <f>Município!C304</f>
        <v>Frei Gaspar</v>
      </c>
      <c r="D304" s="137" t="e">
        <f>Município!#REF!</f>
        <v>#REF!</v>
      </c>
      <c r="E304" s="131" t="e">
        <f>Município!#REF!</f>
        <v>#REF!</v>
      </c>
      <c r="F304" s="131" t="e">
        <f>Município!#REF!</f>
        <v>#REF!</v>
      </c>
      <c r="G304" s="132" t="e">
        <f>Município!#REF!</f>
        <v>#REF!</v>
      </c>
      <c r="H304" s="131"/>
      <c r="I304" s="131" t="e">
        <f>Município!#REF!</f>
        <v>#REF!</v>
      </c>
      <c r="J304" s="131" t="e">
        <f>Município!#REF!</f>
        <v>#REF!</v>
      </c>
      <c r="K304" s="131">
        <f>Município!D304</f>
        <v>84</v>
      </c>
      <c r="L304" s="133"/>
      <c r="M304" s="134" t="e">
        <f>Município!#REF!</f>
        <v>#REF!</v>
      </c>
      <c r="N304" s="14" t="e">
        <f>Município!#REF!</f>
        <v>#REF!</v>
      </c>
      <c r="O304" s="14" t="e">
        <f>Município!#REF!</f>
        <v>#REF!</v>
      </c>
      <c r="P304" s="14" t="e">
        <f>Município!#REF!</f>
        <v>#REF!</v>
      </c>
    </row>
    <row r="305" spans="1:16" ht="15.75" customHeight="1" x14ac:dyDescent="0.25">
      <c r="A305" s="128" t="str">
        <f>Município!A305</f>
        <v>Governador Valadares</v>
      </c>
      <c r="B305" s="128">
        <f>Município!B305</f>
        <v>312690</v>
      </c>
      <c r="C305" s="128" t="str">
        <f>Município!C305</f>
        <v>Frei Inocêncio</v>
      </c>
      <c r="D305" s="137" t="e">
        <f>Município!#REF!</f>
        <v>#REF!</v>
      </c>
      <c r="E305" s="131" t="e">
        <f>Município!#REF!</f>
        <v>#REF!</v>
      </c>
      <c r="F305" s="131" t="e">
        <f>Município!#REF!</f>
        <v>#REF!</v>
      </c>
      <c r="G305" s="132" t="e">
        <f>Município!#REF!</f>
        <v>#REF!</v>
      </c>
      <c r="H305" s="131"/>
      <c r="I305" s="131" t="e">
        <f>Município!#REF!</f>
        <v>#REF!</v>
      </c>
      <c r="J305" s="131" t="e">
        <f>Município!#REF!</f>
        <v>#REF!</v>
      </c>
      <c r="K305" s="131">
        <f>Município!D305</f>
        <v>60</v>
      </c>
      <c r="L305" s="133"/>
      <c r="M305" s="134" t="e">
        <f>Município!#REF!</f>
        <v>#REF!</v>
      </c>
      <c r="N305" s="14" t="e">
        <f>Município!#REF!</f>
        <v>#REF!</v>
      </c>
      <c r="O305" s="14" t="e">
        <f>Município!#REF!</f>
        <v>#REF!</v>
      </c>
      <c r="P305" s="14" t="e">
        <f>Município!#REF!</f>
        <v>#REF!</v>
      </c>
    </row>
    <row r="306" spans="1:16" ht="15.75" customHeight="1" x14ac:dyDescent="0.25">
      <c r="A306" s="128" t="str">
        <f>Município!A306</f>
        <v>Governador Valadares</v>
      </c>
      <c r="B306" s="128">
        <f>Município!B306</f>
        <v>312695</v>
      </c>
      <c r="C306" s="128" t="str">
        <f>Município!C306</f>
        <v>Frei Lagonegro</v>
      </c>
      <c r="D306" s="137" t="e">
        <f>Município!#REF!</f>
        <v>#REF!</v>
      </c>
      <c r="E306" s="131" t="e">
        <f>Município!#REF!</f>
        <v>#REF!</v>
      </c>
      <c r="F306" s="131" t="e">
        <f>Município!#REF!</f>
        <v>#REF!</v>
      </c>
      <c r="G306" s="132" t="e">
        <f>Município!#REF!</f>
        <v>#REF!</v>
      </c>
      <c r="H306" s="131"/>
      <c r="I306" s="131" t="e">
        <f>Município!#REF!</f>
        <v>#REF!</v>
      </c>
      <c r="J306" s="131" t="e">
        <f>Município!#REF!</f>
        <v>#REF!</v>
      </c>
      <c r="K306" s="131">
        <f>Município!D306</f>
        <v>78</v>
      </c>
      <c r="L306" s="133"/>
      <c r="M306" s="134" t="e">
        <f>Município!#REF!</f>
        <v>#REF!</v>
      </c>
      <c r="N306" s="14" t="e">
        <f>Município!#REF!</f>
        <v>#REF!</v>
      </c>
      <c r="O306" s="14" t="e">
        <f>Município!#REF!</f>
        <v>#REF!</v>
      </c>
      <c r="P306" s="14" t="e">
        <f>Município!#REF!</f>
        <v>#REF!</v>
      </c>
    </row>
    <row r="307" spans="1:16" ht="15.75" customHeight="1" x14ac:dyDescent="0.25">
      <c r="A307" s="128" t="str">
        <f>Município!A307</f>
        <v>Uberaba</v>
      </c>
      <c r="B307" s="128">
        <f>Município!B307</f>
        <v>312700</v>
      </c>
      <c r="C307" s="128" t="str">
        <f>Município!C307</f>
        <v>Fronteira</v>
      </c>
      <c r="D307" s="137" t="e">
        <f>Município!#REF!</f>
        <v>#REF!</v>
      </c>
      <c r="E307" s="131" t="e">
        <f>Município!#REF!</f>
        <v>#REF!</v>
      </c>
      <c r="F307" s="131" t="e">
        <f>Município!#REF!</f>
        <v>#REF!</v>
      </c>
      <c r="G307" s="132" t="e">
        <f>Município!#REF!</f>
        <v>#REF!</v>
      </c>
      <c r="H307" s="131"/>
      <c r="I307" s="131" t="e">
        <f>Município!#REF!</f>
        <v>#REF!</v>
      </c>
      <c r="J307" s="131" t="e">
        <f>Município!#REF!</f>
        <v>#REF!</v>
      </c>
      <c r="K307" s="131">
        <f>Município!D307</f>
        <v>270</v>
      </c>
      <c r="L307" s="133"/>
      <c r="M307" s="134" t="e">
        <f>Município!#REF!</f>
        <v>#REF!</v>
      </c>
      <c r="N307" s="14" t="e">
        <f>Município!#REF!</f>
        <v>#REF!</v>
      </c>
      <c r="O307" s="14" t="e">
        <f>Município!#REF!</f>
        <v>#REF!</v>
      </c>
      <c r="P307" s="14" t="e">
        <f>Município!#REF!</f>
        <v>#REF!</v>
      </c>
    </row>
    <row r="308" spans="1:16" ht="15.75" customHeight="1" x14ac:dyDescent="0.25">
      <c r="A308" s="128" t="str">
        <f>Município!A308</f>
        <v>Teófilo Otoni</v>
      </c>
      <c r="B308" s="128">
        <f>Município!B308</f>
        <v>312705</v>
      </c>
      <c r="C308" s="128" t="str">
        <f>Município!C308</f>
        <v>Fronteira dos Vales</v>
      </c>
      <c r="D308" s="137" t="e">
        <f>Município!#REF!</f>
        <v>#REF!</v>
      </c>
      <c r="E308" s="131" t="e">
        <f>Município!#REF!</f>
        <v>#REF!</v>
      </c>
      <c r="F308" s="131" t="e">
        <f>Município!#REF!</f>
        <v>#REF!</v>
      </c>
      <c r="G308" s="132" t="e">
        <f>Município!#REF!</f>
        <v>#REF!</v>
      </c>
      <c r="H308" s="131"/>
      <c r="I308" s="131" t="e">
        <f>Município!#REF!</f>
        <v>#REF!</v>
      </c>
      <c r="J308" s="131" t="e">
        <f>Município!#REF!</f>
        <v>#REF!</v>
      </c>
      <c r="K308" s="131">
        <f>Município!D308</f>
        <v>42</v>
      </c>
      <c r="L308" s="133"/>
      <c r="M308" s="134" t="e">
        <f>Município!#REF!</f>
        <v>#REF!</v>
      </c>
      <c r="N308" s="14" t="e">
        <f>Município!#REF!</f>
        <v>#REF!</v>
      </c>
      <c r="O308" s="14" t="e">
        <f>Município!#REF!</f>
        <v>#REF!</v>
      </c>
      <c r="P308" s="14" t="e">
        <f>Município!#REF!</f>
        <v>#REF!</v>
      </c>
    </row>
    <row r="309" spans="1:16" ht="15.75" customHeight="1" x14ac:dyDescent="0.25">
      <c r="A309" s="128" t="str">
        <f>Município!A309</f>
        <v>Montes Claros</v>
      </c>
      <c r="B309" s="128">
        <f>Município!B309</f>
        <v>312707</v>
      </c>
      <c r="C309" s="128" t="str">
        <f>Município!C309</f>
        <v>Fruta de Leite</v>
      </c>
      <c r="D309" s="137" t="e">
        <f>Município!#REF!</f>
        <v>#REF!</v>
      </c>
      <c r="E309" s="131" t="e">
        <f>Município!#REF!</f>
        <v>#REF!</v>
      </c>
      <c r="F309" s="131" t="e">
        <f>Município!#REF!</f>
        <v>#REF!</v>
      </c>
      <c r="G309" s="132" t="e">
        <f>Município!#REF!</f>
        <v>#REF!</v>
      </c>
      <c r="H309" s="131"/>
      <c r="I309" s="131" t="e">
        <f>Município!#REF!</f>
        <v>#REF!</v>
      </c>
      <c r="J309" s="131" t="e">
        <f>Município!#REF!</f>
        <v>#REF!</v>
      </c>
      <c r="K309" s="131">
        <f>Município!D309</f>
        <v>24</v>
      </c>
      <c r="L309" s="133"/>
      <c r="M309" s="134" t="e">
        <f>Município!#REF!</f>
        <v>#REF!</v>
      </c>
      <c r="N309" s="14" t="e">
        <f>Município!#REF!</f>
        <v>#REF!</v>
      </c>
      <c r="O309" s="14" t="e">
        <f>Município!#REF!</f>
        <v>#REF!</v>
      </c>
      <c r="P309" s="14" t="e">
        <f>Município!#REF!</f>
        <v>#REF!</v>
      </c>
    </row>
    <row r="310" spans="1:16" ht="15.75" customHeight="1" x14ac:dyDescent="0.25">
      <c r="A310" s="128" t="str">
        <f>Município!A310</f>
        <v>Uberaba</v>
      </c>
      <c r="B310" s="128">
        <f>Município!B310</f>
        <v>312710</v>
      </c>
      <c r="C310" s="128" t="str">
        <f>Município!C310</f>
        <v>Frutal</v>
      </c>
      <c r="D310" s="137" t="e">
        <f>Município!#REF!</f>
        <v>#REF!</v>
      </c>
      <c r="E310" s="131" t="e">
        <f>Município!#REF!</f>
        <v>#REF!</v>
      </c>
      <c r="F310" s="131" t="e">
        <f>Município!#REF!</f>
        <v>#REF!</v>
      </c>
      <c r="G310" s="132" t="e">
        <f>Município!#REF!</f>
        <v>#REF!</v>
      </c>
      <c r="H310" s="131"/>
      <c r="I310" s="131" t="e">
        <f>Município!#REF!</f>
        <v>#REF!</v>
      </c>
      <c r="J310" s="131" t="e">
        <f>Município!#REF!</f>
        <v>#REF!</v>
      </c>
      <c r="K310" s="131">
        <f>Município!D310</f>
        <v>1032</v>
      </c>
      <c r="L310" s="133"/>
      <c r="M310" s="134" t="e">
        <f>Município!#REF!</f>
        <v>#REF!</v>
      </c>
      <c r="N310" s="14" t="e">
        <f>Município!#REF!</f>
        <v>#REF!</v>
      </c>
      <c r="O310" s="14" t="e">
        <f>Município!#REF!</f>
        <v>#REF!</v>
      </c>
      <c r="P310" s="14" t="e">
        <f>Município!#REF!</f>
        <v>#REF!</v>
      </c>
    </row>
    <row r="311" spans="1:16" ht="15.75" customHeight="1" x14ac:dyDescent="0.25">
      <c r="A311" s="128" t="str">
        <f>Município!A311</f>
        <v>Sete Lagoas</v>
      </c>
      <c r="B311" s="128">
        <f>Município!B311</f>
        <v>312720</v>
      </c>
      <c r="C311" s="128" t="str">
        <f>Município!C311</f>
        <v>Funilândia</v>
      </c>
      <c r="D311" s="137" t="e">
        <f>Município!#REF!</f>
        <v>#REF!</v>
      </c>
      <c r="E311" s="131" t="e">
        <f>Município!#REF!</f>
        <v>#REF!</v>
      </c>
      <c r="F311" s="131" t="e">
        <f>Município!#REF!</f>
        <v>#REF!</v>
      </c>
      <c r="G311" s="132" t="e">
        <f>Município!#REF!</f>
        <v>#REF!</v>
      </c>
      <c r="H311" s="131"/>
      <c r="I311" s="131" t="e">
        <f>Município!#REF!</f>
        <v>#REF!</v>
      </c>
      <c r="J311" s="131" t="e">
        <f>Município!#REF!</f>
        <v>#REF!</v>
      </c>
      <c r="K311" s="131">
        <f>Município!D311</f>
        <v>66</v>
      </c>
      <c r="L311" s="133"/>
      <c r="M311" s="134" t="e">
        <f>Município!#REF!</f>
        <v>#REF!</v>
      </c>
      <c r="N311" s="14" t="e">
        <f>Município!#REF!</f>
        <v>#REF!</v>
      </c>
      <c r="O311" s="14" t="e">
        <f>Município!#REF!</f>
        <v>#REF!</v>
      </c>
      <c r="P311" s="14" t="e">
        <f>Município!#REF!</f>
        <v>#REF!</v>
      </c>
    </row>
    <row r="312" spans="1:16" ht="15.75" customHeight="1" x14ac:dyDescent="0.25">
      <c r="A312" s="128" t="str">
        <f>Município!A312</f>
        <v>Governador Valadares</v>
      </c>
      <c r="B312" s="128">
        <f>Município!B312</f>
        <v>312730</v>
      </c>
      <c r="C312" s="128" t="str">
        <f>Município!C312</f>
        <v>Galiléia</v>
      </c>
      <c r="D312" s="137" t="e">
        <f>Município!#REF!</f>
        <v>#REF!</v>
      </c>
      <c r="E312" s="131" t="e">
        <f>Município!#REF!</f>
        <v>#REF!</v>
      </c>
      <c r="F312" s="131" t="e">
        <f>Município!#REF!</f>
        <v>#REF!</v>
      </c>
      <c r="G312" s="132" t="e">
        <f>Município!#REF!</f>
        <v>#REF!</v>
      </c>
      <c r="H312" s="131"/>
      <c r="I312" s="131" t="e">
        <f>Município!#REF!</f>
        <v>#REF!</v>
      </c>
      <c r="J312" s="131" t="e">
        <f>Município!#REF!</f>
        <v>#REF!</v>
      </c>
      <c r="K312" s="131">
        <f>Município!D312</f>
        <v>48</v>
      </c>
      <c r="L312" s="133"/>
      <c r="M312" s="134" t="e">
        <f>Município!#REF!</f>
        <v>#REF!</v>
      </c>
      <c r="N312" s="14" t="e">
        <f>Município!#REF!</f>
        <v>#REF!</v>
      </c>
      <c r="O312" s="14" t="e">
        <f>Município!#REF!</f>
        <v>#REF!</v>
      </c>
      <c r="P312" s="14" t="e">
        <f>Município!#REF!</f>
        <v>#REF!</v>
      </c>
    </row>
    <row r="313" spans="1:16" ht="15.75" customHeight="1" x14ac:dyDescent="0.25">
      <c r="A313" s="128" t="str">
        <f>Município!A313</f>
        <v>Montes Claros</v>
      </c>
      <c r="B313" s="128">
        <f>Município!B313</f>
        <v>312733</v>
      </c>
      <c r="C313" s="128" t="str">
        <f>Município!C313</f>
        <v>Gameleiras</v>
      </c>
      <c r="D313" s="137" t="e">
        <f>Município!#REF!</f>
        <v>#REF!</v>
      </c>
      <c r="E313" s="131" t="e">
        <f>Município!#REF!</f>
        <v>#REF!</v>
      </c>
      <c r="F313" s="131" t="e">
        <f>Município!#REF!</f>
        <v>#REF!</v>
      </c>
      <c r="G313" s="132" t="e">
        <f>Município!#REF!</f>
        <v>#REF!</v>
      </c>
      <c r="H313" s="131"/>
      <c r="I313" s="131" t="e">
        <f>Município!#REF!</f>
        <v>#REF!</v>
      </c>
      <c r="J313" s="131" t="e">
        <f>Município!#REF!</f>
        <v>#REF!</v>
      </c>
      <c r="K313" s="131">
        <f>Município!D313</f>
        <v>42</v>
      </c>
      <c r="L313" s="133"/>
      <c r="M313" s="134" t="e">
        <f>Município!#REF!</f>
        <v>#REF!</v>
      </c>
      <c r="N313" s="14" t="e">
        <f>Município!#REF!</f>
        <v>#REF!</v>
      </c>
      <c r="O313" s="14" t="e">
        <f>Município!#REF!</f>
        <v>#REF!</v>
      </c>
      <c r="P313" s="14" t="e">
        <f>Município!#REF!</f>
        <v>#REF!</v>
      </c>
    </row>
    <row r="314" spans="1:16" ht="15.75" customHeight="1" x14ac:dyDescent="0.25">
      <c r="A314" s="128" t="str">
        <f>Município!A314</f>
        <v>Montes Claros</v>
      </c>
      <c r="B314" s="128">
        <f>Município!B314</f>
        <v>312735</v>
      </c>
      <c r="C314" s="128" t="str">
        <f>Município!C314</f>
        <v>Glaucilândia</v>
      </c>
      <c r="D314" s="137" t="e">
        <f>Município!#REF!</f>
        <v>#REF!</v>
      </c>
      <c r="E314" s="131" t="e">
        <f>Município!#REF!</f>
        <v>#REF!</v>
      </c>
      <c r="F314" s="131" t="e">
        <f>Município!#REF!</f>
        <v>#REF!</v>
      </c>
      <c r="G314" s="132" t="e">
        <f>Município!#REF!</f>
        <v>#REF!</v>
      </c>
      <c r="H314" s="131"/>
      <c r="I314" s="131" t="e">
        <f>Município!#REF!</f>
        <v>#REF!</v>
      </c>
      <c r="J314" s="131" t="e">
        <f>Município!#REF!</f>
        <v>#REF!</v>
      </c>
      <c r="K314" s="131">
        <f>Município!D314</f>
        <v>54</v>
      </c>
      <c r="L314" s="133"/>
      <c r="M314" s="134" t="e">
        <f>Município!#REF!</f>
        <v>#REF!</v>
      </c>
      <c r="N314" s="14" t="e">
        <f>Município!#REF!</f>
        <v>#REF!</v>
      </c>
      <c r="O314" s="14" t="e">
        <f>Município!#REF!</f>
        <v>#REF!</v>
      </c>
      <c r="P314" s="14" t="e">
        <f>Município!#REF!</f>
        <v>#REF!</v>
      </c>
    </row>
    <row r="315" spans="1:16" ht="15.75" customHeight="1" x14ac:dyDescent="0.25">
      <c r="A315" s="128" t="str">
        <f>Município!A315</f>
        <v>Governador Valadares</v>
      </c>
      <c r="B315" s="128">
        <f>Município!B315</f>
        <v>312737</v>
      </c>
      <c r="C315" s="128" t="str">
        <f>Município!C315</f>
        <v>Goiabeira</v>
      </c>
      <c r="D315" s="137" t="e">
        <f>Município!#REF!</f>
        <v>#REF!</v>
      </c>
      <c r="E315" s="131" t="e">
        <f>Município!#REF!</f>
        <v>#REF!</v>
      </c>
      <c r="F315" s="131" t="e">
        <f>Município!#REF!</f>
        <v>#REF!</v>
      </c>
      <c r="G315" s="132" t="e">
        <f>Município!#REF!</f>
        <v>#REF!</v>
      </c>
      <c r="H315" s="131"/>
      <c r="I315" s="131" t="e">
        <f>Município!#REF!</f>
        <v>#REF!</v>
      </c>
      <c r="J315" s="131" t="e">
        <f>Município!#REF!</f>
        <v>#REF!</v>
      </c>
      <c r="K315" s="131">
        <f>Município!D315</f>
        <v>30</v>
      </c>
      <c r="L315" s="133"/>
      <c r="M315" s="134" t="e">
        <f>Município!#REF!</f>
        <v>#REF!</v>
      </c>
      <c r="N315" s="14" t="e">
        <f>Município!#REF!</f>
        <v>#REF!</v>
      </c>
      <c r="O315" s="14" t="e">
        <f>Município!#REF!</f>
        <v>#REF!</v>
      </c>
      <c r="P315" s="14" t="e">
        <f>Município!#REF!</f>
        <v>#REF!</v>
      </c>
    </row>
    <row r="316" spans="1:16" ht="15.75" customHeight="1" x14ac:dyDescent="0.25">
      <c r="A316" s="128" t="str">
        <f>Município!A316</f>
        <v>Juiz de Fora</v>
      </c>
      <c r="B316" s="128">
        <f>Município!B316</f>
        <v>312738</v>
      </c>
      <c r="C316" s="128" t="str">
        <f>Município!C316</f>
        <v>Goianá</v>
      </c>
      <c r="D316" s="137" t="e">
        <f>Município!#REF!</f>
        <v>#REF!</v>
      </c>
      <c r="E316" s="131" t="e">
        <f>Município!#REF!</f>
        <v>#REF!</v>
      </c>
      <c r="F316" s="131" t="e">
        <f>Município!#REF!</f>
        <v>#REF!</v>
      </c>
      <c r="G316" s="132" t="e">
        <f>Município!#REF!</f>
        <v>#REF!</v>
      </c>
      <c r="H316" s="131"/>
      <c r="I316" s="131" t="e">
        <f>Município!#REF!</f>
        <v>#REF!</v>
      </c>
      <c r="J316" s="131" t="e">
        <f>Município!#REF!</f>
        <v>#REF!</v>
      </c>
      <c r="K316" s="131">
        <f>Município!D316</f>
        <v>36</v>
      </c>
      <c r="L316" s="133"/>
      <c r="M316" s="134" t="e">
        <f>Município!#REF!</f>
        <v>#REF!</v>
      </c>
      <c r="N316" s="14" t="e">
        <f>Município!#REF!</f>
        <v>#REF!</v>
      </c>
      <c r="O316" s="14" t="e">
        <f>Município!#REF!</f>
        <v>#REF!</v>
      </c>
      <c r="P316" s="14" t="e">
        <f>Município!#REF!</f>
        <v>#REF!</v>
      </c>
    </row>
    <row r="317" spans="1:16" ht="15.75" customHeight="1" x14ac:dyDescent="0.25">
      <c r="A317" s="128" t="str">
        <f>Município!A317</f>
        <v>Pouso Alegre</v>
      </c>
      <c r="B317" s="128">
        <f>Município!B317</f>
        <v>312740</v>
      </c>
      <c r="C317" s="128" t="str">
        <f>Município!C317</f>
        <v>Gonçalves</v>
      </c>
      <c r="D317" s="137" t="e">
        <f>Município!#REF!</f>
        <v>#REF!</v>
      </c>
      <c r="E317" s="131" t="e">
        <f>Município!#REF!</f>
        <v>#REF!</v>
      </c>
      <c r="F317" s="131" t="e">
        <f>Município!#REF!</f>
        <v>#REF!</v>
      </c>
      <c r="G317" s="132" t="e">
        <f>Município!#REF!</f>
        <v>#REF!</v>
      </c>
      <c r="H317" s="131"/>
      <c r="I317" s="131" t="e">
        <f>Município!#REF!</f>
        <v>#REF!</v>
      </c>
      <c r="J317" s="131" t="e">
        <f>Município!#REF!</f>
        <v>#REF!</v>
      </c>
      <c r="K317" s="131">
        <f>Município!D317</f>
        <v>72</v>
      </c>
      <c r="L317" s="133"/>
      <c r="M317" s="134" t="e">
        <f>Município!#REF!</f>
        <v>#REF!</v>
      </c>
      <c r="N317" s="14" t="e">
        <f>Município!#REF!</f>
        <v>#REF!</v>
      </c>
      <c r="O317" s="14" t="e">
        <f>Município!#REF!</f>
        <v>#REF!</v>
      </c>
      <c r="P317" s="14" t="e">
        <f>Município!#REF!</f>
        <v>#REF!</v>
      </c>
    </row>
    <row r="318" spans="1:16" ht="15.75" customHeight="1" x14ac:dyDescent="0.25">
      <c r="A318" s="128" t="str">
        <f>Município!A318</f>
        <v>Governador Valadares</v>
      </c>
      <c r="B318" s="128">
        <f>Município!B318</f>
        <v>312750</v>
      </c>
      <c r="C318" s="128" t="str">
        <f>Município!C318</f>
        <v>Gonzaga</v>
      </c>
      <c r="D318" s="137" t="e">
        <f>Município!#REF!</f>
        <v>#REF!</v>
      </c>
      <c r="E318" s="131" t="e">
        <f>Município!#REF!</f>
        <v>#REF!</v>
      </c>
      <c r="F318" s="131" t="e">
        <f>Município!#REF!</f>
        <v>#REF!</v>
      </c>
      <c r="G318" s="132" t="e">
        <f>Município!#REF!</f>
        <v>#REF!</v>
      </c>
      <c r="H318" s="131"/>
      <c r="I318" s="131" t="e">
        <f>Município!#REF!</f>
        <v>#REF!</v>
      </c>
      <c r="J318" s="131" t="e">
        <f>Município!#REF!</f>
        <v>#REF!</v>
      </c>
      <c r="K318" s="131">
        <f>Município!D318</f>
        <v>54</v>
      </c>
      <c r="L318" s="133"/>
      <c r="M318" s="134" t="e">
        <f>Município!#REF!</f>
        <v>#REF!</v>
      </c>
      <c r="N318" s="14" t="e">
        <f>Município!#REF!</f>
        <v>#REF!</v>
      </c>
      <c r="O318" s="14" t="e">
        <f>Município!#REF!</f>
        <v>#REF!</v>
      </c>
      <c r="P318" s="14" t="e">
        <f>Município!#REF!</f>
        <v>#REF!</v>
      </c>
    </row>
    <row r="319" spans="1:16" ht="15.75" customHeight="1" x14ac:dyDescent="0.25">
      <c r="A319" s="128" t="str">
        <f>Município!A319</f>
        <v>Diamantina</v>
      </c>
      <c r="B319" s="128">
        <f>Município!B319</f>
        <v>312760</v>
      </c>
      <c r="C319" s="128" t="str">
        <f>Município!C319</f>
        <v>Gouveia</v>
      </c>
      <c r="D319" s="137" t="e">
        <f>Município!#REF!</f>
        <v>#REF!</v>
      </c>
      <c r="E319" s="131" t="e">
        <f>Município!#REF!</f>
        <v>#REF!</v>
      </c>
      <c r="F319" s="131" t="e">
        <f>Município!#REF!</f>
        <v>#REF!</v>
      </c>
      <c r="G319" s="132" t="e">
        <f>Município!#REF!</f>
        <v>#REF!</v>
      </c>
      <c r="H319" s="131"/>
      <c r="I319" s="131" t="e">
        <f>Município!#REF!</f>
        <v>#REF!</v>
      </c>
      <c r="J319" s="131" t="e">
        <f>Município!#REF!</f>
        <v>#REF!</v>
      </c>
      <c r="K319" s="131">
        <f>Município!D319</f>
        <v>198</v>
      </c>
      <c r="L319" s="133"/>
      <c r="M319" s="134" t="e">
        <f>Município!#REF!</f>
        <v>#REF!</v>
      </c>
      <c r="N319" s="14" t="e">
        <f>Município!#REF!</f>
        <v>#REF!</v>
      </c>
      <c r="O319" s="14" t="e">
        <f>Município!#REF!</f>
        <v>#REF!</v>
      </c>
      <c r="P319" s="14" t="e">
        <f>Município!#REF!</f>
        <v>#REF!</v>
      </c>
    </row>
    <row r="320" spans="1:16" ht="15.75" customHeight="1" x14ac:dyDescent="0.25">
      <c r="A320" s="128" t="str">
        <f>Município!A320</f>
        <v>Governador Valadares</v>
      </c>
      <c r="B320" s="128">
        <f>Município!B320</f>
        <v>312770</v>
      </c>
      <c r="C320" s="128" t="str">
        <f>Município!C320</f>
        <v>Governador Valadares</v>
      </c>
      <c r="D320" s="137" t="e">
        <f>Município!#REF!</f>
        <v>#REF!</v>
      </c>
      <c r="E320" s="131" t="e">
        <f>Município!#REF!</f>
        <v>#REF!</v>
      </c>
      <c r="F320" s="131" t="e">
        <f>Município!#REF!</f>
        <v>#REF!</v>
      </c>
      <c r="G320" s="132" t="e">
        <f>Município!#REF!</f>
        <v>#REF!</v>
      </c>
      <c r="H320" s="131"/>
      <c r="I320" s="131" t="e">
        <f>Município!#REF!</f>
        <v>#REF!</v>
      </c>
      <c r="J320" s="131" t="e">
        <f>Município!#REF!</f>
        <v>#REF!</v>
      </c>
      <c r="K320" s="131">
        <f>Município!D320</f>
        <v>2370</v>
      </c>
      <c r="L320" s="133"/>
      <c r="M320" s="134" t="e">
        <f>Município!#REF!</f>
        <v>#REF!</v>
      </c>
      <c r="N320" s="14" t="e">
        <f>Município!#REF!</f>
        <v>#REF!</v>
      </c>
      <c r="O320" s="14" t="e">
        <f>Município!#REF!</f>
        <v>#REF!</v>
      </c>
      <c r="P320" s="14" t="e">
        <f>Município!#REF!</f>
        <v>#REF!</v>
      </c>
    </row>
    <row r="321" spans="1:16" ht="15.75" customHeight="1" x14ac:dyDescent="0.25">
      <c r="A321" s="128" t="str">
        <f>Município!A321</f>
        <v>Montes Claros</v>
      </c>
      <c r="B321" s="128">
        <f>Município!B321</f>
        <v>312780</v>
      </c>
      <c r="C321" s="128" t="str">
        <f>Município!C321</f>
        <v>Grão Mogol</v>
      </c>
      <c r="D321" s="137" t="e">
        <f>Município!#REF!</f>
        <v>#REF!</v>
      </c>
      <c r="E321" s="131" t="e">
        <f>Município!#REF!</f>
        <v>#REF!</v>
      </c>
      <c r="F321" s="131" t="e">
        <f>Município!#REF!</f>
        <v>#REF!</v>
      </c>
      <c r="G321" s="132" t="e">
        <f>Município!#REF!</f>
        <v>#REF!</v>
      </c>
      <c r="H321" s="131"/>
      <c r="I321" s="131" t="e">
        <f>Município!#REF!</f>
        <v>#REF!</v>
      </c>
      <c r="J321" s="131" t="e">
        <f>Município!#REF!</f>
        <v>#REF!</v>
      </c>
      <c r="K321" s="131">
        <f>Município!D321</f>
        <v>234</v>
      </c>
      <c r="L321" s="133"/>
      <c r="M321" s="134" t="e">
        <f>Município!#REF!</f>
        <v>#REF!</v>
      </c>
      <c r="N321" s="14" t="e">
        <f>Município!#REF!</f>
        <v>#REF!</v>
      </c>
      <c r="O321" s="14" t="e">
        <f>Município!#REF!</f>
        <v>#REF!</v>
      </c>
      <c r="P321" s="14" t="e">
        <f>Município!#REF!</f>
        <v>#REF!</v>
      </c>
    </row>
    <row r="322" spans="1:16" ht="15.75" customHeight="1" x14ac:dyDescent="0.25">
      <c r="A322" s="128" t="str">
        <f>Município!A322</f>
        <v>Uberlândia</v>
      </c>
      <c r="B322" s="128">
        <f>Município!B322</f>
        <v>312790</v>
      </c>
      <c r="C322" s="128" t="str">
        <f>Município!C322</f>
        <v>Grupiara</v>
      </c>
      <c r="D322" s="137" t="e">
        <f>Município!#REF!</f>
        <v>#REF!</v>
      </c>
      <c r="E322" s="131" t="e">
        <f>Município!#REF!</f>
        <v>#REF!</v>
      </c>
      <c r="F322" s="131" t="e">
        <f>Município!#REF!</f>
        <v>#REF!</v>
      </c>
      <c r="G322" s="132" t="e">
        <f>Município!#REF!</f>
        <v>#REF!</v>
      </c>
      <c r="H322" s="131"/>
      <c r="I322" s="131" t="e">
        <f>Município!#REF!</f>
        <v>#REF!</v>
      </c>
      <c r="J322" s="131" t="e">
        <f>Município!#REF!</f>
        <v>#REF!</v>
      </c>
      <c r="K322" s="131">
        <f>Município!D322</f>
        <v>30</v>
      </c>
      <c r="L322" s="133"/>
      <c r="M322" s="134" t="e">
        <f>Município!#REF!</f>
        <v>#REF!</v>
      </c>
      <c r="N322" s="14" t="e">
        <f>Município!#REF!</f>
        <v>#REF!</v>
      </c>
      <c r="O322" s="14" t="e">
        <f>Município!#REF!</f>
        <v>#REF!</v>
      </c>
      <c r="P322" s="14" t="e">
        <f>Município!#REF!</f>
        <v>#REF!</v>
      </c>
    </row>
    <row r="323" spans="1:16" ht="15.75" customHeight="1" x14ac:dyDescent="0.25">
      <c r="A323" s="128" t="str">
        <f>Município!A323</f>
        <v>Itabira</v>
      </c>
      <c r="B323" s="128">
        <f>Município!B323</f>
        <v>312800</v>
      </c>
      <c r="C323" s="128" t="str">
        <f>Município!C323</f>
        <v>Guanhães</v>
      </c>
      <c r="D323" s="137" t="e">
        <f>Município!#REF!</f>
        <v>#REF!</v>
      </c>
      <c r="E323" s="131" t="e">
        <f>Município!#REF!</f>
        <v>#REF!</v>
      </c>
      <c r="F323" s="131" t="e">
        <f>Município!#REF!</f>
        <v>#REF!</v>
      </c>
      <c r="G323" s="132" t="e">
        <f>Município!#REF!</f>
        <v>#REF!</v>
      </c>
      <c r="H323" s="131"/>
      <c r="I323" s="131" t="e">
        <f>Município!#REF!</f>
        <v>#REF!</v>
      </c>
      <c r="J323" s="131" t="e">
        <f>Município!#REF!</f>
        <v>#REF!</v>
      </c>
      <c r="K323" s="131">
        <f>Município!D323</f>
        <v>534</v>
      </c>
      <c r="L323" s="133"/>
      <c r="M323" s="134" t="e">
        <f>Município!#REF!</f>
        <v>#REF!</v>
      </c>
      <c r="N323" s="14" t="e">
        <f>Município!#REF!</f>
        <v>#REF!</v>
      </c>
      <c r="O323" s="14" t="e">
        <f>Município!#REF!</f>
        <v>#REF!</v>
      </c>
      <c r="P323" s="14" t="e">
        <f>Município!#REF!</f>
        <v>#REF!</v>
      </c>
    </row>
    <row r="324" spans="1:16" ht="15.75" customHeight="1" x14ac:dyDescent="0.25">
      <c r="A324" s="128" t="str">
        <f>Município!A324</f>
        <v>Passos</v>
      </c>
      <c r="B324" s="128">
        <f>Município!B324</f>
        <v>312810</v>
      </c>
      <c r="C324" s="128" t="str">
        <f>Município!C324</f>
        <v>Guapé</v>
      </c>
      <c r="D324" s="137" t="e">
        <f>Município!#REF!</f>
        <v>#REF!</v>
      </c>
      <c r="E324" s="131" t="e">
        <f>Município!#REF!</f>
        <v>#REF!</v>
      </c>
      <c r="F324" s="131" t="e">
        <f>Município!#REF!</f>
        <v>#REF!</v>
      </c>
      <c r="G324" s="132" t="e">
        <f>Município!#REF!</f>
        <v>#REF!</v>
      </c>
      <c r="H324" s="131"/>
      <c r="I324" s="131" t="e">
        <f>Município!#REF!</f>
        <v>#REF!</v>
      </c>
      <c r="J324" s="131" t="e">
        <f>Município!#REF!</f>
        <v>#REF!</v>
      </c>
      <c r="K324" s="131">
        <f>Município!D324</f>
        <v>222</v>
      </c>
      <c r="L324" s="133"/>
      <c r="M324" s="134" t="e">
        <f>Município!#REF!</f>
        <v>#REF!</v>
      </c>
      <c r="N324" s="14" t="e">
        <f>Município!#REF!</f>
        <v>#REF!</v>
      </c>
      <c r="O324" s="14" t="e">
        <f>Município!#REF!</f>
        <v>#REF!</v>
      </c>
      <c r="P324" s="14" t="e">
        <f>Município!#REF!</f>
        <v>#REF!</v>
      </c>
    </row>
    <row r="325" spans="1:16" ht="15.75" customHeight="1" x14ac:dyDescent="0.25">
      <c r="A325" s="128" t="str">
        <f>Município!A325</f>
        <v>Ponte Nova</v>
      </c>
      <c r="B325" s="128">
        <f>Município!B325</f>
        <v>312820</v>
      </c>
      <c r="C325" s="128" t="str">
        <f>Município!C325</f>
        <v>Guaraciaba</v>
      </c>
      <c r="D325" s="137" t="e">
        <f>Município!#REF!</f>
        <v>#REF!</v>
      </c>
      <c r="E325" s="131" t="e">
        <f>Município!#REF!</f>
        <v>#REF!</v>
      </c>
      <c r="F325" s="131" t="e">
        <f>Município!#REF!</f>
        <v>#REF!</v>
      </c>
      <c r="G325" s="132" t="e">
        <f>Município!#REF!</f>
        <v>#REF!</v>
      </c>
      <c r="H325" s="131"/>
      <c r="I325" s="131" t="e">
        <f>Município!#REF!</f>
        <v>#REF!</v>
      </c>
      <c r="J325" s="131" t="e">
        <f>Município!#REF!</f>
        <v>#REF!</v>
      </c>
      <c r="K325" s="131">
        <f>Município!D325</f>
        <v>72</v>
      </c>
      <c r="L325" s="133"/>
      <c r="M325" s="134" t="e">
        <f>Município!#REF!</f>
        <v>#REF!</v>
      </c>
      <c r="N325" s="14" t="e">
        <f>Município!#REF!</f>
        <v>#REF!</v>
      </c>
      <c r="O325" s="14" t="e">
        <f>Município!#REF!</f>
        <v>#REF!</v>
      </c>
      <c r="P325" s="14" t="e">
        <f>Município!#REF!</f>
        <v>#REF!</v>
      </c>
    </row>
    <row r="326" spans="1:16" ht="15.75" customHeight="1" x14ac:dyDescent="0.25">
      <c r="A326" s="128" t="str">
        <f>Município!A326</f>
        <v>Montes Claros</v>
      </c>
      <c r="B326" s="128">
        <f>Município!B326</f>
        <v>312825</v>
      </c>
      <c r="C326" s="128" t="str">
        <f>Município!C326</f>
        <v>Guaraciama</v>
      </c>
      <c r="D326" s="137" t="e">
        <f>Município!#REF!</f>
        <v>#REF!</v>
      </c>
      <c r="E326" s="131" t="e">
        <f>Município!#REF!</f>
        <v>#REF!</v>
      </c>
      <c r="F326" s="131" t="e">
        <f>Município!#REF!</f>
        <v>#REF!</v>
      </c>
      <c r="G326" s="132" t="e">
        <f>Município!#REF!</f>
        <v>#REF!</v>
      </c>
      <c r="H326" s="131"/>
      <c r="I326" s="131" t="e">
        <f>Município!#REF!</f>
        <v>#REF!</v>
      </c>
      <c r="J326" s="131" t="e">
        <f>Município!#REF!</f>
        <v>#REF!</v>
      </c>
      <c r="K326" s="131">
        <f>Município!D326</f>
        <v>84</v>
      </c>
      <c r="L326" s="133"/>
      <c r="M326" s="134" t="e">
        <f>Município!#REF!</f>
        <v>#REF!</v>
      </c>
      <c r="N326" s="14" t="e">
        <f>Município!#REF!</f>
        <v>#REF!</v>
      </c>
      <c r="O326" s="14" t="e">
        <f>Município!#REF!</f>
        <v>#REF!</v>
      </c>
      <c r="P326" s="14" t="e">
        <f>Município!#REF!</f>
        <v>#REF!</v>
      </c>
    </row>
    <row r="327" spans="1:16" ht="15.75" customHeight="1" x14ac:dyDescent="0.25">
      <c r="A327" s="128" t="str">
        <f>Município!A327</f>
        <v>Alfenas</v>
      </c>
      <c r="B327" s="128">
        <f>Município!B327</f>
        <v>312830</v>
      </c>
      <c r="C327" s="128" t="str">
        <f>Município!C327</f>
        <v>Guaranésia</v>
      </c>
      <c r="D327" s="137" t="e">
        <f>Município!#REF!</f>
        <v>#REF!</v>
      </c>
      <c r="E327" s="131" t="e">
        <f>Município!#REF!</f>
        <v>#REF!</v>
      </c>
      <c r="F327" s="131" t="e">
        <f>Município!#REF!</f>
        <v>#REF!</v>
      </c>
      <c r="G327" s="132" t="e">
        <f>Município!#REF!</f>
        <v>#REF!</v>
      </c>
      <c r="H327" s="131"/>
      <c r="I327" s="131" t="e">
        <f>Município!#REF!</f>
        <v>#REF!</v>
      </c>
      <c r="J327" s="131" t="e">
        <f>Município!#REF!</f>
        <v>#REF!</v>
      </c>
      <c r="K327" s="131">
        <f>Município!D327</f>
        <v>210</v>
      </c>
      <c r="L327" s="133"/>
      <c r="M327" s="134" t="e">
        <f>Município!#REF!</f>
        <v>#REF!</v>
      </c>
      <c r="N327" s="14" t="e">
        <f>Município!#REF!</f>
        <v>#REF!</v>
      </c>
      <c r="O327" s="14" t="e">
        <f>Município!#REF!</f>
        <v>#REF!</v>
      </c>
      <c r="P327" s="14" t="e">
        <f>Município!#REF!</f>
        <v>#REF!</v>
      </c>
    </row>
    <row r="328" spans="1:16" ht="15.75" customHeight="1" x14ac:dyDescent="0.25">
      <c r="A328" s="128" t="str">
        <f>Município!A328</f>
        <v>Ubá</v>
      </c>
      <c r="B328" s="128">
        <f>Município!B328</f>
        <v>312840</v>
      </c>
      <c r="C328" s="128" t="str">
        <f>Município!C328</f>
        <v>Guarani</v>
      </c>
      <c r="D328" s="137" t="e">
        <f>Município!#REF!</f>
        <v>#REF!</v>
      </c>
      <c r="E328" s="131" t="e">
        <f>Município!#REF!</f>
        <v>#REF!</v>
      </c>
      <c r="F328" s="131" t="e">
        <f>Município!#REF!</f>
        <v>#REF!</v>
      </c>
      <c r="G328" s="132" t="e">
        <f>Município!#REF!</f>
        <v>#REF!</v>
      </c>
      <c r="H328" s="131"/>
      <c r="I328" s="131" t="e">
        <f>Município!#REF!</f>
        <v>#REF!</v>
      </c>
      <c r="J328" s="131" t="e">
        <f>Município!#REF!</f>
        <v>#REF!</v>
      </c>
      <c r="K328" s="131">
        <f>Município!D328</f>
        <v>144</v>
      </c>
      <c r="L328" s="133"/>
      <c r="M328" s="134" t="e">
        <f>Município!#REF!</f>
        <v>#REF!</v>
      </c>
      <c r="N328" s="14" t="e">
        <f>Município!#REF!</f>
        <v>#REF!</v>
      </c>
      <c r="O328" s="14" t="e">
        <f>Município!#REF!</f>
        <v>#REF!</v>
      </c>
      <c r="P328" s="14" t="e">
        <f>Município!#REF!</f>
        <v>#REF!</v>
      </c>
    </row>
    <row r="329" spans="1:16" ht="15.75" customHeight="1" x14ac:dyDescent="0.25">
      <c r="A329" s="128" t="str">
        <f>Município!A329</f>
        <v>Juiz de Fora</v>
      </c>
      <c r="B329" s="128">
        <f>Município!B329</f>
        <v>312850</v>
      </c>
      <c r="C329" s="128" t="str">
        <f>Município!C329</f>
        <v>Guarará</v>
      </c>
      <c r="D329" s="137" t="e">
        <f>Município!#REF!</f>
        <v>#REF!</v>
      </c>
      <c r="E329" s="131" t="e">
        <f>Município!#REF!</f>
        <v>#REF!</v>
      </c>
      <c r="F329" s="131" t="e">
        <f>Município!#REF!</f>
        <v>#REF!</v>
      </c>
      <c r="G329" s="132" t="e">
        <f>Município!#REF!</f>
        <v>#REF!</v>
      </c>
      <c r="H329" s="131"/>
      <c r="I329" s="131" t="e">
        <f>Município!#REF!</f>
        <v>#REF!</v>
      </c>
      <c r="J329" s="131" t="e">
        <f>Município!#REF!</f>
        <v>#REF!</v>
      </c>
      <c r="K329" s="131">
        <f>Município!D329</f>
        <v>36</v>
      </c>
      <c r="L329" s="133"/>
      <c r="M329" s="134" t="e">
        <f>Município!#REF!</f>
        <v>#REF!</v>
      </c>
      <c r="N329" s="14" t="e">
        <f>Município!#REF!</f>
        <v>#REF!</v>
      </c>
      <c r="O329" s="14" t="e">
        <f>Município!#REF!</f>
        <v>#REF!</v>
      </c>
      <c r="P329" s="14" t="e">
        <f>Município!#REF!</f>
        <v>#REF!</v>
      </c>
    </row>
    <row r="330" spans="1:16" ht="15.75" customHeight="1" x14ac:dyDescent="0.25">
      <c r="A330" s="128" t="str">
        <f>Município!A330</f>
        <v>Patos de Minas</v>
      </c>
      <c r="B330" s="128">
        <f>Município!B330</f>
        <v>312860</v>
      </c>
      <c r="C330" s="128" t="str">
        <f>Município!C330</f>
        <v>Guarda-Mor</v>
      </c>
      <c r="D330" s="137" t="e">
        <f>Município!#REF!</f>
        <v>#REF!</v>
      </c>
      <c r="E330" s="131" t="e">
        <f>Município!#REF!</f>
        <v>#REF!</v>
      </c>
      <c r="F330" s="131" t="e">
        <f>Município!#REF!</f>
        <v>#REF!</v>
      </c>
      <c r="G330" s="132" t="e">
        <f>Município!#REF!</f>
        <v>#REF!</v>
      </c>
      <c r="H330" s="131"/>
      <c r="I330" s="131" t="e">
        <f>Município!#REF!</f>
        <v>#REF!</v>
      </c>
      <c r="J330" s="131" t="e">
        <f>Município!#REF!</f>
        <v>#REF!</v>
      </c>
      <c r="K330" s="131">
        <f>Município!D330</f>
        <v>108</v>
      </c>
      <c r="L330" s="133"/>
      <c r="M330" s="134" t="e">
        <f>Município!#REF!</f>
        <v>#REF!</v>
      </c>
      <c r="N330" s="14" t="e">
        <f>Município!#REF!</f>
        <v>#REF!</v>
      </c>
      <c r="O330" s="14" t="e">
        <f>Município!#REF!</f>
        <v>#REF!</v>
      </c>
      <c r="P330" s="14" t="e">
        <f>Município!#REF!</f>
        <v>#REF!</v>
      </c>
    </row>
    <row r="331" spans="1:16" ht="15.75" customHeight="1" x14ac:dyDescent="0.25">
      <c r="A331" s="128" t="str">
        <f>Município!A331</f>
        <v>Alfenas</v>
      </c>
      <c r="B331" s="128">
        <f>Município!B331</f>
        <v>312870</v>
      </c>
      <c r="C331" s="128" t="str">
        <f>Município!C331</f>
        <v>Guaxupé</v>
      </c>
      <c r="D331" s="137" t="e">
        <f>Município!#REF!</f>
        <v>#REF!</v>
      </c>
      <c r="E331" s="131" t="e">
        <f>Município!#REF!</f>
        <v>#REF!</v>
      </c>
      <c r="F331" s="131" t="e">
        <f>Município!#REF!</f>
        <v>#REF!</v>
      </c>
      <c r="G331" s="132" t="e">
        <f>Município!#REF!</f>
        <v>#REF!</v>
      </c>
      <c r="H331" s="131"/>
      <c r="I331" s="131" t="e">
        <f>Município!#REF!</f>
        <v>#REF!</v>
      </c>
      <c r="J331" s="131" t="e">
        <f>Município!#REF!</f>
        <v>#REF!</v>
      </c>
      <c r="K331" s="131">
        <f>Município!D331</f>
        <v>1218</v>
      </c>
      <c r="L331" s="133"/>
      <c r="M331" s="134" t="e">
        <f>Município!#REF!</f>
        <v>#REF!</v>
      </c>
      <c r="N331" s="14" t="e">
        <f>Município!#REF!</f>
        <v>#REF!</v>
      </c>
      <c r="O331" s="14" t="e">
        <f>Município!#REF!</f>
        <v>#REF!</v>
      </c>
      <c r="P331" s="14" t="e">
        <f>Município!#REF!</f>
        <v>#REF!</v>
      </c>
    </row>
    <row r="332" spans="1:16" ht="15.75" customHeight="1" x14ac:dyDescent="0.25">
      <c r="A332" s="128" t="str">
        <f>Município!A332</f>
        <v>Ubá</v>
      </c>
      <c r="B332" s="128">
        <f>Município!B332</f>
        <v>312880</v>
      </c>
      <c r="C332" s="128" t="str">
        <f>Município!C332</f>
        <v>Guidoval</v>
      </c>
      <c r="D332" s="137" t="e">
        <f>Município!#REF!</f>
        <v>#REF!</v>
      </c>
      <c r="E332" s="131" t="e">
        <f>Município!#REF!</f>
        <v>#REF!</v>
      </c>
      <c r="F332" s="131" t="e">
        <f>Município!#REF!</f>
        <v>#REF!</v>
      </c>
      <c r="G332" s="132" t="e">
        <f>Município!#REF!</f>
        <v>#REF!</v>
      </c>
      <c r="H332" s="131"/>
      <c r="I332" s="131" t="e">
        <f>Município!#REF!</f>
        <v>#REF!</v>
      </c>
      <c r="J332" s="131" t="e">
        <f>Município!#REF!</f>
        <v>#REF!</v>
      </c>
      <c r="K332" s="131">
        <f>Município!D332</f>
        <v>90</v>
      </c>
      <c r="L332" s="133"/>
      <c r="M332" s="134" t="e">
        <f>Município!#REF!</f>
        <v>#REF!</v>
      </c>
      <c r="N332" s="14" t="e">
        <f>Município!#REF!</f>
        <v>#REF!</v>
      </c>
      <c r="O332" s="14" t="e">
        <f>Município!#REF!</f>
        <v>#REF!</v>
      </c>
      <c r="P332" s="14" t="e">
        <f>Município!#REF!</f>
        <v>#REF!</v>
      </c>
    </row>
    <row r="333" spans="1:16" ht="15.75" customHeight="1" x14ac:dyDescent="0.25">
      <c r="A333" s="128" t="str">
        <f>Município!A333</f>
        <v>Patos de Minas</v>
      </c>
      <c r="B333" s="128">
        <f>Município!B333</f>
        <v>312890</v>
      </c>
      <c r="C333" s="128" t="str">
        <f>Município!C333</f>
        <v>Guimarânia</v>
      </c>
      <c r="D333" s="137" t="e">
        <f>Município!#REF!</f>
        <v>#REF!</v>
      </c>
      <c r="E333" s="131" t="e">
        <f>Município!#REF!</f>
        <v>#REF!</v>
      </c>
      <c r="F333" s="131" t="e">
        <f>Município!#REF!</f>
        <v>#REF!</v>
      </c>
      <c r="G333" s="132" t="e">
        <f>Município!#REF!</f>
        <v>#REF!</v>
      </c>
      <c r="H333" s="131"/>
      <c r="I333" s="131" t="e">
        <f>Município!#REF!</f>
        <v>#REF!</v>
      </c>
      <c r="J333" s="131" t="e">
        <f>Município!#REF!</f>
        <v>#REF!</v>
      </c>
      <c r="K333" s="131">
        <f>Município!D333</f>
        <v>156</v>
      </c>
      <c r="L333" s="133"/>
      <c r="M333" s="134" t="e">
        <f>Município!#REF!</f>
        <v>#REF!</v>
      </c>
      <c r="N333" s="14" t="e">
        <f>Município!#REF!</f>
        <v>#REF!</v>
      </c>
      <c r="O333" s="14" t="e">
        <f>Município!#REF!</f>
        <v>#REF!</v>
      </c>
      <c r="P333" s="14" t="e">
        <f>Município!#REF!</f>
        <v>#REF!</v>
      </c>
    </row>
    <row r="334" spans="1:16" ht="15.75" customHeight="1" x14ac:dyDescent="0.25">
      <c r="A334" s="128" t="str">
        <f>Município!A334</f>
        <v>Ubá</v>
      </c>
      <c r="B334" s="128">
        <f>Município!B334</f>
        <v>312900</v>
      </c>
      <c r="C334" s="128" t="str">
        <f>Município!C334</f>
        <v>Guiricema</v>
      </c>
      <c r="D334" s="137" t="e">
        <f>Município!#REF!</f>
        <v>#REF!</v>
      </c>
      <c r="E334" s="131" t="e">
        <f>Município!#REF!</f>
        <v>#REF!</v>
      </c>
      <c r="F334" s="131" t="e">
        <f>Município!#REF!</f>
        <v>#REF!</v>
      </c>
      <c r="G334" s="132" t="e">
        <f>Município!#REF!</f>
        <v>#REF!</v>
      </c>
      <c r="H334" s="131"/>
      <c r="I334" s="131" t="e">
        <f>Município!#REF!</f>
        <v>#REF!</v>
      </c>
      <c r="J334" s="131" t="e">
        <f>Município!#REF!</f>
        <v>#REF!</v>
      </c>
      <c r="K334" s="131">
        <f>Município!D334</f>
        <v>150</v>
      </c>
      <c r="L334" s="133"/>
      <c r="M334" s="134" t="e">
        <f>Município!#REF!</f>
        <v>#REF!</v>
      </c>
      <c r="N334" s="14" t="e">
        <f>Município!#REF!</f>
        <v>#REF!</v>
      </c>
      <c r="O334" s="14" t="e">
        <f>Município!#REF!</f>
        <v>#REF!</v>
      </c>
      <c r="P334" s="14" t="e">
        <f>Município!#REF!</f>
        <v>#REF!</v>
      </c>
    </row>
    <row r="335" spans="1:16" ht="15.75" customHeight="1" x14ac:dyDescent="0.25">
      <c r="A335" s="128" t="str">
        <f>Município!A335</f>
        <v>Ituiutaba</v>
      </c>
      <c r="B335" s="128">
        <f>Município!B335</f>
        <v>312910</v>
      </c>
      <c r="C335" s="128" t="str">
        <f>Município!C335</f>
        <v>Gurinhatã</v>
      </c>
      <c r="D335" s="137" t="e">
        <f>Município!#REF!</f>
        <v>#REF!</v>
      </c>
      <c r="E335" s="131" t="e">
        <f>Município!#REF!</f>
        <v>#REF!</v>
      </c>
      <c r="F335" s="131" t="e">
        <f>Município!#REF!</f>
        <v>#REF!</v>
      </c>
      <c r="G335" s="132" t="e">
        <f>Município!#REF!</f>
        <v>#REF!</v>
      </c>
      <c r="H335" s="131"/>
      <c r="I335" s="131" t="e">
        <f>Município!#REF!</f>
        <v>#REF!</v>
      </c>
      <c r="J335" s="131" t="e">
        <f>Município!#REF!</f>
        <v>#REF!</v>
      </c>
      <c r="K335" s="131">
        <f>Município!D335</f>
        <v>42</v>
      </c>
      <c r="L335" s="133"/>
      <c r="M335" s="134" t="e">
        <f>Município!#REF!</f>
        <v>#REF!</v>
      </c>
      <c r="N335" s="14" t="e">
        <f>Município!#REF!</f>
        <v>#REF!</v>
      </c>
      <c r="O335" s="14" t="e">
        <f>Município!#REF!</f>
        <v>#REF!</v>
      </c>
      <c r="P335" s="14" t="e">
        <f>Município!#REF!</f>
        <v>#REF!</v>
      </c>
    </row>
    <row r="336" spans="1:16" ht="15.75" customHeight="1" x14ac:dyDescent="0.25">
      <c r="A336" s="128" t="str">
        <f>Município!A336</f>
        <v>Pouso Alegre</v>
      </c>
      <c r="B336" s="128">
        <f>Município!B336</f>
        <v>312920</v>
      </c>
      <c r="C336" s="128" t="str">
        <f>Município!C336</f>
        <v>Heliodora</v>
      </c>
      <c r="D336" s="137" t="e">
        <f>Município!#REF!</f>
        <v>#REF!</v>
      </c>
      <c r="E336" s="131" t="e">
        <f>Município!#REF!</f>
        <v>#REF!</v>
      </c>
      <c r="F336" s="131" t="e">
        <f>Município!#REF!</f>
        <v>#REF!</v>
      </c>
      <c r="G336" s="132" t="e">
        <f>Município!#REF!</f>
        <v>#REF!</v>
      </c>
      <c r="H336" s="131"/>
      <c r="I336" s="131" t="e">
        <f>Município!#REF!</f>
        <v>#REF!</v>
      </c>
      <c r="J336" s="131" t="e">
        <f>Município!#REF!</f>
        <v>#REF!</v>
      </c>
      <c r="K336" s="131">
        <f>Município!D336</f>
        <v>114</v>
      </c>
      <c r="L336" s="133"/>
      <c r="M336" s="134" t="e">
        <f>Município!#REF!</f>
        <v>#REF!</v>
      </c>
      <c r="N336" s="14" t="e">
        <f>Município!#REF!</f>
        <v>#REF!</v>
      </c>
      <c r="O336" s="14" t="e">
        <f>Município!#REF!</f>
        <v>#REF!</v>
      </c>
      <c r="P336" s="14" t="e">
        <f>Município!#REF!</f>
        <v>#REF!</v>
      </c>
    </row>
    <row r="337" spans="1:16" ht="15.75" customHeight="1" x14ac:dyDescent="0.25">
      <c r="A337" s="128" t="str">
        <f>Município!A337</f>
        <v>Coronel Fabriciano</v>
      </c>
      <c r="B337" s="128">
        <f>Município!B337</f>
        <v>312930</v>
      </c>
      <c r="C337" s="128" t="str">
        <f>Município!C337</f>
        <v>Iapu</v>
      </c>
      <c r="D337" s="137" t="e">
        <f>Município!#REF!</f>
        <v>#REF!</v>
      </c>
      <c r="E337" s="131" t="e">
        <f>Município!#REF!</f>
        <v>#REF!</v>
      </c>
      <c r="F337" s="131" t="e">
        <f>Município!#REF!</f>
        <v>#REF!</v>
      </c>
      <c r="G337" s="132" t="e">
        <f>Município!#REF!</f>
        <v>#REF!</v>
      </c>
      <c r="H337" s="131"/>
      <c r="I337" s="131" t="e">
        <f>Município!#REF!</f>
        <v>#REF!</v>
      </c>
      <c r="J337" s="131" t="e">
        <f>Município!#REF!</f>
        <v>#REF!</v>
      </c>
      <c r="K337" s="131">
        <f>Município!D337</f>
        <v>180</v>
      </c>
      <c r="L337" s="133"/>
      <c r="M337" s="134" t="e">
        <f>Município!#REF!</f>
        <v>#REF!</v>
      </c>
      <c r="N337" s="14" t="e">
        <f>Município!#REF!</f>
        <v>#REF!</v>
      </c>
      <c r="O337" s="14" t="e">
        <f>Município!#REF!</f>
        <v>#REF!</v>
      </c>
      <c r="P337" s="14" t="e">
        <f>Município!#REF!</f>
        <v>#REF!</v>
      </c>
    </row>
    <row r="338" spans="1:16" ht="15.75" customHeight="1" x14ac:dyDescent="0.25">
      <c r="A338" s="128" t="str">
        <f>Município!A338</f>
        <v>Barbacena</v>
      </c>
      <c r="B338" s="128">
        <f>Município!B338</f>
        <v>312940</v>
      </c>
      <c r="C338" s="128" t="str">
        <f>Município!C338</f>
        <v>Ibertioga</v>
      </c>
      <c r="D338" s="137" t="e">
        <f>Município!#REF!</f>
        <v>#REF!</v>
      </c>
      <c r="E338" s="131" t="e">
        <f>Município!#REF!</f>
        <v>#REF!</v>
      </c>
      <c r="F338" s="131" t="e">
        <f>Município!#REF!</f>
        <v>#REF!</v>
      </c>
      <c r="G338" s="132" t="e">
        <f>Município!#REF!</f>
        <v>#REF!</v>
      </c>
      <c r="H338" s="131"/>
      <c r="I338" s="131" t="e">
        <f>Município!#REF!</f>
        <v>#REF!</v>
      </c>
      <c r="J338" s="131" t="e">
        <f>Município!#REF!</f>
        <v>#REF!</v>
      </c>
      <c r="K338" s="131">
        <f>Município!D338</f>
        <v>78</v>
      </c>
      <c r="L338" s="133"/>
      <c r="M338" s="134" t="e">
        <f>Município!#REF!</f>
        <v>#REF!</v>
      </c>
      <c r="N338" s="14" t="e">
        <f>Município!#REF!</f>
        <v>#REF!</v>
      </c>
      <c r="O338" s="14" t="e">
        <f>Município!#REF!</f>
        <v>#REF!</v>
      </c>
      <c r="P338" s="14" t="e">
        <f>Município!#REF!</f>
        <v>#REF!</v>
      </c>
    </row>
    <row r="339" spans="1:16" ht="15.75" customHeight="1" x14ac:dyDescent="0.25">
      <c r="A339" s="128" t="str">
        <f>Município!A339</f>
        <v>Uberaba</v>
      </c>
      <c r="B339" s="128">
        <f>Município!B339</f>
        <v>312950</v>
      </c>
      <c r="C339" s="128" t="str">
        <f>Município!C339</f>
        <v>Ibiá</v>
      </c>
      <c r="D339" s="137" t="e">
        <f>Município!#REF!</f>
        <v>#REF!</v>
      </c>
      <c r="E339" s="131" t="e">
        <f>Município!#REF!</f>
        <v>#REF!</v>
      </c>
      <c r="F339" s="131" t="e">
        <f>Município!#REF!</f>
        <v>#REF!</v>
      </c>
      <c r="G339" s="132" t="e">
        <f>Município!#REF!</f>
        <v>#REF!</v>
      </c>
      <c r="H339" s="131"/>
      <c r="I339" s="131" t="e">
        <f>Município!#REF!</f>
        <v>#REF!</v>
      </c>
      <c r="J339" s="131" t="e">
        <f>Município!#REF!</f>
        <v>#REF!</v>
      </c>
      <c r="K339" s="131">
        <f>Município!D339</f>
        <v>408</v>
      </c>
      <c r="L339" s="133"/>
      <c r="M339" s="134" t="e">
        <f>Município!#REF!</f>
        <v>#REF!</v>
      </c>
      <c r="N339" s="14" t="e">
        <f>Município!#REF!</f>
        <v>#REF!</v>
      </c>
      <c r="O339" s="14" t="e">
        <f>Município!#REF!</f>
        <v>#REF!</v>
      </c>
      <c r="P339" s="14" t="e">
        <f>Município!#REF!</f>
        <v>#REF!</v>
      </c>
    </row>
    <row r="340" spans="1:16" ht="15.75" customHeight="1" x14ac:dyDescent="0.25">
      <c r="A340" s="128" t="str">
        <f>Município!A340</f>
        <v>Pirapora</v>
      </c>
      <c r="B340" s="128">
        <f>Município!B340</f>
        <v>312960</v>
      </c>
      <c r="C340" s="128" t="str">
        <f>Município!C340</f>
        <v>Ibiaí</v>
      </c>
      <c r="D340" s="137" t="e">
        <f>Município!#REF!</f>
        <v>#REF!</v>
      </c>
      <c r="E340" s="131" t="e">
        <f>Município!#REF!</f>
        <v>#REF!</v>
      </c>
      <c r="F340" s="131" t="e">
        <f>Município!#REF!</f>
        <v>#REF!</v>
      </c>
      <c r="G340" s="132" t="e">
        <f>Município!#REF!</f>
        <v>#REF!</v>
      </c>
      <c r="H340" s="131"/>
      <c r="I340" s="131" t="e">
        <f>Município!#REF!</f>
        <v>#REF!</v>
      </c>
      <c r="J340" s="131" t="e">
        <f>Município!#REF!</f>
        <v>#REF!</v>
      </c>
      <c r="K340" s="131">
        <f>Município!D340</f>
        <v>144</v>
      </c>
      <c r="L340" s="133"/>
      <c r="M340" s="134" t="e">
        <f>Município!#REF!</f>
        <v>#REF!</v>
      </c>
      <c r="N340" s="14" t="e">
        <f>Município!#REF!</f>
        <v>#REF!</v>
      </c>
      <c r="O340" s="14" t="e">
        <f>Município!#REF!</f>
        <v>#REF!</v>
      </c>
      <c r="P340" s="14" t="e">
        <f>Município!#REF!</f>
        <v>#REF!</v>
      </c>
    </row>
    <row r="341" spans="1:16" ht="15.75" customHeight="1" x14ac:dyDescent="0.25">
      <c r="A341" s="128" t="str">
        <f>Município!A341</f>
        <v>Januária</v>
      </c>
      <c r="B341" s="128">
        <f>Município!B341</f>
        <v>312965</v>
      </c>
      <c r="C341" s="128" t="str">
        <f>Município!C341</f>
        <v>Ibiracatu</v>
      </c>
      <c r="D341" s="137" t="e">
        <f>Município!#REF!</f>
        <v>#REF!</v>
      </c>
      <c r="E341" s="131" t="e">
        <f>Município!#REF!</f>
        <v>#REF!</v>
      </c>
      <c r="F341" s="131" t="e">
        <f>Município!#REF!</f>
        <v>#REF!</v>
      </c>
      <c r="G341" s="132" t="e">
        <f>Município!#REF!</f>
        <v>#REF!</v>
      </c>
      <c r="H341" s="131"/>
      <c r="I341" s="131" t="e">
        <f>Município!#REF!</f>
        <v>#REF!</v>
      </c>
      <c r="J341" s="131" t="e">
        <f>Município!#REF!</f>
        <v>#REF!</v>
      </c>
      <c r="K341" s="131">
        <f>Município!D341</f>
        <v>90</v>
      </c>
      <c r="L341" s="133"/>
      <c r="M341" s="134" t="e">
        <f>Município!#REF!</f>
        <v>#REF!</v>
      </c>
      <c r="N341" s="14" t="e">
        <f>Município!#REF!</f>
        <v>#REF!</v>
      </c>
      <c r="O341" s="14" t="e">
        <f>Município!#REF!</f>
        <v>#REF!</v>
      </c>
      <c r="P341" s="14" t="e">
        <f>Município!#REF!</f>
        <v>#REF!</v>
      </c>
    </row>
    <row r="342" spans="1:16" ht="15.75" customHeight="1" x14ac:dyDescent="0.25">
      <c r="A342" s="128" t="str">
        <f>Município!A342</f>
        <v>Passos</v>
      </c>
      <c r="B342" s="128">
        <f>Município!B342</f>
        <v>312970</v>
      </c>
      <c r="C342" s="128" t="str">
        <f>Município!C342</f>
        <v>Ibiraci</v>
      </c>
      <c r="D342" s="137" t="e">
        <f>Município!#REF!</f>
        <v>#REF!</v>
      </c>
      <c r="E342" s="131" t="e">
        <f>Município!#REF!</f>
        <v>#REF!</v>
      </c>
      <c r="F342" s="131" t="e">
        <f>Município!#REF!</f>
        <v>#REF!</v>
      </c>
      <c r="G342" s="132" t="e">
        <f>Município!#REF!</f>
        <v>#REF!</v>
      </c>
      <c r="H342" s="131"/>
      <c r="I342" s="131" t="e">
        <f>Município!#REF!</f>
        <v>#REF!</v>
      </c>
      <c r="J342" s="131" t="e">
        <f>Município!#REF!</f>
        <v>#REF!</v>
      </c>
      <c r="K342" s="131">
        <f>Município!D342</f>
        <v>204</v>
      </c>
      <c r="L342" s="133"/>
      <c r="M342" s="134" t="e">
        <f>Município!#REF!</f>
        <v>#REF!</v>
      </c>
      <c r="N342" s="14" t="e">
        <f>Município!#REF!</f>
        <v>#REF!</v>
      </c>
      <c r="O342" s="14" t="e">
        <f>Município!#REF!</f>
        <v>#REF!</v>
      </c>
      <c r="P342" s="14" t="e">
        <f>Município!#REF!</f>
        <v>#REF!</v>
      </c>
    </row>
    <row r="343" spans="1:16" ht="15.75" customHeight="1" x14ac:dyDescent="0.25">
      <c r="A343" s="128" t="str">
        <f>Município!A343</f>
        <v>Belo Horizonte</v>
      </c>
      <c r="B343" s="128">
        <f>Município!B343</f>
        <v>312980</v>
      </c>
      <c r="C343" s="128" t="str">
        <f>Município!C343</f>
        <v>Ibirité</v>
      </c>
      <c r="D343" s="137" t="e">
        <f>Município!#REF!</f>
        <v>#REF!</v>
      </c>
      <c r="E343" s="131" t="e">
        <f>Município!#REF!</f>
        <v>#REF!</v>
      </c>
      <c r="F343" s="131" t="e">
        <f>Município!#REF!</f>
        <v>#REF!</v>
      </c>
      <c r="G343" s="132" t="e">
        <f>Município!#REF!</f>
        <v>#REF!</v>
      </c>
      <c r="H343" s="131"/>
      <c r="I343" s="131" t="e">
        <f>Município!#REF!</f>
        <v>#REF!</v>
      </c>
      <c r="J343" s="131" t="e">
        <f>Município!#REF!</f>
        <v>#REF!</v>
      </c>
      <c r="K343" s="131">
        <f>Município!D343</f>
        <v>3222</v>
      </c>
      <c r="L343" s="133"/>
      <c r="M343" s="134" t="e">
        <f>Município!#REF!</f>
        <v>#REF!</v>
      </c>
      <c r="N343" s="14" t="e">
        <f>Município!#REF!</f>
        <v>#REF!</v>
      </c>
      <c r="O343" s="14" t="e">
        <f>Município!#REF!</f>
        <v>#REF!</v>
      </c>
      <c r="P343" s="14" t="e">
        <f>Município!#REF!</f>
        <v>#REF!</v>
      </c>
    </row>
    <row r="344" spans="1:16" ht="15.75" customHeight="1" x14ac:dyDescent="0.25">
      <c r="A344" s="128" t="str">
        <f>Município!A344</f>
        <v>Pouso Alegre</v>
      </c>
      <c r="B344" s="128">
        <f>Município!B344</f>
        <v>312990</v>
      </c>
      <c r="C344" s="128" t="str">
        <f>Município!C344</f>
        <v>Ibitiúra de Minas</v>
      </c>
      <c r="D344" s="137" t="e">
        <f>Município!#REF!</f>
        <v>#REF!</v>
      </c>
      <c r="E344" s="131" t="e">
        <f>Município!#REF!</f>
        <v>#REF!</v>
      </c>
      <c r="F344" s="131" t="e">
        <f>Município!#REF!</f>
        <v>#REF!</v>
      </c>
      <c r="G344" s="132" t="e">
        <f>Município!#REF!</f>
        <v>#REF!</v>
      </c>
      <c r="H344" s="131"/>
      <c r="I344" s="131" t="e">
        <f>Município!#REF!</f>
        <v>#REF!</v>
      </c>
      <c r="J344" s="131" t="e">
        <f>Município!#REF!</f>
        <v>#REF!</v>
      </c>
      <c r="K344" s="131">
        <f>Município!D344</f>
        <v>48</v>
      </c>
      <c r="L344" s="133"/>
      <c r="M344" s="134" t="e">
        <f>Município!#REF!</f>
        <v>#REF!</v>
      </c>
      <c r="N344" s="14" t="e">
        <f>Município!#REF!</f>
        <v>#REF!</v>
      </c>
      <c r="O344" s="14" t="e">
        <f>Município!#REF!</f>
        <v>#REF!</v>
      </c>
      <c r="P344" s="14" t="e">
        <f>Município!#REF!</f>
        <v>#REF!</v>
      </c>
    </row>
    <row r="345" spans="1:16" ht="15.75" customHeight="1" x14ac:dyDescent="0.25">
      <c r="A345" s="128" t="str">
        <f>Município!A345</f>
        <v>São João Del Rei</v>
      </c>
      <c r="B345" s="128">
        <f>Município!B345</f>
        <v>313000</v>
      </c>
      <c r="C345" s="128" t="str">
        <f>Município!C345</f>
        <v>Ibituruna</v>
      </c>
      <c r="D345" s="137" t="e">
        <f>Município!#REF!</f>
        <v>#REF!</v>
      </c>
      <c r="E345" s="131" t="e">
        <f>Município!#REF!</f>
        <v>#REF!</v>
      </c>
      <c r="F345" s="131" t="e">
        <f>Município!#REF!</f>
        <v>#REF!</v>
      </c>
      <c r="G345" s="132" t="e">
        <f>Município!#REF!</f>
        <v>#REF!</v>
      </c>
      <c r="H345" s="131"/>
      <c r="I345" s="131" t="e">
        <f>Município!#REF!</f>
        <v>#REF!</v>
      </c>
      <c r="J345" s="131" t="e">
        <f>Município!#REF!</f>
        <v>#REF!</v>
      </c>
      <c r="K345" s="131">
        <f>Município!D345</f>
        <v>48</v>
      </c>
      <c r="L345" s="133"/>
      <c r="M345" s="134" t="e">
        <f>Município!#REF!</f>
        <v>#REF!</v>
      </c>
      <c r="N345" s="14" t="e">
        <f>Município!#REF!</f>
        <v>#REF!</v>
      </c>
      <c r="O345" s="14" t="e">
        <f>Município!#REF!</f>
        <v>#REF!</v>
      </c>
      <c r="P345" s="14" t="e">
        <f>Município!#REF!</f>
        <v>#REF!</v>
      </c>
    </row>
    <row r="346" spans="1:16" ht="15.75" customHeight="1" x14ac:dyDescent="0.25">
      <c r="A346" s="128" t="str">
        <f>Município!A346</f>
        <v>Januária</v>
      </c>
      <c r="B346" s="128">
        <f>Município!B346</f>
        <v>313005</v>
      </c>
      <c r="C346" s="128" t="str">
        <f>Município!C346</f>
        <v>Icaraí de Minas</v>
      </c>
      <c r="D346" s="137" t="e">
        <f>Município!#REF!</f>
        <v>#REF!</v>
      </c>
      <c r="E346" s="131" t="e">
        <f>Município!#REF!</f>
        <v>#REF!</v>
      </c>
      <c r="F346" s="131" t="e">
        <f>Município!#REF!</f>
        <v>#REF!</v>
      </c>
      <c r="G346" s="132" t="e">
        <f>Município!#REF!</f>
        <v>#REF!</v>
      </c>
      <c r="H346" s="131"/>
      <c r="I346" s="131" t="e">
        <f>Município!#REF!</f>
        <v>#REF!</v>
      </c>
      <c r="J346" s="131" t="e">
        <f>Município!#REF!</f>
        <v>#REF!</v>
      </c>
      <c r="K346" s="131">
        <f>Município!D346</f>
        <v>186</v>
      </c>
      <c r="L346" s="133"/>
      <c r="M346" s="134" t="e">
        <f>Município!#REF!</f>
        <v>#REF!</v>
      </c>
      <c r="N346" s="14" t="e">
        <f>Município!#REF!</f>
        <v>#REF!</v>
      </c>
      <c r="O346" s="14" t="e">
        <f>Município!#REF!</f>
        <v>#REF!</v>
      </c>
      <c r="P346" s="14" t="e">
        <f>Município!#REF!</f>
        <v>#REF!</v>
      </c>
    </row>
    <row r="347" spans="1:16" ht="15.75" customHeight="1" x14ac:dyDescent="0.25">
      <c r="A347" s="128" t="str">
        <f>Município!A347</f>
        <v>Belo Horizonte</v>
      </c>
      <c r="B347" s="128">
        <f>Município!B347</f>
        <v>313010</v>
      </c>
      <c r="C347" s="128" t="str">
        <f>Município!C347</f>
        <v>Igarapé</v>
      </c>
      <c r="D347" s="137" t="e">
        <f>Município!#REF!</f>
        <v>#REF!</v>
      </c>
      <c r="E347" s="131" t="e">
        <f>Município!#REF!</f>
        <v>#REF!</v>
      </c>
      <c r="F347" s="131" t="e">
        <f>Município!#REF!</f>
        <v>#REF!</v>
      </c>
      <c r="G347" s="132" t="e">
        <f>Município!#REF!</f>
        <v>#REF!</v>
      </c>
      <c r="H347" s="131"/>
      <c r="I347" s="131" t="e">
        <f>Município!#REF!</f>
        <v>#REF!</v>
      </c>
      <c r="J347" s="131" t="e">
        <f>Município!#REF!</f>
        <v>#REF!</v>
      </c>
      <c r="K347" s="131">
        <f>Município!D347</f>
        <v>612</v>
      </c>
      <c r="L347" s="133"/>
      <c r="M347" s="134" t="e">
        <f>Município!#REF!</f>
        <v>#REF!</v>
      </c>
      <c r="N347" s="14" t="e">
        <f>Município!#REF!</f>
        <v>#REF!</v>
      </c>
      <c r="O347" s="14" t="e">
        <f>Município!#REF!</f>
        <v>#REF!</v>
      </c>
      <c r="P347" s="14" t="e">
        <f>Município!#REF!</f>
        <v>#REF!</v>
      </c>
    </row>
    <row r="348" spans="1:16" ht="15.75" customHeight="1" x14ac:dyDescent="0.25">
      <c r="A348" s="128" t="str">
        <f>Município!A348</f>
        <v>Divinópolis</v>
      </c>
      <c r="B348" s="128">
        <f>Município!B348</f>
        <v>313020</v>
      </c>
      <c r="C348" s="128" t="str">
        <f>Município!C348</f>
        <v>Igaratinga</v>
      </c>
      <c r="D348" s="137" t="e">
        <f>Município!#REF!</f>
        <v>#REF!</v>
      </c>
      <c r="E348" s="131" t="e">
        <f>Município!#REF!</f>
        <v>#REF!</v>
      </c>
      <c r="F348" s="131" t="e">
        <f>Município!#REF!</f>
        <v>#REF!</v>
      </c>
      <c r="G348" s="132" t="e">
        <f>Município!#REF!</f>
        <v>#REF!</v>
      </c>
      <c r="H348" s="131"/>
      <c r="I348" s="131" t="e">
        <f>Município!#REF!</f>
        <v>#REF!</v>
      </c>
      <c r="J348" s="131" t="e">
        <f>Município!#REF!</f>
        <v>#REF!</v>
      </c>
      <c r="K348" s="131">
        <f>Município!D348</f>
        <v>120</v>
      </c>
      <c r="L348" s="133"/>
      <c r="M348" s="134" t="e">
        <f>Município!#REF!</f>
        <v>#REF!</v>
      </c>
      <c r="N348" s="14" t="e">
        <f>Município!#REF!</f>
        <v>#REF!</v>
      </c>
      <c r="O348" s="14" t="e">
        <f>Município!#REF!</f>
        <v>#REF!</v>
      </c>
      <c r="P348" s="14" t="e">
        <f>Município!#REF!</f>
        <v>#REF!</v>
      </c>
    </row>
    <row r="349" spans="1:16" ht="15.75" customHeight="1" x14ac:dyDescent="0.25">
      <c r="A349" s="128" t="str">
        <f>Município!A349</f>
        <v>Divinópolis</v>
      </c>
      <c r="B349" s="128">
        <f>Município!B349</f>
        <v>313030</v>
      </c>
      <c r="C349" s="128" t="str">
        <f>Município!C349</f>
        <v>Iguatama</v>
      </c>
      <c r="D349" s="137" t="e">
        <f>Município!#REF!</f>
        <v>#REF!</v>
      </c>
      <c r="E349" s="131" t="e">
        <f>Município!#REF!</f>
        <v>#REF!</v>
      </c>
      <c r="F349" s="131" t="e">
        <f>Município!#REF!</f>
        <v>#REF!</v>
      </c>
      <c r="G349" s="132" t="e">
        <f>Município!#REF!</f>
        <v>#REF!</v>
      </c>
      <c r="H349" s="131"/>
      <c r="I349" s="131" t="e">
        <f>Município!#REF!</f>
        <v>#REF!</v>
      </c>
      <c r="J349" s="131" t="e">
        <f>Município!#REF!</f>
        <v>#REF!</v>
      </c>
      <c r="K349" s="131">
        <f>Município!D349</f>
        <v>78</v>
      </c>
      <c r="L349" s="133"/>
      <c r="M349" s="134" t="e">
        <f>Município!#REF!</f>
        <v>#REF!</v>
      </c>
      <c r="N349" s="14" t="e">
        <f>Município!#REF!</f>
        <v>#REF!</v>
      </c>
      <c r="O349" s="14" t="e">
        <f>Município!#REF!</f>
        <v>#REF!</v>
      </c>
      <c r="P349" s="14" t="e">
        <f>Município!#REF!</f>
        <v>#REF!</v>
      </c>
    </row>
    <row r="350" spans="1:16" ht="15.75" customHeight="1" x14ac:dyDescent="0.25">
      <c r="A350" s="128" t="str">
        <f>Município!A350</f>
        <v>Varginha</v>
      </c>
      <c r="B350" s="128">
        <f>Município!B350</f>
        <v>313040</v>
      </c>
      <c r="C350" s="128" t="str">
        <f>Município!C350</f>
        <v>Ijaci</v>
      </c>
      <c r="D350" s="137" t="e">
        <f>Município!#REF!</f>
        <v>#REF!</v>
      </c>
      <c r="E350" s="131" t="e">
        <f>Município!#REF!</f>
        <v>#REF!</v>
      </c>
      <c r="F350" s="131" t="e">
        <f>Município!#REF!</f>
        <v>#REF!</v>
      </c>
      <c r="G350" s="132" t="e">
        <f>Município!#REF!</f>
        <v>#REF!</v>
      </c>
      <c r="H350" s="131"/>
      <c r="I350" s="131" t="e">
        <f>Município!#REF!</f>
        <v>#REF!</v>
      </c>
      <c r="J350" s="131" t="e">
        <f>Município!#REF!</f>
        <v>#REF!</v>
      </c>
      <c r="K350" s="131">
        <f>Município!D350</f>
        <v>114</v>
      </c>
      <c r="L350" s="133"/>
      <c r="M350" s="134" t="e">
        <f>Município!#REF!</f>
        <v>#REF!</v>
      </c>
      <c r="N350" s="14" t="e">
        <f>Município!#REF!</f>
        <v>#REF!</v>
      </c>
      <c r="O350" s="14" t="e">
        <f>Município!#REF!</f>
        <v>#REF!</v>
      </c>
      <c r="P350" s="14" t="e">
        <f>Município!#REF!</f>
        <v>#REF!</v>
      </c>
    </row>
    <row r="351" spans="1:16" ht="15.75" customHeight="1" x14ac:dyDescent="0.25">
      <c r="A351" s="128" t="str">
        <f>Município!A351</f>
        <v>Varginha</v>
      </c>
      <c r="B351" s="128">
        <f>Município!B351</f>
        <v>313050</v>
      </c>
      <c r="C351" s="128" t="str">
        <f>Município!C351</f>
        <v>Ilicínea</v>
      </c>
      <c r="D351" s="137" t="e">
        <f>Município!#REF!</f>
        <v>#REF!</v>
      </c>
      <c r="E351" s="131" t="e">
        <f>Município!#REF!</f>
        <v>#REF!</v>
      </c>
      <c r="F351" s="131" t="e">
        <f>Município!#REF!</f>
        <v>#REF!</v>
      </c>
      <c r="G351" s="132" t="e">
        <f>Município!#REF!</f>
        <v>#REF!</v>
      </c>
      <c r="H351" s="131"/>
      <c r="I351" s="131" t="e">
        <f>Município!#REF!</f>
        <v>#REF!</v>
      </c>
      <c r="J351" s="131" t="e">
        <f>Município!#REF!</f>
        <v>#REF!</v>
      </c>
      <c r="K351" s="131">
        <f>Município!D351</f>
        <v>210</v>
      </c>
      <c r="L351" s="133"/>
      <c r="M351" s="134" t="e">
        <f>Município!#REF!</f>
        <v>#REF!</v>
      </c>
      <c r="N351" s="14" t="e">
        <f>Município!#REF!</f>
        <v>#REF!</v>
      </c>
      <c r="O351" s="14" t="e">
        <f>Município!#REF!</f>
        <v>#REF!</v>
      </c>
      <c r="P351" s="14" t="e">
        <f>Município!#REF!</f>
        <v>#REF!</v>
      </c>
    </row>
    <row r="352" spans="1:16" ht="15.75" customHeight="1" x14ac:dyDescent="0.25">
      <c r="A352" s="128" t="str">
        <f>Município!A352</f>
        <v>Coronel Fabriciano</v>
      </c>
      <c r="B352" s="128">
        <f>Município!B352</f>
        <v>313055</v>
      </c>
      <c r="C352" s="128" t="str">
        <f>Município!C352</f>
        <v>Imbé de Minas</v>
      </c>
      <c r="D352" s="137" t="e">
        <f>Município!#REF!</f>
        <v>#REF!</v>
      </c>
      <c r="E352" s="131" t="e">
        <f>Município!#REF!</f>
        <v>#REF!</v>
      </c>
      <c r="F352" s="131" t="e">
        <f>Município!#REF!</f>
        <v>#REF!</v>
      </c>
      <c r="G352" s="132" t="e">
        <f>Município!#REF!</f>
        <v>#REF!</v>
      </c>
      <c r="H352" s="131"/>
      <c r="I352" s="131" t="e">
        <f>Município!#REF!</f>
        <v>#REF!</v>
      </c>
      <c r="J352" s="131" t="e">
        <f>Município!#REF!</f>
        <v>#REF!</v>
      </c>
      <c r="K352" s="131">
        <f>Município!D352</f>
        <v>108</v>
      </c>
      <c r="L352" s="133"/>
      <c r="M352" s="134" t="e">
        <f>Município!#REF!</f>
        <v>#REF!</v>
      </c>
      <c r="N352" s="14" t="e">
        <f>Município!#REF!</f>
        <v>#REF!</v>
      </c>
      <c r="O352" s="14" t="e">
        <f>Município!#REF!</f>
        <v>#REF!</v>
      </c>
      <c r="P352" s="14" t="e">
        <f>Município!#REF!</f>
        <v>#REF!</v>
      </c>
    </row>
    <row r="353" spans="1:16" ht="15.75" customHeight="1" x14ac:dyDescent="0.25">
      <c r="A353" s="128" t="str">
        <f>Município!A353</f>
        <v>Pouso Alegre</v>
      </c>
      <c r="B353" s="128">
        <f>Município!B353</f>
        <v>313060</v>
      </c>
      <c r="C353" s="128" t="str">
        <f>Município!C353</f>
        <v>Inconfidentes</v>
      </c>
      <c r="D353" s="137" t="e">
        <f>Município!#REF!</f>
        <v>#REF!</v>
      </c>
      <c r="E353" s="131" t="e">
        <f>Município!#REF!</f>
        <v>#REF!</v>
      </c>
      <c r="F353" s="131" t="e">
        <f>Município!#REF!</f>
        <v>#REF!</v>
      </c>
      <c r="G353" s="132" t="e">
        <f>Município!#REF!</f>
        <v>#REF!</v>
      </c>
      <c r="H353" s="131"/>
      <c r="I353" s="131" t="e">
        <f>Município!#REF!</f>
        <v>#REF!</v>
      </c>
      <c r="J353" s="131" t="e">
        <f>Município!#REF!</f>
        <v>#REF!</v>
      </c>
      <c r="K353" s="131">
        <f>Município!D353</f>
        <v>132</v>
      </c>
      <c r="L353" s="133"/>
      <c r="M353" s="134" t="e">
        <f>Município!#REF!</f>
        <v>#REF!</v>
      </c>
      <c r="N353" s="14" t="e">
        <f>Município!#REF!</f>
        <v>#REF!</v>
      </c>
      <c r="O353" s="14" t="e">
        <f>Município!#REF!</f>
        <v>#REF!</v>
      </c>
      <c r="P353" s="14" t="e">
        <f>Município!#REF!</f>
        <v>#REF!</v>
      </c>
    </row>
    <row r="354" spans="1:16" ht="15.75" customHeight="1" x14ac:dyDescent="0.25">
      <c r="A354" s="128" t="str">
        <f>Município!A354</f>
        <v>Montes Claros</v>
      </c>
      <c r="B354" s="128">
        <f>Município!B354</f>
        <v>313065</v>
      </c>
      <c r="C354" s="128" t="str">
        <f>Município!C354</f>
        <v>Indaiabira</v>
      </c>
      <c r="D354" s="137" t="e">
        <f>Município!#REF!</f>
        <v>#REF!</v>
      </c>
      <c r="E354" s="131" t="e">
        <f>Município!#REF!</f>
        <v>#REF!</v>
      </c>
      <c r="F354" s="131" t="e">
        <f>Município!#REF!</f>
        <v>#REF!</v>
      </c>
      <c r="G354" s="132" t="e">
        <f>Município!#REF!</f>
        <v>#REF!</v>
      </c>
      <c r="H354" s="131"/>
      <c r="I354" s="131" t="e">
        <f>Município!#REF!</f>
        <v>#REF!</v>
      </c>
      <c r="J354" s="131" t="e">
        <f>Município!#REF!</f>
        <v>#REF!</v>
      </c>
      <c r="K354" s="131">
        <f>Município!D354</f>
        <v>114</v>
      </c>
      <c r="L354" s="133"/>
      <c r="M354" s="134" t="e">
        <f>Município!#REF!</f>
        <v>#REF!</v>
      </c>
      <c r="N354" s="14" t="e">
        <f>Município!#REF!</f>
        <v>#REF!</v>
      </c>
      <c r="O354" s="14" t="e">
        <f>Município!#REF!</f>
        <v>#REF!</v>
      </c>
      <c r="P354" s="14" t="e">
        <f>Município!#REF!</f>
        <v>#REF!</v>
      </c>
    </row>
    <row r="355" spans="1:16" ht="15.75" customHeight="1" x14ac:dyDescent="0.25">
      <c r="A355" s="128" t="str">
        <f>Município!A355</f>
        <v>Uberlândia</v>
      </c>
      <c r="B355" s="128">
        <f>Município!B355</f>
        <v>313070</v>
      </c>
      <c r="C355" s="128" t="str">
        <f>Município!C355</f>
        <v>Indianópolis</v>
      </c>
      <c r="D355" s="137" t="e">
        <f>Município!#REF!</f>
        <v>#REF!</v>
      </c>
      <c r="E355" s="131" t="e">
        <f>Município!#REF!</f>
        <v>#REF!</v>
      </c>
      <c r="F355" s="131" t="e">
        <f>Município!#REF!</f>
        <v>#REF!</v>
      </c>
      <c r="G355" s="132" t="e">
        <f>Município!#REF!</f>
        <v>#REF!</v>
      </c>
      <c r="H355" s="131"/>
      <c r="I355" s="131" t="e">
        <f>Município!#REF!</f>
        <v>#REF!</v>
      </c>
      <c r="J355" s="131" t="e">
        <f>Município!#REF!</f>
        <v>#REF!</v>
      </c>
      <c r="K355" s="131">
        <f>Município!D355</f>
        <v>114</v>
      </c>
      <c r="L355" s="133"/>
      <c r="M355" s="134" t="e">
        <f>Município!#REF!</f>
        <v>#REF!</v>
      </c>
      <c r="N355" s="14" t="e">
        <f>Município!#REF!</f>
        <v>#REF!</v>
      </c>
      <c r="O355" s="14" t="e">
        <f>Município!#REF!</f>
        <v>#REF!</v>
      </c>
      <c r="P355" s="14" t="e">
        <f>Município!#REF!</f>
        <v>#REF!</v>
      </c>
    </row>
    <row r="356" spans="1:16" ht="15.75" customHeight="1" x14ac:dyDescent="0.25">
      <c r="A356" s="128" t="str">
        <f>Município!A356</f>
        <v>Varginha</v>
      </c>
      <c r="B356" s="128">
        <f>Município!B356</f>
        <v>313080</v>
      </c>
      <c r="C356" s="128" t="str">
        <f>Município!C356</f>
        <v>Ingaí</v>
      </c>
      <c r="D356" s="137" t="e">
        <f>Município!#REF!</f>
        <v>#REF!</v>
      </c>
      <c r="E356" s="131" t="e">
        <f>Município!#REF!</f>
        <v>#REF!</v>
      </c>
      <c r="F356" s="131" t="e">
        <f>Município!#REF!</f>
        <v>#REF!</v>
      </c>
      <c r="G356" s="132" t="e">
        <f>Município!#REF!</f>
        <v>#REF!</v>
      </c>
      <c r="H356" s="131"/>
      <c r="I356" s="131" t="e">
        <f>Município!#REF!</f>
        <v>#REF!</v>
      </c>
      <c r="J356" s="131" t="e">
        <f>Município!#REF!</f>
        <v>#REF!</v>
      </c>
      <c r="K356" s="131">
        <f>Município!D356</f>
        <v>48</v>
      </c>
      <c r="L356" s="133"/>
      <c r="M356" s="134" t="e">
        <f>Município!#REF!</f>
        <v>#REF!</v>
      </c>
      <c r="N356" s="14" t="e">
        <f>Município!#REF!</f>
        <v>#REF!</v>
      </c>
      <c r="O356" s="14" t="e">
        <f>Município!#REF!</f>
        <v>#REF!</v>
      </c>
      <c r="P356" s="14" t="e">
        <f>Município!#REF!</f>
        <v>#REF!</v>
      </c>
    </row>
    <row r="357" spans="1:16" ht="15.75" customHeight="1" x14ac:dyDescent="0.25">
      <c r="A357" s="128" t="str">
        <f>Município!A357</f>
        <v>Coronel Fabriciano</v>
      </c>
      <c r="B357" s="128">
        <f>Município!B357</f>
        <v>313090</v>
      </c>
      <c r="C357" s="128" t="str">
        <f>Município!C357</f>
        <v>Inhapim</v>
      </c>
      <c r="D357" s="137" t="e">
        <f>Município!#REF!</f>
        <v>#REF!</v>
      </c>
      <c r="E357" s="131" t="e">
        <f>Município!#REF!</f>
        <v>#REF!</v>
      </c>
      <c r="F357" s="131" t="e">
        <f>Município!#REF!</f>
        <v>#REF!</v>
      </c>
      <c r="G357" s="132" t="e">
        <f>Município!#REF!</f>
        <v>#REF!</v>
      </c>
      <c r="H357" s="131"/>
      <c r="I357" s="131" t="e">
        <f>Município!#REF!</f>
        <v>#REF!</v>
      </c>
      <c r="J357" s="131" t="e">
        <f>Município!#REF!</f>
        <v>#REF!</v>
      </c>
      <c r="K357" s="131">
        <f>Município!D357</f>
        <v>378</v>
      </c>
      <c r="L357" s="133"/>
      <c r="M357" s="134" t="e">
        <f>Município!#REF!</f>
        <v>#REF!</v>
      </c>
      <c r="N357" s="14" t="e">
        <f>Município!#REF!</f>
        <v>#REF!</v>
      </c>
      <c r="O357" s="14" t="e">
        <f>Município!#REF!</f>
        <v>#REF!</v>
      </c>
      <c r="P357" s="14" t="e">
        <f>Município!#REF!</f>
        <v>#REF!</v>
      </c>
    </row>
    <row r="358" spans="1:16" ht="15.75" customHeight="1" x14ac:dyDescent="0.25">
      <c r="A358" s="128" t="str">
        <f>Município!A358</f>
        <v>Sete Lagoas</v>
      </c>
      <c r="B358" s="128">
        <f>Município!B358</f>
        <v>313100</v>
      </c>
      <c r="C358" s="128" t="str">
        <f>Município!C358</f>
        <v>Inhaúma</v>
      </c>
      <c r="D358" s="137" t="e">
        <f>Município!#REF!</f>
        <v>#REF!</v>
      </c>
      <c r="E358" s="131" t="e">
        <f>Município!#REF!</f>
        <v>#REF!</v>
      </c>
      <c r="F358" s="131" t="e">
        <f>Município!#REF!</f>
        <v>#REF!</v>
      </c>
      <c r="G358" s="132" t="e">
        <f>Município!#REF!</f>
        <v>#REF!</v>
      </c>
      <c r="H358" s="131"/>
      <c r="I358" s="131" t="e">
        <f>Município!#REF!</f>
        <v>#REF!</v>
      </c>
      <c r="J358" s="131" t="e">
        <f>Município!#REF!</f>
        <v>#REF!</v>
      </c>
      <c r="K358" s="131">
        <f>Município!D358</f>
        <v>108</v>
      </c>
      <c r="L358" s="133"/>
      <c r="M358" s="134" t="e">
        <f>Município!#REF!</f>
        <v>#REF!</v>
      </c>
      <c r="N358" s="14" t="e">
        <f>Município!#REF!</f>
        <v>#REF!</v>
      </c>
      <c r="O358" s="14" t="e">
        <f>Município!#REF!</f>
        <v>#REF!</v>
      </c>
      <c r="P358" s="14" t="e">
        <f>Município!#REF!</f>
        <v>#REF!</v>
      </c>
    </row>
    <row r="359" spans="1:16" ht="15.75" customHeight="1" x14ac:dyDescent="0.25">
      <c r="A359" s="128" t="str">
        <f>Município!A359</f>
        <v>Sete Lagoas</v>
      </c>
      <c r="B359" s="128">
        <f>Município!B359</f>
        <v>313110</v>
      </c>
      <c r="C359" s="128" t="str">
        <f>Município!C359</f>
        <v>Inimutaba</v>
      </c>
      <c r="D359" s="137" t="e">
        <f>Município!#REF!</f>
        <v>#REF!</v>
      </c>
      <c r="E359" s="131" t="e">
        <f>Município!#REF!</f>
        <v>#REF!</v>
      </c>
      <c r="F359" s="131" t="e">
        <f>Município!#REF!</f>
        <v>#REF!</v>
      </c>
      <c r="G359" s="132" t="e">
        <f>Município!#REF!</f>
        <v>#REF!</v>
      </c>
      <c r="H359" s="131"/>
      <c r="I359" s="131" t="e">
        <f>Município!#REF!</f>
        <v>#REF!</v>
      </c>
      <c r="J359" s="131" t="e">
        <f>Município!#REF!</f>
        <v>#REF!</v>
      </c>
      <c r="K359" s="131">
        <f>Município!D359</f>
        <v>138</v>
      </c>
      <c r="L359" s="133"/>
      <c r="M359" s="134" t="e">
        <f>Município!#REF!</f>
        <v>#REF!</v>
      </c>
      <c r="N359" s="14" t="e">
        <f>Município!#REF!</f>
        <v>#REF!</v>
      </c>
      <c r="O359" s="14" t="e">
        <f>Município!#REF!</f>
        <v>#REF!</v>
      </c>
      <c r="P359" s="14" t="e">
        <f>Município!#REF!</f>
        <v>#REF!</v>
      </c>
    </row>
    <row r="360" spans="1:16" ht="15.75" customHeight="1" x14ac:dyDescent="0.25">
      <c r="A360" s="128" t="str">
        <f>Município!A360</f>
        <v>Coronel Fabriciano</v>
      </c>
      <c r="B360" s="128">
        <f>Município!B360</f>
        <v>313115</v>
      </c>
      <c r="C360" s="128" t="str">
        <f>Município!C360</f>
        <v>Ipaba</v>
      </c>
      <c r="D360" s="137" t="e">
        <f>Município!#REF!</f>
        <v>#REF!</v>
      </c>
      <c r="E360" s="131" t="e">
        <f>Município!#REF!</f>
        <v>#REF!</v>
      </c>
      <c r="F360" s="131" t="e">
        <f>Município!#REF!</f>
        <v>#REF!</v>
      </c>
      <c r="G360" s="132" t="e">
        <f>Município!#REF!</f>
        <v>#REF!</v>
      </c>
      <c r="H360" s="131"/>
      <c r="I360" s="131" t="e">
        <f>Município!#REF!</f>
        <v>#REF!</v>
      </c>
      <c r="J360" s="131" t="e">
        <f>Município!#REF!</f>
        <v>#REF!</v>
      </c>
      <c r="K360" s="131">
        <f>Município!D360</f>
        <v>264</v>
      </c>
      <c r="L360" s="133"/>
      <c r="M360" s="134" t="e">
        <f>Município!#REF!</f>
        <v>#REF!</v>
      </c>
      <c r="N360" s="14" t="e">
        <f>Município!#REF!</f>
        <v>#REF!</v>
      </c>
      <c r="O360" s="14" t="e">
        <f>Município!#REF!</f>
        <v>#REF!</v>
      </c>
      <c r="P360" s="14" t="e">
        <f>Município!#REF!</f>
        <v>#REF!</v>
      </c>
    </row>
    <row r="361" spans="1:16" ht="15.75" customHeight="1" x14ac:dyDescent="0.25">
      <c r="A361" s="128" t="str">
        <f>Município!A361</f>
        <v>Manhuaçu</v>
      </c>
      <c r="B361" s="128">
        <f>Município!B361</f>
        <v>313120</v>
      </c>
      <c r="C361" s="128" t="str">
        <f>Município!C361</f>
        <v>Ipanema</v>
      </c>
      <c r="D361" s="137" t="e">
        <f>Município!#REF!</f>
        <v>#REF!</v>
      </c>
      <c r="E361" s="131" t="e">
        <f>Município!#REF!</f>
        <v>#REF!</v>
      </c>
      <c r="F361" s="131" t="e">
        <f>Município!#REF!</f>
        <v>#REF!</v>
      </c>
      <c r="G361" s="132" t="e">
        <f>Município!#REF!</f>
        <v>#REF!</v>
      </c>
      <c r="H361" s="131"/>
      <c r="I361" s="131" t="e">
        <f>Município!#REF!</f>
        <v>#REF!</v>
      </c>
      <c r="J361" s="131" t="e">
        <f>Município!#REF!</f>
        <v>#REF!</v>
      </c>
      <c r="K361" s="131">
        <f>Município!D361</f>
        <v>312</v>
      </c>
      <c r="L361" s="133"/>
      <c r="M361" s="134" t="e">
        <f>Município!#REF!</f>
        <v>#REF!</v>
      </c>
      <c r="N361" s="14" t="e">
        <f>Município!#REF!</f>
        <v>#REF!</v>
      </c>
      <c r="O361" s="14" t="e">
        <f>Município!#REF!</f>
        <v>#REF!</v>
      </c>
      <c r="P361" s="14" t="e">
        <f>Município!#REF!</f>
        <v>#REF!</v>
      </c>
    </row>
    <row r="362" spans="1:16" ht="15.75" customHeight="1" x14ac:dyDescent="0.25">
      <c r="A362" s="128" t="str">
        <f>Município!A362</f>
        <v>Coronel Fabriciano</v>
      </c>
      <c r="B362" s="128">
        <f>Município!B362</f>
        <v>313130</v>
      </c>
      <c r="C362" s="128" t="str">
        <f>Município!C362</f>
        <v>Ipatinga</v>
      </c>
      <c r="D362" s="137" t="e">
        <f>Município!#REF!</f>
        <v>#REF!</v>
      </c>
      <c r="E362" s="131" t="e">
        <f>Município!#REF!</f>
        <v>#REF!</v>
      </c>
      <c r="F362" s="131" t="e">
        <f>Município!#REF!</f>
        <v>#REF!</v>
      </c>
      <c r="G362" s="132" t="e">
        <f>Município!#REF!</f>
        <v>#REF!</v>
      </c>
      <c r="H362" s="131"/>
      <c r="I362" s="131" t="e">
        <f>Município!#REF!</f>
        <v>#REF!</v>
      </c>
      <c r="J362" s="131" t="e">
        <f>Município!#REF!</f>
        <v>#REF!</v>
      </c>
      <c r="K362" s="131">
        <f>Município!D362</f>
        <v>1596</v>
      </c>
      <c r="L362" s="133"/>
      <c r="M362" s="134" t="e">
        <f>Município!#REF!</f>
        <v>#REF!</v>
      </c>
      <c r="N362" s="14" t="e">
        <f>Município!#REF!</f>
        <v>#REF!</v>
      </c>
      <c r="O362" s="14" t="e">
        <f>Município!#REF!</f>
        <v>#REF!</v>
      </c>
      <c r="P362" s="14" t="e">
        <f>Município!#REF!</f>
        <v>#REF!</v>
      </c>
    </row>
    <row r="363" spans="1:16" ht="15.75" customHeight="1" x14ac:dyDescent="0.25">
      <c r="A363" s="128" t="str">
        <f>Município!A363</f>
        <v>Ituiutaba</v>
      </c>
      <c r="B363" s="128">
        <f>Município!B363</f>
        <v>313140</v>
      </c>
      <c r="C363" s="128" t="str">
        <f>Município!C363</f>
        <v>Ipiaçu</v>
      </c>
      <c r="D363" s="137" t="e">
        <f>Município!#REF!</f>
        <v>#REF!</v>
      </c>
      <c r="E363" s="131" t="e">
        <f>Município!#REF!</f>
        <v>#REF!</v>
      </c>
      <c r="F363" s="131" t="e">
        <f>Município!#REF!</f>
        <v>#REF!</v>
      </c>
      <c r="G363" s="132" t="e">
        <f>Município!#REF!</f>
        <v>#REF!</v>
      </c>
      <c r="H363" s="131"/>
      <c r="I363" s="131" t="e">
        <f>Município!#REF!</f>
        <v>#REF!</v>
      </c>
      <c r="J363" s="131" t="e">
        <f>Município!#REF!</f>
        <v>#REF!</v>
      </c>
      <c r="K363" s="131">
        <f>Município!D363</f>
        <v>30</v>
      </c>
      <c r="L363" s="133"/>
      <c r="M363" s="134" t="e">
        <f>Município!#REF!</f>
        <v>#REF!</v>
      </c>
      <c r="N363" s="14" t="e">
        <f>Município!#REF!</f>
        <v>#REF!</v>
      </c>
      <c r="O363" s="14" t="e">
        <f>Município!#REF!</f>
        <v>#REF!</v>
      </c>
      <c r="P363" s="14" t="e">
        <f>Município!#REF!</f>
        <v>#REF!</v>
      </c>
    </row>
    <row r="364" spans="1:16" ht="15.75" customHeight="1" x14ac:dyDescent="0.25">
      <c r="A364" s="128" t="str">
        <f>Município!A364</f>
        <v>Pouso Alegre</v>
      </c>
      <c r="B364" s="128">
        <f>Município!B364</f>
        <v>313150</v>
      </c>
      <c r="C364" s="128" t="str">
        <f>Município!C364</f>
        <v>Ipuiúna</v>
      </c>
      <c r="D364" s="137" t="e">
        <f>Município!#REF!</f>
        <v>#REF!</v>
      </c>
      <c r="E364" s="131" t="e">
        <f>Município!#REF!</f>
        <v>#REF!</v>
      </c>
      <c r="F364" s="131" t="e">
        <f>Município!#REF!</f>
        <v>#REF!</v>
      </c>
      <c r="G364" s="132" t="e">
        <f>Município!#REF!</f>
        <v>#REF!</v>
      </c>
      <c r="H364" s="131"/>
      <c r="I364" s="131" t="e">
        <f>Município!#REF!</f>
        <v>#REF!</v>
      </c>
      <c r="J364" s="131" t="e">
        <f>Município!#REF!</f>
        <v>#REF!</v>
      </c>
      <c r="K364" s="131">
        <f>Município!D364</f>
        <v>72</v>
      </c>
      <c r="L364" s="133"/>
      <c r="M364" s="134" t="e">
        <f>Município!#REF!</f>
        <v>#REF!</v>
      </c>
      <c r="N364" s="14" t="e">
        <f>Município!#REF!</f>
        <v>#REF!</v>
      </c>
      <c r="O364" s="14" t="e">
        <f>Município!#REF!</f>
        <v>#REF!</v>
      </c>
      <c r="P364" s="14" t="e">
        <f>Município!#REF!</f>
        <v>#REF!</v>
      </c>
    </row>
    <row r="365" spans="1:16" ht="15.75" customHeight="1" x14ac:dyDescent="0.25">
      <c r="A365" s="128" t="str">
        <f>Município!A365</f>
        <v>Uberlândia</v>
      </c>
      <c r="B365" s="128">
        <f>Município!B365</f>
        <v>313160</v>
      </c>
      <c r="C365" s="128" t="str">
        <f>Município!C365</f>
        <v>Iraí de Minas</v>
      </c>
      <c r="D365" s="137" t="e">
        <f>Município!#REF!</f>
        <v>#REF!</v>
      </c>
      <c r="E365" s="131" t="e">
        <f>Município!#REF!</f>
        <v>#REF!</v>
      </c>
      <c r="F365" s="131" t="e">
        <f>Município!#REF!</f>
        <v>#REF!</v>
      </c>
      <c r="G365" s="132" t="e">
        <f>Município!#REF!</f>
        <v>#REF!</v>
      </c>
      <c r="H365" s="131"/>
      <c r="I365" s="131" t="e">
        <f>Município!#REF!</f>
        <v>#REF!</v>
      </c>
      <c r="J365" s="131" t="e">
        <f>Município!#REF!</f>
        <v>#REF!</v>
      </c>
      <c r="K365" s="131">
        <f>Município!D365</f>
        <v>132</v>
      </c>
      <c r="L365" s="133"/>
      <c r="M365" s="134" t="e">
        <f>Município!#REF!</f>
        <v>#REF!</v>
      </c>
      <c r="N365" s="14" t="e">
        <f>Município!#REF!</f>
        <v>#REF!</v>
      </c>
      <c r="O365" s="14" t="e">
        <f>Município!#REF!</f>
        <v>#REF!</v>
      </c>
      <c r="P365" s="14" t="e">
        <f>Município!#REF!</f>
        <v>#REF!</v>
      </c>
    </row>
    <row r="366" spans="1:16" ht="15.75" customHeight="1" x14ac:dyDescent="0.25">
      <c r="A366" s="128" t="str">
        <f>Município!A366</f>
        <v>Itabira</v>
      </c>
      <c r="B366" s="128">
        <f>Município!B366</f>
        <v>313170</v>
      </c>
      <c r="C366" s="128" t="str">
        <f>Município!C366</f>
        <v>Itabira</v>
      </c>
      <c r="D366" s="137" t="e">
        <f>Município!#REF!</f>
        <v>#REF!</v>
      </c>
      <c r="E366" s="131" t="e">
        <f>Município!#REF!</f>
        <v>#REF!</v>
      </c>
      <c r="F366" s="131" t="e">
        <f>Município!#REF!</f>
        <v>#REF!</v>
      </c>
      <c r="G366" s="132" t="e">
        <f>Município!#REF!</f>
        <v>#REF!</v>
      </c>
      <c r="H366" s="131"/>
      <c r="I366" s="131" t="e">
        <f>Município!#REF!</f>
        <v>#REF!</v>
      </c>
      <c r="J366" s="131" t="e">
        <f>Município!#REF!</f>
        <v>#REF!</v>
      </c>
      <c r="K366" s="131">
        <f>Município!D366</f>
        <v>2364</v>
      </c>
      <c r="L366" s="133"/>
      <c r="M366" s="134" t="e">
        <f>Município!#REF!</f>
        <v>#REF!</v>
      </c>
      <c r="N366" s="14" t="e">
        <f>Município!#REF!</f>
        <v>#REF!</v>
      </c>
      <c r="O366" s="14" t="e">
        <f>Município!#REF!</f>
        <v>#REF!</v>
      </c>
      <c r="P366" s="14" t="e">
        <f>Município!#REF!</f>
        <v>#REF!</v>
      </c>
    </row>
    <row r="367" spans="1:16" ht="15.75" customHeight="1" x14ac:dyDescent="0.25">
      <c r="A367" s="128" t="str">
        <f>Município!A367</f>
        <v>Governador Valadares</v>
      </c>
      <c r="B367" s="128">
        <f>Município!B367</f>
        <v>313180</v>
      </c>
      <c r="C367" s="128" t="str">
        <f>Município!C367</f>
        <v>Itabirinha</v>
      </c>
      <c r="D367" s="137" t="e">
        <f>Município!#REF!</f>
        <v>#REF!</v>
      </c>
      <c r="E367" s="131" t="e">
        <f>Município!#REF!</f>
        <v>#REF!</v>
      </c>
      <c r="F367" s="131" t="e">
        <f>Município!#REF!</f>
        <v>#REF!</v>
      </c>
      <c r="G367" s="132" t="e">
        <f>Município!#REF!</f>
        <v>#REF!</v>
      </c>
      <c r="H367" s="131"/>
      <c r="I367" s="131" t="e">
        <f>Município!#REF!</f>
        <v>#REF!</v>
      </c>
      <c r="J367" s="131" t="e">
        <f>Município!#REF!</f>
        <v>#REF!</v>
      </c>
      <c r="K367" s="131">
        <f>Município!D367</f>
        <v>120</v>
      </c>
      <c r="L367" s="133"/>
      <c r="M367" s="134" t="e">
        <f>Município!#REF!</f>
        <v>#REF!</v>
      </c>
      <c r="N367" s="14" t="e">
        <f>Município!#REF!</f>
        <v>#REF!</v>
      </c>
      <c r="O367" s="14" t="e">
        <f>Município!#REF!</f>
        <v>#REF!</v>
      </c>
      <c r="P367" s="14" t="e">
        <f>Município!#REF!</f>
        <v>#REF!</v>
      </c>
    </row>
    <row r="368" spans="1:16" ht="15.75" customHeight="1" x14ac:dyDescent="0.25">
      <c r="A368" s="128" t="str">
        <f>Município!A368</f>
        <v>Belo Horizonte</v>
      </c>
      <c r="B368" s="128">
        <f>Município!B368</f>
        <v>313190</v>
      </c>
      <c r="C368" s="128" t="str">
        <f>Município!C368</f>
        <v>Itabirito</v>
      </c>
      <c r="D368" s="137" t="e">
        <f>Município!#REF!</f>
        <v>#REF!</v>
      </c>
      <c r="E368" s="131" t="e">
        <f>Município!#REF!</f>
        <v>#REF!</v>
      </c>
      <c r="F368" s="131" t="e">
        <f>Município!#REF!</f>
        <v>#REF!</v>
      </c>
      <c r="G368" s="132" t="e">
        <f>Município!#REF!</f>
        <v>#REF!</v>
      </c>
      <c r="H368" s="131"/>
      <c r="I368" s="131" t="e">
        <f>Município!#REF!</f>
        <v>#REF!</v>
      </c>
      <c r="J368" s="131" t="e">
        <f>Município!#REF!</f>
        <v>#REF!</v>
      </c>
      <c r="K368" s="131">
        <f>Município!D368</f>
        <v>918</v>
      </c>
      <c r="L368" s="133"/>
      <c r="M368" s="134" t="e">
        <f>Município!#REF!</f>
        <v>#REF!</v>
      </c>
      <c r="N368" s="14" t="e">
        <f>Município!#REF!</f>
        <v>#REF!</v>
      </c>
      <c r="O368" s="14" t="e">
        <f>Município!#REF!</f>
        <v>#REF!</v>
      </c>
      <c r="P368" s="14" t="e">
        <f>Município!#REF!</f>
        <v>#REF!</v>
      </c>
    </row>
    <row r="369" spans="1:16" ht="15.75" customHeight="1" x14ac:dyDescent="0.25">
      <c r="A369" s="128" t="str">
        <f>Município!A369</f>
        <v>Montes Claros</v>
      </c>
      <c r="B369" s="128">
        <f>Município!B369</f>
        <v>313200</v>
      </c>
      <c r="C369" s="128" t="str">
        <f>Município!C369</f>
        <v>Itacambira</v>
      </c>
      <c r="D369" s="137" t="e">
        <f>Município!#REF!</f>
        <v>#REF!</v>
      </c>
      <c r="E369" s="131" t="e">
        <f>Município!#REF!</f>
        <v>#REF!</v>
      </c>
      <c r="F369" s="131" t="e">
        <f>Município!#REF!</f>
        <v>#REF!</v>
      </c>
      <c r="G369" s="132" t="e">
        <f>Município!#REF!</f>
        <v>#REF!</v>
      </c>
      <c r="H369" s="131"/>
      <c r="I369" s="131" t="e">
        <f>Município!#REF!</f>
        <v>#REF!</v>
      </c>
      <c r="J369" s="131" t="e">
        <f>Município!#REF!</f>
        <v>#REF!</v>
      </c>
      <c r="K369" s="131">
        <f>Município!D369</f>
        <v>90</v>
      </c>
      <c r="L369" s="133"/>
      <c r="M369" s="134" t="e">
        <f>Município!#REF!</f>
        <v>#REF!</v>
      </c>
      <c r="N369" s="14" t="e">
        <f>Município!#REF!</f>
        <v>#REF!</v>
      </c>
      <c r="O369" s="14" t="e">
        <f>Município!#REF!</f>
        <v>#REF!</v>
      </c>
      <c r="P369" s="14" t="e">
        <f>Município!#REF!</f>
        <v>#REF!</v>
      </c>
    </row>
    <row r="370" spans="1:16" ht="15.75" customHeight="1" x14ac:dyDescent="0.25">
      <c r="A370" s="128" t="str">
        <f>Município!A370</f>
        <v>Januária</v>
      </c>
      <c r="B370" s="128">
        <f>Município!B370</f>
        <v>313210</v>
      </c>
      <c r="C370" s="128" t="str">
        <f>Município!C370</f>
        <v>Itacarambi</v>
      </c>
      <c r="D370" s="137" t="e">
        <f>Município!#REF!</f>
        <v>#REF!</v>
      </c>
      <c r="E370" s="131" t="e">
        <f>Município!#REF!</f>
        <v>#REF!</v>
      </c>
      <c r="F370" s="131" t="e">
        <f>Município!#REF!</f>
        <v>#REF!</v>
      </c>
      <c r="G370" s="132" t="e">
        <f>Município!#REF!</f>
        <v>#REF!</v>
      </c>
      <c r="H370" s="131"/>
      <c r="I370" s="131" t="e">
        <f>Município!#REF!</f>
        <v>#REF!</v>
      </c>
      <c r="J370" s="131" t="e">
        <f>Município!#REF!</f>
        <v>#REF!</v>
      </c>
      <c r="K370" s="131">
        <f>Município!D370</f>
        <v>234</v>
      </c>
      <c r="L370" s="133"/>
      <c r="M370" s="134" t="e">
        <f>Município!#REF!</f>
        <v>#REF!</v>
      </c>
      <c r="N370" s="14" t="e">
        <f>Município!#REF!</f>
        <v>#REF!</v>
      </c>
      <c r="O370" s="14" t="e">
        <f>Município!#REF!</f>
        <v>#REF!</v>
      </c>
      <c r="P370" s="14" t="e">
        <f>Município!#REF!</f>
        <v>#REF!</v>
      </c>
    </row>
    <row r="371" spans="1:16" ht="15.75" customHeight="1" x14ac:dyDescent="0.25">
      <c r="A371" s="128" t="str">
        <f>Município!A371</f>
        <v>Divinópolis</v>
      </c>
      <c r="B371" s="128">
        <f>Município!B371</f>
        <v>313220</v>
      </c>
      <c r="C371" s="128" t="str">
        <f>Município!C371</f>
        <v>Itaguara</v>
      </c>
      <c r="D371" s="137" t="e">
        <f>Município!#REF!</f>
        <v>#REF!</v>
      </c>
      <c r="E371" s="131" t="e">
        <f>Município!#REF!</f>
        <v>#REF!</v>
      </c>
      <c r="F371" s="131" t="e">
        <f>Município!#REF!</f>
        <v>#REF!</v>
      </c>
      <c r="G371" s="132" t="e">
        <f>Município!#REF!</f>
        <v>#REF!</v>
      </c>
      <c r="H371" s="131"/>
      <c r="I371" s="131" t="e">
        <f>Município!#REF!</f>
        <v>#REF!</v>
      </c>
      <c r="J371" s="131" t="e">
        <f>Município!#REF!</f>
        <v>#REF!</v>
      </c>
      <c r="K371" s="131">
        <f>Município!D371</f>
        <v>246</v>
      </c>
      <c r="L371" s="133"/>
      <c r="M371" s="134" t="e">
        <f>Município!#REF!</f>
        <v>#REF!</v>
      </c>
      <c r="N371" s="14" t="e">
        <f>Município!#REF!</f>
        <v>#REF!</v>
      </c>
      <c r="O371" s="14" t="e">
        <f>Município!#REF!</f>
        <v>#REF!</v>
      </c>
      <c r="P371" s="14" t="e">
        <f>Município!#REF!</f>
        <v>#REF!</v>
      </c>
    </row>
    <row r="372" spans="1:16" ht="15.75" customHeight="1" x14ac:dyDescent="0.25">
      <c r="A372" s="128" t="str">
        <f>Município!A372</f>
        <v>Teófilo Otoni</v>
      </c>
      <c r="B372" s="128">
        <f>Município!B372</f>
        <v>313230</v>
      </c>
      <c r="C372" s="128" t="str">
        <f>Município!C372</f>
        <v>Itaipé</v>
      </c>
      <c r="D372" s="137" t="e">
        <f>Município!#REF!</f>
        <v>#REF!</v>
      </c>
      <c r="E372" s="131" t="e">
        <f>Município!#REF!</f>
        <v>#REF!</v>
      </c>
      <c r="F372" s="131" t="e">
        <f>Município!#REF!</f>
        <v>#REF!</v>
      </c>
      <c r="G372" s="132" t="e">
        <f>Município!#REF!</f>
        <v>#REF!</v>
      </c>
      <c r="H372" s="131"/>
      <c r="I372" s="131" t="e">
        <f>Município!#REF!</f>
        <v>#REF!</v>
      </c>
      <c r="J372" s="131" t="e">
        <f>Município!#REF!</f>
        <v>#REF!</v>
      </c>
      <c r="K372" s="131">
        <f>Município!D372</f>
        <v>168</v>
      </c>
      <c r="L372" s="133"/>
      <c r="M372" s="134" t="e">
        <f>Município!#REF!</f>
        <v>#REF!</v>
      </c>
      <c r="N372" s="14" t="e">
        <f>Município!#REF!</f>
        <v>#REF!</v>
      </c>
      <c r="O372" s="14" t="e">
        <f>Município!#REF!</f>
        <v>#REF!</v>
      </c>
      <c r="P372" s="14" t="e">
        <f>Município!#REF!</f>
        <v>#REF!</v>
      </c>
    </row>
    <row r="373" spans="1:16" ht="15.75" customHeight="1" x14ac:dyDescent="0.25">
      <c r="A373" s="128" t="str">
        <f>Município!A373</f>
        <v>Pouso Alegre</v>
      </c>
      <c r="B373" s="128">
        <f>Município!B373</f>
        <v>313240</v>
      </c>
      <c r="C373" s="128" t="str">
        <f>Município!C373</f>
        <v>Itajubá</v>
      </c>
      <c r="D373" s="137" t="e">
        <f>Município!#REF!</f>
        <v>#REF!</v>
      </c>
      <c r="E373" s="131" t="e">
        <f>Município!#REF!</f>
        <v>#REF!</v>
      </c>
      <c r="F373" s="131" t="e">
        <f>Município!#REF!</f>
        <v>#REF!</v>
      </c>
      <c r="G373" s="132" t="e">
        <f>Município!#REF!</f>
        <v>#REF!</v>
      </c>
      <c r="H373" s="131"/>
      <c r="I373" s="131" t="e">
        <f>Município!#REF!</f>
        <v>#REF!</v>
      </c>
      <c r="J373" s="131" t="e">
        <f>Município!#REF!</f>
        <v>#REF!</v>
      </c>
      <c r="K373" s="131">
        <f>Município!D373</f>
        <v>948</v>
      </c>
      <c r="L373" s="133"/>
      <c r="M373" s="134" t="e">
        <f>Município!#REF!</f>
        <v>#REF!</v>
      </c>
      <c r="N373" s="14" t="e">
        <f>Município!#REF!</f>
        <v>#REF!</v>
      </c>
      <c r="O373" s="14" t="e">
        <f>Município!#REF!</f>
        <v>#REF!</v>
      </c>
      <c r="P373" s="14" t="e">
        <f>Município!#REF!</f>
        <v>#REF!</v>
      </c>
    </row>
    <row r="374" spans="1:16" ht="15.75" customHeight="1" x14ac:dyDescent="0.25">
      <c r="A374" s="128" t="str">
        <f>Município!A374</f>
        <v>Diamantina</v>
      </c>
      <c r="B374" s="128">
        <f>Município!B374</f>
        <v>313250</v>
      </c>
      <c r="C374" s="128" t="str">
        <f>Município!C374</f>
        <v>Itamarandiba</v>
      </c>
      <c r="D374" s="137" t="e">
        <f>Município!#REF!</f>
        <v>#REF!</v>
      </c>
      <c r="E374" s="131" t="e">
        <f>Município!#REF!</f>
        <v>#REF!</v>
      </c>
      <c r="F374" s="131" t="e">
        <f>Município!#REF!</f>
        <v>#REF!</v>
      </c>
      <c r="G374" s="132" t="e">
        <f>Município!#REF!</f>
        <v>#REF!</v>
      </c>
      <c r="H374" s="131"/>
      <c r="I374" s="131" t="e">
        <f>Município!#REF!</f>
        <v>#REF!</v>
      </c>
      <c r="J374" s="131" t="e">
        <f>Município!#REF!</f>
        <v>#REF!</v>
      </c>
      <c r="K374" s="131">
        <f>Município!D374</f>
        <v>558</v>
      </c>
      <c r="L374" s="133"/>
      <c r="M374" s="134" t="e">
        <f>Município!#REF!</f>
        <v>#REF!</v>
      </c>
      <c r="N374" s="14" t="e">
        <f>Município!#REF!</f>
        <v>#REF!</v>
      </c>
      <c r="O374" s="14" t="e">
        <f>Município!#REF!</f>
        <v>#REF!</v>
      </c>
      <c r="P374" s="14" t="e">
        <f>Município!#REF!</f>
        <v>#REF!</v>
      </c>
    </row>
    <row r="375" spans="1:16" ht="15.75" customHeight="1" x14ac:dyDescent="0.25">
      <c r="A375" s="128" t="str">
        <f>Município!A375</f>
        <v>Leopoldina</v>
      </c>
      <c r="B375" s="128">
        <f>Município!B375</f>
        <v>313260</v>
      </c>
      <c r="C375" s="128" t="str">
        <f>Município!C375</f>
        <v>Itamarati de Minas</v>
      </c>
      <c r="D375" s="137" t="e">
        <f>Município!#REF!</f>
        <v>#REF!</v>
      </c>
      <c r="E375" s="131" t="e">
        <f>Município!#REF!</f>
        <v>#REF!</v>
      </c>
      <c r="F375" s="131" t="e">
        <f>Município!#REF!</f>
        <v>#REF!</v>
      </c>
      <c r="G375" s="132" t="e">
        <f>Município!#REF!</f>
        <v>#REF!</v>
      </c>
      <c r="H375" s="131"/>
      <c r="I375" s="131" t="e">
        <f>Município!#REF!</f>
        <v>#REF!</v>
      </c>
      <c r="J375" s="131" t="e">
        <f>Município!#REF!</f>
        <v>#REF!</v>
      </c>
      <c r="K375" s="131">
        <f>Município!D375</f>
        <v>36</v>
      </c>
      <c r="L375" s="133"/>
      <c r="M375" s="134" t="e">
        <f>Município!#REF!</f>
        <v>#REF!</v>
      </c>
      <c r="N375" s="14" t="e">
        <f>Município!#REF!</f>
        <v>#REF!</v>
      </c>
      <c r="O375" s="14" t="e">
        <f>Município!#REF!</f>
        <v>#REF!</v>
      </c>
      <c r="P375" s="14" t="e">
        <f>Município!#REF!</f>
        <v>#REF!</v>
      </c>
    </row>
    <row r="376" spans="1:16" ht="15.75" customHeight="1" x14ac:dyDescent="0.25">
      <c r="A376" s="128" t="str">
        <f>Município!A376</f>
        <v>Teófilo Otoni</v>
      </c>
      <c r="B376" s="128">
        <f>Município!B376</f>
        <v>313270</v>
      </c>
      <c r="C376" s="128" t="str">
        <f>Município!C376</f>
        <v>Itambacuri</v>
      </c>
      <c r="D376" s="137" t="e">
        <f>Município!#REF!</f>
        <v>#REF!</v>
      </c>
      <c r="E376" s="131" t="e">
        <f>Município!#REF!</f>
        <v>#REF!</v>
      </c>
      <c r="F376" s="131" t="e">
        <f>Município!#REF!</f>
        <v>#REF!</v>
      </c>
      <c r="G376" s="132" t="e">
        <f>Município!#REF!</f>
        <v>#REF!</v>
      </c>
      <c r="H376" s="131"/>
      <c r="I376" s="131" t="e">
        <f>Município!#REF!</f>
        <v>#REF!</v>
      </c>
      <c r="J376" s="131" t="e">
        <f>Município!#REF!</f>
        <v>#REF!</v>
      </c>
      <c r="K376" s="131">
        <f>Município!D376</f>
        <v>366</v>
      </c>
      <c r="L376" s="133"/>
      <c r="M376" s="134" t="e">
        <f>Município!#REF!</f>
        <v>#REF!</v>
      </c>
      <c r="N376" s="14" t="e">
        <f>Município!#REF!</f>
        <v>#REF!</v>
      </c>
      <c r="O376" s="14" t="e">
        <f>Município!#REF!</f>
        <v>#REF!</v>
      </c>
      <c r="P376" s="14" t="e">
        <f>Município!#REF!</f>
        <v>#REF!</v>
      </c>
    </row>
    <row r="377" spans="1:16" ht="15.75" customHeight="1" x14ac:dyDescent="0.25">
      <c r="A377" s="128" t="str">
        <f>Município!A377</f>
        <v>Itabira</v>
      </c>
      <c r="B377" s="128">
        <f>Município!B377</f>
        <v>313280</v>
      </c>
      <c r="C377" s="128" t="str">
        <f>Município!C377</f>
        <v>Itambé do Mato Dentro</v>
      </c>
      <c r="D377" s="137" t="e">
        <f>Município!#REF!</f>
        <v>#REF!</v>
      </c>
      <c r="E377" s="131" t="e">
        <f>Município!#REF!</f>
        <v>#REF!</v>
      </c>
      <c r="F377" s="131" t="e">
        <f>Município!#REF!</f>
        <v>#REF!</v>
      </c>
      <c r="G377" s="132" t="e">
        <f>Município!#REF!</f>
        <v>#REF!</v>
      </c>
      <c r="H377" s="131"/>
      <c r="I377" s="131" t="e">
        <f>Município!#REF!</f>
        <v>#REF!</v>
      </c>
      <c r="J377" s="131" t="e">
        <f>Município!#REF!</f>
        <v>#REF!</v>
      </c>
      <c r="K377" s="131">
        <f>Município!D377</f>
        <v>36</v>
      </c>
      <c r="L377" s="133"/>
      <c r="M377" s="134" t="e">
        <f>Município!#REF!</f>
        <v>#REF!</v>
      </c>
      <c r="N377" s="14" t="e">
        <f>Município!#REF!</f>
        <v>#REF!</v>
      </c>
      <c r="O377" s="14" t="e">
        <f>Município!#REF!</f>
        <v>#REF!</v>
      </c>
      <c r="P377" s="14" t="e">
        <f>Município!#REF!</f>
        <v>#REF!</v>
      </c>
    </row>
    <row r="378" spans="1:16" ht="15.75" customHeight="1" x14ac:dyDescent="0.25">
      <c r="A378" s="128" t="str">
        <f>Município!A378</f>
        <v>Passos</v>
      </c>
      <c r="B378" s="128">
        <f>Município!B378</f>
        <v>313290</v>
      </c>
      <c r="C378" s="128" t="str">
        <f>Município!C378</f>
        <v>Itamogi</v>
      </c>
      <c r="D378" s="137" t="e">
        <f>Município!#REF!</f>
        <v>#REF!</v>
      </c>
      <c r="E378" s="131" t="e">
        <f>Município!#REF!</f>
        <v>#REF!</v>
      </c>
      <c r="F378" s="131" t="e">
        <f>Município!#REF!</f>
        <v>#REF!</v>
      </c>
      <c r="G378" s="132" t="e">
        <f>Município!#REF!</f>
        <v>#REF!</v>
      </c>
      <c r="H378" s="131"/>
      <c r="I378" s="131" t="e">
        <f>Município!#REF!</f>
        <v>#REF!</v>
      </c>
      <c r="J378" s="131" t="e">
        <f>Município!#REF!</f>
        <v>#REF!</v>
      </c>
      <c r="K378" s="131">
        <f>Município!D378</f>
        <v>174</v>
      </c>
      <c r="L378" s="133"/>
      <c r="M378" s="134" t="e">
        <f>Município!#REF!</f>
        <v>#REF!</v>
      </c>
      <c r="N378" s="14" t="e">
        <f>Município!#REF!</f>
        <v>#REF!</v>
      </c>
      <c r="O378" s="14" t="e">
        <f>Município!#REF!</f>
        <v>#REF!</v>
      </c>
      <c r="P378" s="14" t="e">
        <f>Município!#REF!</f>
        <v>#REF!</v>
      </c>
    </row>
    <row r="379" spans="1:16" ht="15.75" customHeight="1" x14ac:dyDescent="0.25">
      <c r="A379" s="128" t="str">
        <f>Município!A379</f>
        <v>Varginha</v>
      </c>
      <c r="B379" s="128">
        <f>Município!B379</f>
        <v>313300</v>
      </c>
      <c r="C379" s="128" t="str">
        <f>Município!C379</f>
        <v>Itamonte</v>
      </c>
      <c r="D379" s="137" t="e">
        <f>Município!#REF!</f>
        <v>#REF!</v>
      </c>
      <c r="E379" s="131" t="e">
        <f>Município!#REF!</f>
        <v>#REF!</v>
      </c>
      <c r="F379" s="131" t="e">
        <f>Município!#REF!</f>
        <v>#REF!</v>
      </c>
      <c r="G379" s="132" t="e">
        <f>Município!#REF!</f>
        <v>#REF!</v>
      </c>
      <c r="H379" s="131"/>
      <c r="I379" s="131" t="e">
        <f>Município!#REF!</f>
        <v>#REF!</v>
      </c>
      <c r="J379" s="131" t="e">
        <f>Município!#REF!</f>
        <v>#REF!</v>
      </c>
      <c r="K379" s="131">
        <f>Município!D379</f>
        <v>162</v>
      </c>
      <c r="L379" s="133"/>
      <c r="M379" s="134" t="e">
        <f>Município!#REF!</f>
        <v>#REF!</v>
      </c>
      <c r="N379" s="14" t="e">
        <f>Município!#REF!</f>
        <v>#REF!</v>
      </c>
      <c r="O379" s="14" t="e">
        <f>Município!#REF!</f>
        <v>#REF!</v>
      </c>
      <c r="P379" s="14" t="e">
        <f>Município!#REF!</f>
        <v>#REF!</v>
      </c>
    </row>
    <row r="380" spans="1:16" ht="15.75" customHeight="1" x14ac:dyDescent="0.25">
      <c r="A380" s="128" t="str">
        <f>Município!A380</f>
        <v>Varginha</v>
      </c>
      <c r="B380" s="128">
        <f>Município!B380</f>
        <v>313310</v>
      </c>
      <c r="C380" s="128" t="str">
        <f>Município!C380</f>
        <v>Itanhandu</v>
      </c>
      <c r="D380" s="137" t="e">
        <f>Município!#REF!</f>
        <v>#REF!</v>
      </c>
      <c r="E380" s="131" t="e">
        <f>Município!#REF!</f>
        <v>#REF!</v>
      </c>
      <c r="F380" s="131" t="e">
        <f>Município!#REF!</f>
        <v>#REF!</v>
      </c>
      <c r="G380" s="132" t="e">
        <f>Município!#REF!</f>
        <v>#REF!</v>
      </c>
      <c r="H380" s="131"/>
      <c r="I380" s="131" t="e">
        <f>Município!#REF!</f>
        <v>#REF!</v>
      </c>
      <c r="J380" s="131" t="e">
        <f>Município!#REF!</f>
        <v>#REF!</v>
      </c>
      <c r="K380" s="131">
        <f>Município!D380</f>
        <v>288</v>
      </c>
      <c r="L380" s="133"/>
      <c r="M380" s="134" t="e">
        <f>Município!#REF!</f>
        <v>#REF!</v>
      </c>
      <c r="N380" s="14" t="e">
        <f>Município!#REF!</f>
        <v>#REF!</v>
      </c>
      <c r="O380" s="14" t="e">
        <f>Município!#REF!</f>
        <v>#REF!</v>
      </c>
      <c r="P380" s="14" t="e">
        <f>Município!#REF!</f>
        <v>#REF!</v>
      </c>
    </row>
    <row r="381" spans="1:16" ht="15.75" customHeight="1" x14ac:dyDescent="0.25">
      <c r="A381" s="128" t="str">
        <f>Município!A381</f>
        <v>Governador Valadares</v>
      </c>
      <c r="B381" s="128">
        <f>Município!B381</f>
        <v>313320</v>
      </c>
      <c r="C381" s="128" t="str">
        <f>Município!C381</f>
        <v>Itanhomi</v>
      </c>
      <c r="D381" s="137" t="e">
        <f>Município!#REF!</f>
        <v>#REF!</v>
      </c>
      <c r="E381" s="131" t="e">
        <f>Município!#REF!</f>
        <v>#REF!</v>
      </c>
      <c r="F381" s="131" t="e">
        <f>Município!#REF!</f>
        <v>#REF!</v>
      </c>
      <c r="G381" s="132" t="e">
        <f>Município!#REF!</f>
        <v>#REF!</v>
      </c>
      <c r="H381" s="131"/>
      <c r="I381" s="131" t="e">
        <f>Município!#REF!</f>
        <v>#REF!</v>
      </c>
      <c r="J381" s="131" t="e">
        <f>Município!#REF!</f>
        <v>#REF!</v>
      </c>
      <c r="K381" s="131">
        <f>Município!D381</f>
        <v>96</v>
      </c>
      <c r="L381" s="133"/>
      <c r="M381" s="134" t="e">
        <f>Município!#REF!</f>
        <v>#REF!</v>
      </c>
      <c r="N381" s="14" t="e">
        <f>Município!#REF!</f>
        <v>#REF!</v>
      </c>
      <c r="O381" s="14" t="e">
        <f>Município!#REF!</f>
        <v>#REF!</v>
      </c>
      <c r="P381" s="14" t="e">
        <f>Município!#REF!</f>
        <v>#REF!</v>
      </c>
    </row>
    <row r="382" spans="1:16" ht="15.75" customHeight="1" x14ac:dyDescent="0.25">
      <c r="A382" s="128" t="str">
        <f>Município!A382</f>
        <v>Pedra Azul</v>
      </c>
      <c r="B382" s="128">
        <f>Município!B382</f>
        <v>313330</v>
      </c>
      <c r="C382" s="128" t="str">
        <f>Município!C382</f>
        <v>Itaobim</v>
      </c>
      <c r="D382" s="137" t="e">
        <f>Município!#REF!</f>
        <v>#REF!</v>
      </c>
      <c r="E382" s="131" t="e">
        <f>Município!#REF!</f>
        <v>#REF!</v>
      </c>
      <c r="F382" s="131" t="e">
        <f>Município!#REF!</f>
        <v>#REF!</v>
      </c>
      <c r="G382" s="132" t="e">
        <f>Município!#REF!</f>
        <v>#REF!</v>
      </c>
      <c r="H382" s="131"/>
      <c r="I382" s="131" t="e">
        <f>Município!#REF!</f>
        <v>#REF!</v>
      </c>
      <c r="J382" s="131" t="e">
        <f>Município!#REF!</f>
        <v>#REF!</v>
      </c>
      <c r="K382" s="131">
        <f>Município!D382</f>
        <v>330</v>
      </c>
      <c r="L382" s="133"/>
      <c r="M382" s="134" t="e">
        <f>Município!#REF!</f>
        <v>#REF!</v>
      </c>
      <c r="N382" s="14" t="e">
        <f>Município!#REF!</f>
        <v>#REF!</v>
      </c>
      <c r="O382" s="14" t="e">
        <f>Município!#REF!</f>
        <v>#REF!</v>
      </c>
      <c r="P382" s="14" t="e">
        <f>Município!#REF!</f>
        <v>#REF!</v>
      </c>
    </row>
    <row r="383" spans="1:16" ht="15.75" customHeight="1" x14ac:dyDescent="0.25">
      <c r="A383" s="128" t="str">
        <f>Município!A383</f>
        <v>Uberaba</v>
      </c>
      <c r="B383" s="128">
        <f>Município!B383</f>
        <v>313340</v>
      </c>
      <c r="C383" s="128" t="str">
        <f>Município!C383</f>
        <v>Itapagipe</v>
      </c>
      <c r="D383" s="137" t="e">
        <f>Município!#REF!</f>
        <v>#REF!</v>
      </c>
      <c r="E383" s="131" t="e">
        <f>Município!#REF!</f>
        <v>#REF!</v>
      </c>
      <c r="F383" s="131" t="e">
        <f>Município!#REF!</f>
        <v>#REF!</v>
      </c>
      <c r="G383" s="132" t="e">
        <f>Município!#REF!</f>
        <v>#REF!</v>
      </c>
      <c r="H383" s="131"/>
      <c r="I383" s="131" t="e">
        <f>Município!#REF!</f>
        <v>#REF!</v>
      </c>
      <c r="J383" s="131" t="e">
        <f>Município!#REF!</f>
        <v>#REF!</v>
      </c>
      <c r="K383" s="131">
        <f>Município!D383</f>
        <v>96</v>
      </c>
      <c r="L383" s="133"/>
      <c r="M383" s="134" t="e">
        <f>Município!#REF!</f>
        <v>#REF!</v>
      </c>
      <c r="N383" s="14" t="e">
        <f>Município!#REF!</f>
        <v>#REF!</v>
      </c>
      <c r="O383" s="14" t="e">
        <f>Município!#REF!</f>
        <v>#REF!</v>
      </c>
      <c r="P383" s="14" t="e">
        <f>Município!#REF!</f>
        <v>#REF!</v>
      </c>
    </row>
    <row r="384" spans="1:16" ht="15.75" customHeight="1" x14ac:dyDescent="0.25">
      <c r="A384" s="128" t="str">
        <f>Município!A384</f>
        <v>Divinópolis</v>
      </c>
      <c r="B384" s="128">
        <f>Município!B384</f>
        <v>313350</v>
      </c>
      <c r="C384" s="128" t="str">
        <f>Município!C384</f>
        <v>Itapecerica</v>
      </c>
      <c r="D384" s="137" t="e">
        <f>Município!#REF!</f>
        <v>#REF!</v>
      </c>
      <c r="E384" s="131" t="e">
        <f>Município!#REF!</f>
        <v>#REF!</v>
      </c>
      <c r="F384" s="131" t="e">
        <f>Município!#REF!</f>
        <v>#REF!</v>
      </c>
      <c r="G384" s="132" t="e">
        <f>Município!#REF!</f>
        <v>#REF!</v>
      </c>
      <c r="H384" s="131"/>
      <c r="I384" s="131" t="e">
        <f>Município!#REF!</f>
        <v>#REF!</v>
      </c>
      <c r="J384" s="131" t="e">
        <f>Município!#REF!</f>
        <v>#REF!</v>
      </c>
      <c r="K384" s="131">
        <f>Município!D384</f>
        <v>324</v>
      </c>
      <c r="L384" s="133"/>
      <c r="M384" s="134" t="e">
        <f>Município!#REF!</f>
        <v>#REF!</v>
      </c>
      <c r="N384" s="14" t="e">
        <f>Município!#REF!</f>
        <v>#REF!</v>
      </c>
      <c r="O384" s="14" t="e">
        <f>Município!#REF!</f>
        <v>#REF!</v>
      </c>
      <c r="P384" s="14" t="e">
        <f>Município!#REF!</f>
        <v>#REF!</v>
      </c>
    </row>
    <row r="385" spans="1:16" ht="15.75" customHeight="1" x14ac:dyDescent="0.25">
      <c r="A385" s="128" t="str">
        <f>Município!A385</f>
        <v>Pouso Alegre</v>
      </c>
      <c r="B385" s="128">
        <f>Município!B385</f>
        <v>313360</v>
      </c>
      <c r="C385" s="128" t="str">
        <f>Município!C385</f>
        <v>Itapeva</v>
      </c>
      <c r="D385" s="137" t="e">
        <f>Município!#REF!</f>
        <v>#REF!</v>
      </c>
      <c r="E385" s="131" t="e">
        <f>Município!#REF!</f>
        <v>#REF!</v>
      </c>
      <c r="F385" s="131" t="e">
        <f>Município!#REF!</f>
        <v>#REF!</v>
      </c>
      <c r="G385" s="132" t="e">
        <f>Município!#REF!</f>
        <v>#REF!</v>
      </c>
      <c r="H385" s="131"/>
      <c r="I385" s="131" t="e">
        <f>Município!#REF!</f>
        <v>#REF!</v>
      </c>
      <c r="J385" s="131" t="e">
        <f>Município!#REF!</f>
        <v>#REF!</v>
      </c>
      <c r="K385" s="131">
        <f>Município!D385</f>
        <v>198</v>
      </c>
      <c r="L385" s="133"/>
      <c r="M385" s="134" t="e">
        <f>Município!#REF!</f>
        <v>#REF!</v>
      </c>
      <c r="N385" s="14" t="e">
        <f>Município!#REF!</f>
        <v>#REF!</v>
      </c>
      <c r="O385" s="14" t="e">
        <f>Município!#REF!</f>
        <v>#REF!</v>
      </c>
      <c r="P385" s="14" t="e">
        <f>Município!#REF!</f>
        <v>#REF!</v>
      </c>
    </row>
    <row r="386" spans="1:16" ht="15.75" customHeight="1" x14ac:dyDescent="0.25">
      <c r="A386" s="128" t="str">
        <f>Município!A386</f>
        <v>Divinópolis</v>
      </c>
      <c r="B386" s="128">
        <f>Município!B386</f>
        <v>313370</v>
      </c>
      <c r="C386" s="128" t="str">
        <f>Município!C386</f>
        <v>Itatiaiuçu</v>
      </c>
      <c r="D386" s="137" t="e">
        <f>Município!#REF!</f>
        <v>#REF!</v>
      </c>
      <c r="E386" s="131" t="e">
        <f>Município!#REF!</f>
        <v>#REF!</v>
      </c>
      <c r="F386" s="131" t="e">
        <f>Município!#REF!</f>
        <v>#REF!</v>
      </c>
      <c r="G386" s="132" t="e">
        <f>Município!#REF!</f>
        <v>#REF!</v>
      </c>
      <c r="H386" s="131"/>
      <c r="I386" s="131" t="e">
        <f>Município!#REF!</f>
        <v>#REF!</v>
      </c>
      <c r="J386" s="131" t="e">
        <f>Município!#REF!</f>
        <v>#REF!</v>
      </c>
      <c r="K386" s="131">
        <f>Município!D386</f>
        <v>72</v>
      </c>
      <c r="L386" s="133"/>
      <c r="M386" s="134" t="e">
        <f>Município!#REF!</f>
        <v>#REF!</v>
      </c>
      <c r="N386" s="14" t="e">
        <f>Município!#REF!</f>
        <v>#REF!</v>
      </c>
      <c r="O386" s="14" t="e">
        <f>Município!#REF!</f>
        <v>#REF!</v>
      </c>
      <c r="P386" s="14" t="e">
        <f>Município!#REF!</f>
        <v>#REF!</v>
      </c>
    </row>
    <row r="387" spans="1:16" ht="15.75" customHeight="1" x14ac:dyDescent="0.25">
      <c r="A387" s="128" t="str">
        <f>Município!A387</f>
        <v>Passos</v>
      </c>
      <c r="B387" s="128">
        <f>Município!B387</f>
        <v>313375</v>
      </c>
      <c r="C387" s="128" t="str">
        <f>Município!C387</f>
        <v>Itaú de Minas</v>
      </c>
      <c r="D387" s="137" t="e">
        <f>Município!#REF!</f>
        <v>#REF!</v>
      </c>
      <c r="E387" s="131" t="e">
        <f>Município!#REF!</f>
        <v>#REF!</v>
      </c>
      <c r="F387" s="131" t="e">
        <f>Município!#REF!</f>
        <v>#REF!</v>
      </c>
      <c r="G387" s="132" t="e">
        <f>Município!#REF!</f>
        <v>#REF!</v>
      </c>
      <c r="H387" s="131"/>
      <c r="I387" s="131" t="e">
        <f>Município!#REF!</f>
        <v>#REF!</v>
      </c>
      <c r="J387" s="131" t="e">
        <f>Município!#REF!</f>
        <v>#REF!</v>
      </c>
      <c r="K387" s="131">
        <f>Município!D387</f>
        <v>120</v>
      </c>
      <c r="L387" s="133"/>
      <c r="M387" s="134" t="e">
        <f>Município!#REF!</f>
        <v>#REF!</v>
      </c>
      <c r="N387" s="14" t="e">
        <f>Município!#REF!</f>
        <v>#REF!</v>
      </c>
      <c r="O387" s="14" t="e">
        <f>Município!#REF!</f>
        <v>#REF!</v>
      </c>
      <c r="P387" s="14" t="e">
        <f>Município!#REF!</f>
        <v>#REF!</v>
      </c>
    </row>
    <row r="388" spans="1:16" ht="15.75" customHeight="1" x14ac:dyDescent="0.25">
      <c r="A388" s="128" t="str">
        <f>Município!A388</f>
        <v>Divinópolis</v>
      </c>
      <c r="B388" s="128">
        <f>Município!B388</f>
        <v>313380</v>
      </c>
      <c r="C388" s="128" t="str">
        <f>Município!C388</f>
        <v>Itaúna</v>
      </c>
      <c r="D388" s="137" t="e">
        <f>Município!#REF!</f>
        <v>#REF!</v>
      </c>
      <c r="E388" s="131" t="e">
        <f>Município!#REF!</f>
        <v>#REF!</v>
      </c>
      <c r="F388" s="131" t="e">
        <f>Município!#REF!</f>
        <v>#REF!</v>
      </c>
      <c r="G388" s="132" t="e">
        <f>Município!#REF!</f>
        <v>#REF!</v>
      </c>
      <c r="H388" s="131"/>
      <c r="I388" s="131" t="e">
        <f>Município!#REF!</f>
        <v>#REF!</v>
      </c>
      <c r="J388" s="131" t="e">
        <f>Município!#REF!</f>
        <v>#REF!</v>
      </c>
      <c r="K388" s="131">
        <f>Município!D388</f>
        <v>750</v>
      </c>
      <c r="L388" s="133"/>
      <c r="M388" s="134" t="e">
        <f>Município!#REF!</f>
        <v>#REF!</v>
      </c>
      <c r="N388" s="14" t="e">
        <f>Município!#REF!</f>
        <v>#REF!</v>
      </c>
      <c r="O388" s="14" t="e">
        <f>Município!#REF!</f>
        <v>#REF!</v>
      </c>
      <c r="P388" s="14" t="e">
        <f>Município!#REF!</f>
        <v>#REF!</v>
      </c>
    </row>
    <row r="389" spans="1:16" ht="15.75" customHeight="1" x14ac:dyDescent="0.25">
      <c r="A389" s="128" t="str">
        <f>Município!A389</f>
        <v>Barbacena</v>
      </c>
      <c r="B389" s="128">
        <f>Município!B389</f>
        <v>313390</v>
      </c>
      <c r="C389" s="128" t="str">
        <f>Município!C389</f>
        <v>Itaverava</v>
      </c>
      <c r="D389" s="137" t="e">
        <f>Município!#REF!</f>
        <v>#REF!</v>
      </c>
      <c r="E389" s="131" t="e">
        <f>Município!#REF!</f>
        <v>#REF!</v>
      </c>
      <c r="F389" s="131" t="e">
        <f>Município!#REF!</f>
        <v>#REF!</v>
      </c>
      <c r="G389" s="132" t="e">
        <f>Município!#REF!</f>
        <v>#REF!</v>
      </c>
      <c r="H389" s="131"/>
      <c r="I389" s="131" t="e">
        <f>Município!#REF!</f>
        <v>#REF!</v>
      </c>
      <c r="J389" s="131" t="e">
        <f>Município!#REF!</f>
        <v>#REF!</v>
      </c>
      <c r="K389" s="131">
        <f>Município!D389</f>
        <v>84</v>
      </c>
      <c r="L389" s="133"/>
      <c r="M389" s="134" t="e">
        <f>Município!#REF!</f>
        <v>#REF!</v>
      </c>
      <c r="N389" s="14" t="e">
        <f>Município!#REF!</f>
        <v>#REF!</v>
      </c>
      <c r="O389" s="14" t="e">
        <f>Município!#REF!</f>
        <v>#REF!</v>
      </c>
      <c r="P389" s="14" t="e">
        <f>Município!#REF!</f>
        <v>#REF!</v>
      </c>
    </row>
    <row r="390" spans="1:16" ht="15.75" customHeight="1" x14ac:dyDescent="0.25">
      <c r="A390" s="128" t="str">
        <f>Município!A390</f>
        <v>Pedra Azul</v>
      </c>
      <c r="B390" s="128">
        <f>Município!B390</f>
        <v>313400</v>
      </c>
      <c r="C390" s="128" t="str">
        <f>Município!C390</f>
        <v>Itinga</v>
      </c>
      <c r="D390" s="137" t="e">
        <f>Município!#REF!</f>
        <v>#REF!</v>
      </c>
      <c r="E390" s="131" t="e">
        <f>Município!#REF!</f>
        <v>#REF!</v>
      </c>
      <c r="F390" s="131" t="e">
        <f>Município!#REF!</f>
        <v>#REF!</v>
      </c>
      <c r="G390" s="132" t="e">
        <f>Município!#REF!</f>
        <v>#REF!</v>
      </c>
      <c r="H390" s="131"/>
      <c r="I390" s="131" t="e">
        <f>Município!#REF!</f>
        <v>#REF!</v>
      </c>
      <c r="J390" s="131" t="e">
        <f>Município!#REF!</f>
        <v>#REF!</v>
      </c>
      <c r="K390" s="131">
        <f>Município!D390</f>
        <v>198</v>
      </c>
      <c r="L390" s="133"/>
      <c r="M390" s="134" t="e">
        <f>Município!#REF!</f>
        <v>#REF!</v>
      </c>
      <c r="N390" s="14" t="e">
        <f>Município!#REF!</f>
        <v>#REF!</v>
      </c>
      <c r="O390" s="14" t="e">
        <f>Município!#REF!</f>
        <v>#REF!</v>
      </c>
      <c r="P390" s="14" t="e">
        <f>Município!#REF!</f>
        <v>#REF!</v>
      </c>
    </row>
    <row r="391" spans="1:16" ht="15.75" customHeight="1" x14ac:dyDescent="0.25">
      <c r="A391" s="128" t="str">
        <f>Município!A391</f>
        <v>Governador Valadares</v>
      </c>
      <c r="B391" s="128">
        <f>Município!B391</f>
        <v>313410</v>
      </c>
      <c r="C391" s="128" t="str">
        <f>Município!C391</f>
        <v>Itueta</v>
      </c>
      <c r="D391" s="137" t="e">
        <f>Município!#REF!</f>
        <v>#REF!</v>
      </c>
      <c r="E391" s="131" t="e">
        <f>Município!#REF!</f>
        <v>#REF!</v>
      </c>
      <c r="F391" s="131" t="e">
        <f>Município!#REF!</f>
        <v>#REF!</v>
      </c>
      <c r="G391" s="132" t="e">
        <f>Município!#REF!</f>
        <v>#REF!</v>
      </c>
      <c r="H391" s="131"/>
      <c r="I391" s="131" t="e">
        <f>Município!#REF!</f>
        <v>#REF!</v>
      </c>
      <c r="J391" s="131" t="e">
        <f>Município!#REF!</f>
        <v>#REF!</v>
      </c>
      <c r="K391" s="131">
        <f>Município!D391</f>
        <v>48</v>
      </c>
      <c r="L391" s="133"/>
      <c r="M391" s="134" t="e">
        <f>Município!#REF!</f>
        <v>#REF!</v>
      </c>
      <c r="N391" s="14" t="e">
        <f>Município!#REF!</f>
        <v>#REF!</v>
      </c>
      <c r="O391" s="14" t="e">
        <f>Município!#REF!</f>
        <v>#REF!</v>
      </c>
      <c r="P391" s="14" t="e">
        <f>Município!#REF!</f>
        <v>#REF!</v>
      </c>
    </row>
    <row r="392" spans="1:16" ht="15.75" customHeight="1" x14ac:dyDescent="0.25">
      <c r="A392" s="128" t="str">
        <f>Município!A392</f>
        <v>Ituiutaba</v>
      </c>
      <c r="B392" s="128">
        <f>Município!B392</f>
        <v>313420</v>
      </c>
      <c r="C392" s="128" t="str">
        <f>Município!C392</f>
        <v>Ituiutaba</v>
      </c>
      <c r="D392" s="137" t="e">
        <f>Município!#REF!</f>
        <v>#REF!</v>
      </c>
      <c r="E392" s="131" t="e">
        <f>Município!#REF!</f>
        <v>#REF!</v>
      </c>
      <c r="F392" s="131" t="e">
        <f>Município!#REF!</f>
        <v>#REF!</v>
      </c>
      <c r="G392" s="132" t="e">
        <f>Município!#REF!</f>
        <v>#REF!</v>
      </c>
      <c r="H392" s="131"/>
      <c r="I392" s="131" t="e">
        <f>Município!#REF!</f>
        <v>#REF!</v>
      </c>
      <c r="J392" s="131" t="e">
        <f>Município!#REF!</f>
        <v>#REF!</v>
      </c>
      <c r="K392" s="131">
        <f>Município!D392</f>
        <v>1656</v>
      </c>
      <c r="L392" s="133"/>
      <c r="M392" s="134" t="e">
        <f>Município!#REF!</f>
        <v>#REF!</v>
      </c>
      <c r="N392" s="14" t="e">
        <f>Município!#REF!</f>
        <v>#REF!</v>
      </c>
      <c r="O392" s="14" t="e">
        <f>Município!#REF!</f>
        <v>#REF!</v>
      </c>
      <c r="P392" s="14" t="e">
        <f>Município!#REF!</f>
        <v>#REF!</v>
      </c>
    </row>
    <row r="393" spans="1:16" ht="15.75" customHeight="1" x14ac:dyDescent="0.25">
      <c r="A393" s="128" t="str">
        <f>Município!A393</f>
        <v>Varginha</v>
      </c>
      <c r="B393" s="128">
        <f>Município!B393</f>
        <v>313430</v>
      </c>
      <c r="C393" s="128" t="str">
        <f>Município!C393</f>
        <v>Itumirim</v>
      </c>
      <c r="D393" s="137" t="e">
        <f>Município!#REF!</f>
        <v>#REF!</v>
      </c>
      <c r="E393" s="131" t="e">
        <f>Município!#REF!</f>
        <v>#REF!</v>
      </c>
      <c r="F393" s="131" t="e">
        <f>Município!#REF!</f>
        <v>#REF!</v>
      </c>
      <c r="G393" s="132" t="e">
        <f>Município!#REF!</f>
        <v>#REF!</v>
      </c>
      <c r="H393" s="131"/>
      <c r="I393" s="131" t="e">
        <f>Município!#REF!</f>
        <v>#REF!</v>
      </c>
      <c r="J393" s="131" t="e">
        <f>Município!#REF!</f>
        <v>#REF!</v>
      </c>
      <c r="K393" s="131">
        <f>Município!D393</f>
        <v>102</v>
      </c>
      <c r="L393" s="133"/>
      <c r="M393" s="134" t="e">
        <f>Município!#REF!</f>
        <v>#REF!</v>
      </c>
      <c r="N393" s="14" t="e">
        <f>Município!#REF!</f>
        <v>#REF!</v>
      </c>
      <c r="O393" s="14" t="e">
        <f>Município!#REF!</f>
        <v>#REF!</v>
      </c>
      <c r="P393" s="14" t="e">
        <f>Município!#REF!</f>
        <v>#REF!</v>
      </c>
    </row>
    <row r="394" spans="1:16" ht="15.75" customHeight="1" x14ac:dyDescent="0.25">
      <c r="A394" s="128" t="str">
        <f>Município!A394</f>
        <v>Uberaba</v>
      </c>
      <c r="B394" s="128">
        <f>Município!B394</f>
        <v>313440</v>
      </c>
      <c r="C394" s="128" t="str">
        <f>Município!C394</f>
        <v>Iturama</v>
      </c>
      <c r="D394" s="137" t="e">
        <f>Município!#REF!</f>
        <v>#REF!</v>
      </c>
      <c r="E394" s="131" t="e">
        <f>Município!#REF!</f>
        <v>#REF!</v>
      </c>
      <c r="F394" s="131" t="e">
        <f>Município!#REF!</f>
        <v>#REF!</v>
      </c>
      <c r="G394" s="132" t="e">
        <f>Município!#REF!</f>
        <v>#REF!</v>
      </c>
      <c r="H394" s="131"/>
      <c r="I394" s="131" t="e">
        <f>Município!#REF!</f>
        <v>#REF!</v>
      </c>
      <c r="J394" s="131" t="e">
        <f>Município!#REF!</f>
        <v>#REF!</v>
      </c>
      <c r="K394" s="131">
        <f>Município!D394</f>
        <v>648</v>
      </c>
      <c r="L394" s="133"/>
      <c r="M394" s="134" t="e">
        <f>Município!#REF!</f>
        <v>#REF!</v>
      </c>
      <c r="N394" s="14" t="e">
        <f>Município!#REF!</f>
        <v>#REF!</v>
      </c>
      <c r="O394" s="14" t="e">
        <f>Município!#REF!</f>
        <v>#REF!</v>
      </c>
      <c r="P394" s="14" t="e">
        <f>Município!#REF!</f>
        <v>#REF!</v>
      </c>
    </row>
    <row r="395" spans="1:16" ht="15.75" customHeight="1" x14ac:dyDescent="0.25">
      <c r="A395" s="128" t="str">
        <f>Município!A395</f>
        <v>Varginha</v>
      </c>
      <c r="B395" s="128">
        <f>Município!B395</f>
        <v>313450</v>
      </c>
      <c r="C395" s="128" t="str">
        <f>Município!C395</f>
        <v>Itutinga</v>
      </c>
      <c r="D395" s="137" t="e">
        <f>Município!#REF!</f>
        <v>#REF!</v>
      </c>
      <c r="E395" s="131" t="e">
        <f>Município!#REF!</f>
        <v>#REF!</v>
      </c>
      <c r="F395" s="131" t="e">
        <f>Município!#REF!</f>
        <v>#REF!</v>
      </c>
      <c r="G395" s="132" t="e">
        <f>Município!#REF!</f>
        <v>#REF!</v>
      </c>
      <c r="H395" s="131"/>
      <c r="I395" s="131" t="e">
        <f>Município!#REF!</f>
        <v>#REF!</v>
      </c>
      <c r="J395" s="131" t="e">
        <f>Município!#REF!</f>
        <v>#REF!</v>
      </c>
      <c r="K395" s="131">
        <f>Município!D395</f>
        <v>72</v>
      </c>
      <c r="L395" s="133"/>
      <c r="M395" s="134" t="e">
        <f>Município!#REF!</f>
        <v>#REF!</v>
      </c>
      <c r="N395" s="14" t="e">
        <f>Município!#REF!</f>
        <v>#REF!</v>
      </c>
      <c r="O395" s="14" t="e">
        <f>Município!#REF!</f>
        <v>#REF!</v>
      </c>
      <c r="P395" s="14" t="e">
        <f>Município!#REF!</f>
        <v>#REF!</v>
      </c>
    </row>
    <row r="396" spans="1:16" ht="15.75" customHeight="1" x14ac:dyDescent="0.25">
      <c r="A396" s="128" t="str">
        <f>Município!A396</f>
        <v>Belo Horizonte</v>
      </c>
      <c r="B396" s="128">
        <f>Município!B396</f>
        <v>313460</v>
      </c>
      <c r="C396" s="128" t="str">
        <f>Município!C396</f>
        <v>Jaboticatubas</v>
      </c>
      <c r="D396" s="137" t="e">
        <f>Município!#REF!</f>
        <v>#REF!</v>
      </c>
      <c r="E396" s="131" t="e">
        <f>Município!#REF!</f>
        <v>#REF!</v>
      </c>
      <c r="F396" s="131" t="e">
        <f>Município!#REF!</f>
        <v>#REF!</v>
      </c>
      <c r="G396" s="132" t="e">
        <f>Município!#REF!</f>
        <v>#REF!</v>
      </c>
      <c r="H396" s="131"/>
      <c r="I396" s="131" t="e">
        <f>Município!#REF!</f>
        <v>#REF!</v>
      </c>
      <c r="J396" s="131" t="e">
        <f>Município!#REF!</f>
        <v>#REF!</v>
      </c>
      <c r="K396" s="131">
        <f>Município!D396</f>
        <v>354</v>
      </c>
      <c r="L396" s="133"/>
      <c r="M396" s="134" t="e">
        <f>Município!#REF!</f>
        <v>#REF!</v>
      </c>
      <c r="N396" s="14" t="e">
        <f>Município!#REF!</f>
        <v>#REF!</v>
      </c>
      <c r="O396" s="14" t="e">
        <f>Município!#REF!</f>
        <v>#REF!</v>
      </c>
      <c r="P396" s="14" t="e">
        <f>Município!#REF!</f>
        <v>#REF!</v>
      </c>
    </row>
    <row r="397" spans="1:16" ht="15.75" customHeight="1" x14ac:dyDescent="0.25">
      <c r="A397" s="128" t="str">
        <f>Município!A397</f>
        <v>Pedra Azul</v>
      </c>
      <c r="B397" s="128">
        <f>Município!B397</f>
        <v>313470</v>
      </c>
      <c r="C397" s="128" t="str">
        <f>Município!C397</f>
        <v>Jacinto</v>
      </c>
      <c r="D397" s="137" t="e">
        <f>Município!#REF!</f>
        <v>#REF!</v>
      </c>
      <c r="E397" s="131" t="e">
        <f>Município!#REF!</f>
        <v>#REF!</v>
      </c>
      <c r="F397" s="131" t="e">
        <f>Município!#REF!</f>
        <v>#REF!</v>
      </c>
      <c r="G397" s="132" t="e">
        <f>Município!#REF!</f>
        <v>#REF!</v>
      </c>
      <c r="H397" s="131"/>
      <c r="I397" s="131" t="e">
        <f>Município!#REF!</f>
        <v>#REF!</v>
      </c>
      <c r="J397" s="131" t="e">
        <f>Município!#REF!</f>
        <v>#REF!</v>
      </c>
      <c r="K397" s="131">
        <f>Município!D397</f>
        <v>90</v>
      </c>
      <c r="L397" s="133"/>
      <c r="M397" s="134" t="e">
        <f>Município!#REF!</f>
        <v>#REF!</v>
      </c>
      <c r="N397" s="14" t="e">
        <f>Município!#REF!</f>
        <v>#REF!</v>
      </c>
      <c r="O397" s="14" t="e">
        <f>Município!#REF!</f>
        <v>#REF!</v>
      </c>
      <c r="P397" s="14" t="e">
        <f>Município!#REF!</f>
        <v>#REF!</v>
      </c>
    </row>
    <row r="398" spans="1:16" ht="15.75" customHeight="1" x14ac:dyDescent="0.25">
      <c r="A398" s="128" t="str">
        <f>Município!A398</f>
        <v>Passos</v>
      </c>
      <c r="B398" s="128">
        <f>Município!B398</f>
        <v>313480</v>
      </c>
      <c r="C398" s="128" t="str">
        <f>Município!C398</f>
        <v>Jacuí</v>
      </c>
      <c r="D398" s="137" t="e">
        <f>Município!#REF!</f>
        <v>#REF!</v>
      </c>
      <c r="E398" s="131" t="e">
        <f>Município!#REF!</f>
        <v>#REF!</v>
      </c>
      <c r="F398" s="131" t="e">
        <f>Município!#REF!</f>
        <v>#REF!</v>
      </c>
      <c r="G398" s="132" t="e">
        <f>Município!#REF!</f>
        <v>#REF!</v>
      </c>
      <c r="H398" s="131"/>
      <c r="I398" s="131" t="e">
        <f>Município!#REF!</f>
        <v>#REF!</v>
      </c>
      <c r="J398" s="131" t="e">
        <f>Município!#REF!</f>
        <v>#REF!</v>
      </c>
      <c r="K398" s="131">
        <f>Município!D398</f>
        <v>138</v>
      </c>
      <c r="L398" s="133"/>
      <c r="M398" s="134" t="e">
        <f>Município!#REF!</f>
        <v>#REF!</v>
      </c>
      <c r="N398" s="14" t="e">
        <f>Município!#REF!</f>
        <v>#REF!</v>
      </c>
      <c r="O398" s="14" t="e">
        <f>Município!#REF!</f>
        <v>#REF!</v>
      </c>
      <c r="P398" s="14" t="e">
        <f>Município!#REF!</f>
        <v>#REF!</v>
      </c>
    </row>
    <row r="399" spans="1:16" ht="15.75" customHeight="1" x14ac:dyDescent="0.25">
      <c r="A399" s="128" t="str">
        <f>Município!A399</f>
        <v>Pouso Alegre</v>
      </c>
      <c r="B399" s="128">
        <f>Município!B399</f>
        <v>313490</v>
      </c>
      <c r="C399" s="128" t="str">
        <f>Município!C399</f>
        <v>Jacutinga</v>
      </c>
      <c r="D399" s="137" t="e">
        <f>Município!#REF!</f>
        <v>#REF!</v>
      </c>
      <c r="E399" s="131" t="e">
        <f>Município!#REF!</f>
        <v>#REF!</v>
      </c>
      <c r="F399" s="131" t="e">
        <f>Município!#REF!</f>
        <v>#REF!</v>
      </c>
      <c r="G399" s="132" t="e">
        <f>Município!#REF!</f>
        <v>#REF!</v>
      </c>
      <c r="H399" s="131"/>
      <c r="I399" s="131" t="e">
        <f>Município!#REF!</f>
        <v>#REF!</v>
      </c>
      <c r="J399" s="131" t="e">
        <f>Município!#REF!</f>
        <v>#REF!</v>
      </c>
      <c r="K399" s="131">
        <f>Município!D399</f>
        <v>564</v>
      </c>
      <c r="L399" s="133"/>
      <c r="M399" s="134" t="e">
        <f>Município!#REF!</f>
        <v>#REF!</v>
      </c>
      <c r="N399" s="14" t="e">
        <f>Município!#REF!</f>
        <v>#REF!</v>
      </c>
      <c r="O399" s="14" t="e">
        <f>Município!#REF!</f>
        <v>#REF!</v>
      </c>
      <c r="P399" s="14" t="e">
        <f>Município!#REF!</f>
        <v>#REF!</v>
      </c>
    </row>
    <row r="400" spans="1:16" ht="15.75" customHeight="1" x14ac:dyDescent="0.25">
      <c r="A400" s="128" t="str">
        <f>Município!A400</f>
        <v>Coronel Fabriciano</v>
      </c>
      <c r="B400" s="128">
        <f>Município!B400</f>
        <v>313500</v>
      </c>
      <c r="C400" s="128" t="str">
        <f>Município!C400</f>
        <v>Jaguaraçu</v>
      </c>
      <c r="D400" s="137" t="e">
        <f>Município!#REF!</f>
        <v>#REF!</v>
      </c>
      <c r="E400" s="131" t="e">
        <f>Município!#REF!</f>
        <v>#REF!</v>
      </c>
      <c r="F400" s="131" t="e">
        <f>Município!#REF!</f>
        <v>#REF!</v>
      </c>
      <c r="G400" s="132" t="e">
        <f>Município!#REF!</f>
        <v>#REF!</v>
      </c>
      <c r="H400" s="131"/>
      <c r="I400" s="131" t="e">
        <f>Município!#REF!</f>
        <v>#REF!</v>
      </c>
      <c r="J400" s="131" t="e">
        <f>Município!#REF!</f>
        <v>#REF!</v>
      </c>
      <c r="K400" s="131">
        <f>Município!D400</f>
        <v>24</v>
      </c>
      <c r="L400" s="133"/>
      <c r="M400" s="134" t="e">
        <f>Município!#REF!</f>
        <v>#REF!</v>
      </c>
      <c r="N400" s="14" t="e">
        <f>Município!#REF!</f>
        <v>#REF!</v>
      </c>
      <c r="O400" s="14" t="e">
        <f>Município!#REF!</f>
        <v>#REF!</v>
      </c>
      <c r="P400" s="14" t="e">
        <f>Município!#REF!</f>
        <v>#REF!</v>
      </c>
    </row>
    <row r="401" spans="1:16" ht="15.75" customHeight="1" x14ac:dyDescent="0.25">
      <c r="A401" s="128" t="str">
        <f>Município!A401</f>
        <v>Montes Claros</v>
      </c>
      <c r="B401" s="128">
        <f>Município!B401</f>
        <v>313505</v>
      </c>
      <c r="C401" s="128" t="str">
        <f>Município!C401</f>
        <v>Jaíba</v>
      </c>
      <c r="D401" s="137" t="e">
        <f>Município!#REF!</f>
        <v>#REF!</v>
      </c>
      <c r="E401" s="131" t="e">
        <f>Município!#REF!</f>
        <v>#REF!</v>
      </c>
      <c r="F401" s="131" t="e">
        <f>Município!#REF!</f>
        <v>#REF!</v>
      </c>
      <c r="G401" s="132" t="e">
        <f>Município!#REF!</f>
        <v>#REF!</v>
      </c>
      <c r="H401" s="131"/>
      <c r="I401" s="131" t="e">
        <f>Município!#REF!</f>
        <v>#REF!</v>
      </c>
      <c r="J401" s="131" t="e">
        <f>Município!#REF!</f>
        <v>#REF!</v>
      </c>
      <c r="K401" s="131">
        <f>Município!D401</f>
        <v>540</v>
      </c>
      <c r="L401" s="133"/>
      <c r="M401" s="134" t="e">
        <f>Município!#REF!</f>
        <v>#REF!</v>
      </c>
      <c r="N401" s="14" t="e">
        <f>Município!#REF!</f>
        <v>#REF!</v>
      </c>
      <c r="O401" s="14" t="e">
        <f>Município!#REF!</f>
        <v>#REF!</v>
      </c>
      <c r="P401" s="14" t="e">
        <f>Município!#REF!</f>
        <v>#REF!</v>
      </c>
    </row>
    <row r="402" spans="1:16" ht="15.75" customHeight="1" x14ac:dyDescent="0.25">
      <c r="A402" s="128" t="str">
        <f>Município!A402</f>
        <v>Governador Valadares</v>
      </c>
      <c r="B402" s="128">
        <f>Município!B402</f>
        <v>313507</v>
      </c>
      <c r="C402" s="128" t="str">
        <f>Município!C402</f>
        <v>Jampruca</v>
      </c>
      <c r="D402" s="137" t="e">
        <f>Município!#REF!</f>
        <v>#REF!</v>
      </c>
      <c r="E402" s="131" t="e">
        <f>Município!#REF!</f>
        <v>#REF!</v>
      </c>
      <c r="F402" s="131" t="e">
        <f>Município!#REF!</f>
        <v>#REF!</v>
      </c>
      <c r="G402" s="132" t="e">
        <f>Município!#REF!</f>
        <v>#REF!</v>
      </c>
      <c r="H402" s="131"/>
      <c r="I402" s="131" t="e">
        <f>Município!#REF!</f>
        <v>#REF!</v>
      </c>
      <c r="J402" s="131" t="e">
        <f>Município!#REF!</f>
        <v>#REF!</v>
      </c>
      <c r="K402" s="131">
        <f>Município!D402</f>
        <v>48</v>
      </c>
      <c r="L402" s="133"/>
      <c r="M402" s="134" t="e">
        <f>Município!#REF!</f>
        <v>#REF!</v>
      </c>
      <c r="N402" s="14" t="e">
        <f>Município!#REF!</f>
        <v>#REF!</v>
      </c>
      <c r="O402" s="14" t="e">
        <f>Município!#REF!</f>
        <v>#REF!</v>
      </c>
      <c r="P402" s="14" t="e">
        <f>Município!#REF!</f>
        <v>#REF!</v>
      </c>
    </row>
    <row r="403" spans="1:16" ht="15.75" customHeight="1" x14ac:dyDescent="0.25">
      <c r="A403" s="128" t="str">
        <f>Município!A403</f>
        <v>Montes Claros</v>
      </c>
      <c r="B403" s="128">
        <f>Município!B403</f>
        <v>313510</v>
      </c>
      <c r="C403" s="128" t="str">
        <f>Município!C403</f>
        <v>Janaúba</v>
      </c>
      <c r="D403" s="137" t="e">
        <f>Município!#REF!</f>
        <v>#REF!</v>
      </c>
      <c r="E403" s="131" t="e">
        <f>Município!#REF!</f>
        <v>#REF!</v>
      </c>
      <c r="F403" s="131" t="e">
        <f>Município!#REF!</f>
        <v>#REF!</v>
      </c>
      <c r="G403" s="132" t="e">
        <f>Município!#REF!</f>
        <v>#REF!</v>
      </c>
      <c r="H403" s="131"/>
      <c r="I403" s="131" t="e">
        <f>Município!#REF!</f>
        <v>#REF!</v>
      </c>
      <c r="J403" s="131" t="e">
        <f>Município!#REF!</f>
        <v>#REF!</v>
      </c>
      <c r="K403" s="131">
        <f>Município!D403</f>
        <v>1098</v>
      </c>
      <c r="L403" s="133"/>
      <c r="M403" s="134" t="e">
        <f>Município!#REF!</f>
        <v>#REF!</v>
      </c>
      <c r="N403" s="14" t="e">
        <f>Município!#REF!</f>
        <v>#REF!</v>
      </c>
      <c r="O403" s="14" t="e">
        <f>Município!#REF!</f>
        <v>#REF!</v>
      </c>
      <c r="P403" s="14" t="e">
        <f>Município!#REF!</f>
        <v>#REF!</v>
      </c>
    </row>
    <row r="404" spans="1:16" ht="15.75" customHeight="1" x14ac:dyDescent="0.25">
      <c r="A404" s="128" t="str">
        <f>Município!A404</f>
        <v>Januária</v>
      </c>
      <c r="B404" s="128">
        <f>Município!B404</f>
        <v>313520</v>
      </c>
      <c r="C404" s="128" t="str">
        <f>Município!C404</f>
        <v>Januária</v>
      </c>
      <c r="D404" s="137" t="e">
        <f>Município!#REF!</f>
        <v>#REF!</v>
      </c>
      <c r="E404" s="131" t="e">
        <f>Município!#REF!</f>
        <v>#REF!</v>
      </c>
      <c r="F404" s="131" t="e">
        <f>Município!#REF!</f>
        <v>#REF!</v>
      </c>
      <c r="G404" s="132" t="e">
        <f>Município!#REF!</f>
        <v>#REF!</v>
      </c>
      <c r="H404" s="131"/>
      <c r="I404" s="131" t="e">
        <f>Município!#REF!</f>
        <v>#REF!</v>
      </c>
      <c r="J404" s="131" t="e">
        <f>Município!#REF!</f>
        <v>#REF!</v>
      </c>
      <c r="K404" s="131">
        <f>Município!D404</f>
        <v>342</v>
      </c>
      <c r="L404" s="133"/>
      <c r="M404" s="134" t="e">
        <f>Município!#REF!</f>
        <v>#REF!</v>
      </c>
      <c r="N404" s="14" t="e">
        <f>Município!#REF!</f>
        <v>#REF!</v>
      </c>
      <c r="O404" s="14" t="e">
        <f>Município!#REF!</f>
        <v>#REF!</v>
      </c>
      <c r="P404" s="14" t="e">
        <f>Município!#REF!</f>
        <v>#REF!</v>
      </c>
    </row>
    <row r="405" spans="1:16" ht="15.75" customHeight="1" x14ac:dyDescent="0.25">
      <c r="A405" s="128" t="str">
        <f>Município!A405</f>
        <v>Divinópolis</v>
      </c>
      <c r="B405" s="128">
        <f>Município!B405</f>
        <v>313530</v>
      </c>
      <c r="C405" s="128" t="str">
        <f>Município!C405</f>
        <v>Japaraíba</v>
      </c>
      <c r="D405" s="137" t="e">
        <f>Município!#REF!</f>
        <v>#REF!</v>
      </c>
      <c r="E405" s="131" t="e">
        <f>Município!#REF!</f>
        <v>#REF!</v>
      </c>
      <c r="F405" s="131" t="e">
        <f>Município!#REF!</f>
        <v>#REF!</v>
      </c>
      <c r="G405" s="132" t="e">
        <f>Município!#REF!</f>
        <v>#REF!</v>
      </c>
      <c r="H405" s="131"/>
      <c r="I405" s="131" t="e">
        <f>Município!#REF!</f>
        <v>#REF!</v>
      </c>
      <c r="J405" s="131" t="e">
        <f>Município!#REF!</f>
        <v>#REF!</v>
      </c>
      <c r="K405" s="131">
        <f>Município!D405</f>
        <v>96</v>
      </c>
      <c r="L405" s="133"/>
      <c r="M405" s="134" t="e">
        <f>Município!#REF!</f>
        <v>#REF!</v>
      </c>
      <c r="N405" s="14" t="e">
        <f>Município!#REF!</f>
        <v>#REF!</v>
      </c>
      <c r="O405" s="14" t="e">
        <f>Município!#REF!</f>
        <v>#REF!</v>
      </c>
      <c r="P405" s="14" t="e">
        <f>Município!#REF!</f>
        <v>#REF!</v>
      </c>
    </row>
    <row r="406" spans="1:16" ht="15.75" customHeight="1" x14ac:dyDescent="0.25">
      <c r="A406" s="128" t="str">
        <f>Município!A406</f>
        <v>Januária</v>
      </c>
      <c r="B406" s="128">
        <f>Município!B406</f>
        <v>313535</v>
      </c>
      <c r="C406" s="128" t="str">
        <f>Município!C406</f>
        <v>Japonvar</v>
      </c>
      <c r="D406" s="137" t="e">
        <f>Município!#REF!</f>
        <v>#REF!</v>
      </c>
      <c r="E406" s="131" t="e">
        <f>Município!#REF!</f>
        <v>#REF!</v>
      </c>
      <c r="F406" s="131" t="e">
        <f>Município!#REF!</f>
        <v>#REF!</v>
      </c>
      <c r="G406" s="132" t="e">
        <f>Município!#REF!</f>
        <v>#REF!</v>
      </c>
      <c r="H406" s="131"/>
      <c r="I406" s="131" t="e">
        <f>Município!#REF!</f>
        <v>#REF!</v>
      </c>
      <c r="J406" s="131" t="e">
        <f>Município!#REF!</f>
        <v>#REF!</v>
      </c>
      <c r="K406" s="131">
        <f>Município!D406</f>
        <v>120</v>
      </c>
      <c r="L406" s="133"/>
      <c r="M406" s="134" t="e">
        <f>Município!#REF!</f>
        <v>#REF!</v>
      </c>
      <c r="N406" s="14" t="e">
        <f>Município!#REF!</f>
        <v>#REF!</v>
      </c>
      <c r="O406" s="14" t="e">
        <f>Município!#REF!</f>
        <v>#REF!</v>
      </c>
      <c r="P406" s="14" t="e">
        <f>Município!#REF!</f>
        <v>#REF!</v>
      </c>
    </row>
    <row r="407" spans="1:16" ht="15.75" customHeight="1" x14ac:dyDescent="0.25">
      <c r="A407" s="128" t="str">
        <f>Município!A407</f>
        <v>Barbacena</v>
      </c>
      <c r="B407" s="128">
        <f>Município!B407</f>
        <v>313540</v>
      </c>
      <c r="C407" s="128" t="str">
        <f>Município!C407</f>
        <v>Jeceaba</v>
      </c>
      <c r="D407" s="137" t="e">
        <f>Município!#REF!</f>
        <v>#REF!</v>
      </c>
      <c r="E407" s="131" t="e">
        <f>Município!#REF!</f>
        <v>#REF!</v>
      </c>
      <c r="F407" s="131" t="e">
        <f>Município!#REF!</f>
        <v>#REF!</v>
      </c>
      <c r="G407" s="132" t="e">
        <f>Município!#REF!</f>
        <v>#REF!</v>
      </c>
      <c r="H407" s="131"/>
      <c r="I407" s="131" t="e">
        <f>Município!#REF!</f>
        <v>#REF!</v>
      </c>
      <c r="J407" s="131" t="e">
        <f>Município!#REF!</f>
        <v>#REF!</v>
      </c>
      <c r="K407" s="131">
        <f>Município!D407</f>
        <v>120</v>
      </c>
      <c r="L407" s="133"/>
      <c r="M407" s="134" t="e">
        <f>Município!#REF!</f>
        <v>#REF!</v>
      </c>
      <c r="N407" s="14" t="e">
        <f>Município!#REF!</f>
        <v>#REF!</v>
      </c>
      <c r="O407" s="14" t="e">
        <f>Município!#REF!</f>
        <v>#REF!</v>
      </c>
      <c r="P407" s="14" t="e">
        <f>Município!#REF!</f>
        <v>#REF!</v>
      </c>
    </row>
    <row r="408" spans="1:16" ht="15.75" customHeight="1" x14ac:dyDescent="0.25">
      <c r="A408" s="128" t="str">
        <f>Município!A408</f>
        <v>Diamantina</v>
      </c>
      <c r="B408" s="128">
        <f>Município!B408</f>
        <v>313545</v>
      </c>
      <c r="C408" s="128" t="str">
        <f>Município!C408</f>
        <v>Jenipapo de Minas</v>
      </c>
      <c r="D408" s="137" t="e">
        <f>Município!#REF!</f>
        <v>#REF!</v>
      </c>
      <c r="E408" s="131" t="e">
        <f>Município!#REF!</f>
        <v>#REF!</v>
      </c>
      <c r="F408" s="131" t="e">
        <f>Município!#REF!</f>
        <v>#REF!</v>
      </c>
      <c r="G408" s="132" t="e">
        <f>Município!#REF!</f>
        <v>#REF!</v>
      </c>
      <c r="H408" s="131"/>
      <c r="I408" s="131" t="e">
        <f>Município!#REF!</f>
        <v>#REF!</v>
      </c>
      <c r="J408" s="131" t="e">
        <f>Município!#REF!</f>
        <v>#REF!</v>
      </c>
      <c r="K408" s="131">
        <f>Município!D408</f>
        <v>36</v>
      </c>
      <c r="L408" s="133"/>
      <c r="M408" s="134" t="e">
        <f>Município!#REF!</f>
        <v>#REF!</v>
      </c>
      <c r="N408" s="14" t="e">
        <f>Município!#REF!</f>
        <v>#REF!</v>
      </c>
      <c r="O408" s="14" t="e">
        <f>Município!#REF!</f>
        <v>#REF!</v>
      </c>
      <c r="P408" s="14" t="e">
        <f>Município!#REF!</f>
        <v>#REF!</v>
      </c>
    </row>
    <row r="409" spans="1:16" ht="15.75" customHeight="1" x14ac:dyDescent="0.25">
      <c r="A409" s="128" t="str">
        <f>Município!A409</f>
        <v>Ponte Nova</v>
      </c>
      <c r="B409" s="128">
        <f>Município!B409</f>
        <v>313550</v>
      </c>
      <c r="C409" s="128" t="str">
        <f>Município!C409</f>
        <v>Jequeri</v>
      </c>
      <c r="D409" s="137" t="e">
        <f>Município!#REF!</f>
        <v>#REF!</v>
      </c>
      <c r="E409" s="131" t="e">
        <f>Município!#REF!</f>
        <v>#REF!</v>
      </c>
      <c r="F409" s="131" t="e">
        <f>Município!#REF!</f>
        <v>#REF!</v>
      </c>
      <c r="G409" s="132" t="e">
        <f>Município!#REF!</f>
        <v>#REF!</v>
      </c>
      <c r="H409" s="131"/>
      <c r="I409" s="131" t="e">
        <f>Município!#REF!</f>
        <v>#REF!</v>
      </c>
      <c r="J409" s="131" t="e">
        <f>Município!#REF!</f>
        <v>#REF!</v>
      </c>
      <c r="K409" s="131">
        <f>Município!D409</f>
        <v>204</v>
      </c>
      <c r="L409" s="133"/>
      <c r="M409" s="134" t="e">
        <f>Município!#REF!</f>
        <v>#REF!</v>
      </c>
      <c r="N409" s="14" t="e">
        <f>Município!#REF!</f>
        <v>#REF!</v>
      </c>
      <c r="O409" s="14" t="e">
        <f>Município!#REF!</f>
        <v>#REF!</v>
      </c>
      <c r="P409" s="14" t="e">
        <f>Município!#REF!</f>
        <v>#REF!</v>
      </c>
    </row>
    <row r="410" spans="1:16" ht="15.75" customHeight="1" x14ac:dyDescent="0.25">
      <c r="A410" s="128" t="str">
        <f>Município!A410</f>
        <v>Montes Claros</v>
      </c>
      <c r="B410" s="128">
        <f>Município!B410</f>
        <v>313560</v>
      </c>
      <c r="C410" s="128" t="str">
        <f>Município!C410</f>
        <v>Jequitaí</v>
      </c>
      <c r="D410" s="137" t="e">
        <f>Município!#REF!</f>
        <v>#REF!</v>
      </c>
      <c r="E410" s="131" t="e">
        <f>Município!#REF!</f>
        <v>#REF!</v>
      </c>
      <c r="F410" s="131" t="e">
        <f>Município!#REF!</f>
        <v>#REF!</v>
      </c>
      <c r="G410" s="132" t="e">
        <f>Município!#REF!</f>
        <v>#REF!</v>
      </c>
      <c r="H410" s="131"/>
      <c r="I410" s="131" t="e">
        <f>Município!#REF!</f>
        <v>#REF!</v>
      </c>
      <c r="J410" s="131" t="e">
        <f>Município!#REF!</f>
        <v>#REF!</v>
      </c>
      <c r="K410" s="131">
        <f>Município!D410</f>
        <v>108</v>
      </c>
      <c r="L410" s="133"/>
      <c r="M410" s="134" t="e">
        <f>Município!#REF!</f>
        <v>#REF!</v>
      </c>
      <c r="N410" s="14" t="e">
        <f>Município!#REF!</f>
        <v>#REF!</v>
      </c>
      <c r="O410" s="14" t="e">
        <f>Município!#REF!</f>
        <v>#REF!</v>
      </c>
      <c r="P410" s="14" t="e">
        <f>Município!#REF!</f>
        <v>#REF!</v>
      </c>
    </row>
    <row r="411" spans="1:16" ht="15.75" customHeight="1" x14ac:dyDescent="0.25">
      <c r="A411" s="128" t="str">
        <f>Município!A411</f>
        <v>Sete Lagoas</v>
      </c>
      <c r="B411" s="128">
        <f>Município!B411</f>
        <v>313570</v>
      </c>
      <c r="C411" s="128" t="str">
        <f>Município!C411</f>
        <v>Jequitibá</v>
      </c>
      <c r="D411" s="137" t="e">
        <f>Município!#REF!</f>
        <v>#REF!</v>
      </c>
      <c r="E411" s="131" t="e">
        <f>Município!#REF!</f>
        <v>#REF!</v>
      </c>
      <c r="F411" s="131" t="e">
        <f>Município!#REF!</f>
        <v>#REF!</v>
      </c>
      <c r="G411" s="132" t="e">
        <f>Município!#REF!</f>
        <v>#REF!</v>
      </c>
      <c r="H411" s="131"/>
      <c r="I411" s="131" t="e">
        <f>Município!#REF!</f>
        <v>#REF!</v>
      </c>
      <c r="J411" s="131" t="e">
        <f>Município!#REF!</f>
        <v>#REF!</v>
      </c>
      <c r="K411" s="131">
        <f>Município!D411</f>
        <v>78</v>
      </c>
      <c r="L411" s="133"/>
      <c r="M411" s="134" t="e">
        <f>Município!#REF!</f>
        <v>#REF!</v>
      </c>
      <c r="N411" s="14" t="e">
        <f>Município!#REF!</f>
        <v>#REF!</v>
      </c>
      <c r="O411" s="14" t="e">
        <f>Município!#REF!</f>
        <v>#REF!</v>
      </c>
      <c r="P411" s="14" t="e">
        <f>Município!#REF!</f>
        <v>#REF!</v>
      </c>
    </row>
    <row r="412" spans="1:16" ht="15.75" customHeight="1" x14ac:dyDescent="0.25">
      <c r="A412" s="128" t="str">
        <f>Município!A412</f>
        <v>Pedra Azul</v>
      </c>
      <c r="B412" s="128">
        <f>Município!B412</f>
        <v>313580</v>
      </c>
      <c r="C412" s="128" t="str">
        <f>Município!C412</f>
        <v>Jequitinhonha</v>
      </c>
      <c r="D412" s="137" t="e">
        <f>Município!#REF!</f>
        <v>#REF!</v>
      </c>
      <c r="E412" s="131" t="e">
        <f>Município!#REF!</f>
        <v>#REF!</v>
      </c>
      <c r="F412" s="131" t="e">
        <f>Município!#REF!</f>
        <v>#REF!</v>
      </c>
      <c r="G412" s="132" t="e">
        <f>Município!#REF!</f>
        <v>#REF!</v>
      </c>
      <c r="H412" s="131"/>
      <c r="I412" s="131" t="e">
        <f>Município!#REF!</f>
        <v>#REF!</v>
      </c>
      <c r="J412" s="131" t="e">
        <f>Município!#REF!</f>
        <v>#REF!</v>
      </c>
      <c r="K412" s="131">
        <f>Município!D412</f>
        <v>144</v>
      </c>
      <c r="L412" s="133"/>
      <c r="M412" s="134" t="e">
        <f>Município!#REF!</f>
        <v>#REF!</v>
      </c>
      <c r="N412" s="14" t="e">
        <f>Município!#REF!</f>
        <v>#REF!</v>
      </c>
      <c r="O412" s="14" t="e">
        <f>Município!#REF!</f>
        <v>#REF!</v>
      </c>
      <c r="P412" s="14" t="e">
        <f>Município!#REF!</f>
        <v>#REF!</v>
      </c>
    </row>
    <row r="413" spans="1:16" ht="15.75" customHeight="1" x14ac:dyDescent="0.25">
      <c r="A413" s="128" t="str">
        <f>Município!A413</f>
        <v>Varginha</v>
      </c>
      <c r="B413" s="128">
        <f>Município!B413</f>
        <v>313590</v>
      </c>
      <c r="C413" s="128" t="str">
        <f>Município!C413</f>
        <v>Jesuânia</v>
      </c>
      <c r="D413" s="137" t="e">
        <f>Município!#REF!</f>
        <v>#REF!</v>
      </c>
      <c r="E413" s="131" t="e">
        <f>Município!#REF!</f>
        <v>#REF!</v>
      </c>
      <c r="F413" s="131" t="e">
        <f>Município!#REF!</f>
        <v>#REF!</v>
      </c>
      <c r="G413" s="132" t="e">
        <f>Município!#REF!</f>
        <v>#REF!</v>
      </c>
      <c r="H413" s="131"/>
      <c r="I413" s="131" t="e">
        <f>Município!#REF!</f>
        <v>#REF!</v>
      </c>
      <c r="J413" s="131" t="e">
        <f>Município!#REF!</f>
        <v>#REF!</v>
      </c>
      <c r="K413" s="131">
        <f>Município!D413</f>
        <v>78</v>
      </c>
      <c r="L413" s="133"/>
      <c r="M413" s="134" t="e">
        <f>Município!#REF!</f>
        <v>#REF!</v>
      </c>
      <c r="N413" s="14" t="e">
        <f>Município!#REF!</f>
        <v>#REF!</v>
      </c>
      <c r="O413" s="14" t="e">
        <f>Município!#REF!</f>
        <v>#REF!</v>
      </c>
      <c r="P413" s="14" t="e">
        <f>Município!#REF!</f>
        <v>#REF!</v>
      </c>
    </row>
    <row r="414" spans="1:16" ht="15.75" customHeight="1" x14ac:dyDescent="0.25">
      <c r="A414" s="128" t="str">
        <f>Município!A414</f>
        <v>Pedra Azul</v>
      </c>
      <c r="B414" s="128">
        <f>Município!B414</f>
        <v>313600</v>
      </c>
      <c r="C414" s="128" t="str">
        <f>Município!C414</f>
        <v>Joaíma</v>
      </c>
      <c r="D414" s="137" t="e">
        <f>Município!#REF!</f>
        <v>#REF!</v>
      </c>
      <c r="E414" s="131" t="e">
        <f>Município!#REF!</f>
        <v>#REF!</v>
      </c>
      <c r="F414" s="131" t="e">
        <f>Município!#REF!</f>
        <v>#REF!</v>
      </c>
      <c r="G414" s="132" t="e">
        <f>Município!#REF!</f>
        <v>#REF!</v>
      </c>
      <c r="H414" s="131"/>
      <c r="I414" s="131" t="e">
        <f>Município!#REF!</f>
        <v>#REF!</v>
      </c>
      <c r="J414" s="131" t="e">
        <f>Município!#REF!</f>
        <v>#REF!</v>
      </c>
      <c r="K414" s="131">
        <f>Município!D414</f>
        <v>78</v>
      </c>
      <c r="L414" s="133"/>
      <c r="M414" s="134" t="e">
        <f>Município!#REF!</f>
        <v>#REF!</v>
      </c>
      <c r="N414" s="14" t="e">
        <f>Município!#REF!</f>
        <v>#REF!</v>
      </c>
      <c r="O414" s="14" t="e">
        <f>Município!#REF!</f>
        <v>#REF!</v>
      </c>
      <c r="P414" s="14" t="e">
        <f>Município!#REF!</f>
        <v>#REF!</v>
      </c>
    </row>
    <row r="415" spans="1:16" ht="15.75" customHeight="1" x14ac:dyDescent="0.25">
      <c r="A415" s="128" t="str">
        <f>Município!A415</f>
        <v>Coronel Fabriciano</v>
      </c>
      <c r="B415" s="128">
        <f>Município!B415</f>
        <v>313610</v>
      </c>
      <c r="C415" s="128" t="str">
        <f>Município!C415</f>
        <v>Joanésia</v>
      </c>
      <c r="D415" s="137" t="e">
        <f>Município!#REF!</f>
        <v>#REF!</v>
      </c>
      <c r="E415" s="131" t="e">
        <f>Município!#REF!</f>
        <v>#REF!</v>
      </c>
      <c r="F415" s="131" t="e">
        <f>Município!#REF!</f>
        <v>#REF!</v>
      </c>
      <c r="G415" s="132" t="e">
        <f>Município!#REF!</f>
        <v>#REF!</v>
      </c>
      <c r="H415" s="131"/>
      <c r="I415" s="131" t="e">
        <f>Município!#REF!</f>
        <v>#REF!</v>
      </c>
      <c r="J415" s="131" t="e">
        <f>Município!#REF!</f>
        <v>#REF!</v>
      </c>
      <c r="K415" s="131">
        <f>Município!D415</f>
        <v>78</v>
      </c>
      <c r="L415" s="133"/>
      <c r="M415" s="134" t="e">
        <f>Município!#REF!</f>
        <v>#REF!</v>
      </c>
      <c r="N415" s="14" t="e">
        <f>Município!#REF!</f>
        <v>#REF!</v>
      </c>
      <c r="O415" s="14" t="e">
        <f>Município!#REF!</f>
        <v>#REF!</v>
      </c>
      <c r="P415" s="14" t="e">
        <f>Município!#REF!</f>
        <v>#REF!</v>
      </c>
    </row>
    <row r="416" spans="1:16" ht="15.75" customHeight="1" x14ac:dyDescent="0.25">
      <c r="A416" s="128" t="str">
        <f>Município!A416</f>
        <v>Itabira</v>
      </c>
      <c r="B416" s="128">
        <f>Município!B416</f>
        <v>313620</v>
      </c>
      <c r="C416" s="128" t="str">
        <f>Município!C416</f>
        <v>João Monlevade</v>
      </c>
      <c r="D416" s="137" t="e">
        <f>Município!#REF!</f>
        <v>#REF!</v>
      </c>
      <c r="E416" s="131" t="e">
        <f>Município!#REF!</f>
        <v>#REF!</v>
      </c>
      <c r="F416" s="131" t="e">
        <f>Município!#REF!</f>
        <v>#REF!</v>
      </c>
      <c r="G416" s="132" t="e">
        <f>Município!#REF!</f>
        <v>#REF!</v>
      </c>
      <c r="H416" s="131"/>
      <c r="I416" s="131" t="e">
        <f>Município!#REF!</f>
        <v>#REF!</v>
      </c>
      <c r="J416" s="131" t="e">
        <f>Município!#REF!</f>
        <v>#REF!</v>
      </c>
      <c r="K416" s="131">
        <f>Município!D416</f>
        <v>1326</v>
      </c>
      <c r="L416" s="133"/>
      <c r="M416" s="134" t="e">
        <f>Município!#REF!</f>
        <v>#REF!</v>
      </c>
      <c r="N416" s="14" t="e">
        <f>Município!#REF!</f>
        <v>#REF!</v>
      </c>
      <c r="O416" s="14" t="e">
        <f>Município!#REF!</f>
        <v>#REF!</v>
      </c>
      <c r="P416" s="14" t="e">
        <f>Município!#REF!</f>
        <v>#REF!</v>
      </c>
    </row>
    <row r="417" spans="1:16" ht="15.75" customHeight="1" x14ac:dyDescent="0.25">
      <c r="A417" s="128" t="str">
        <f>Município!A417</f>
        <v>Patos de Minas</v>
      </c>
      <c r="B417" s="128">
        <f>Município!B417</f>
        <v>313630</v>
      </c>
      <c r="C417" s="128" t="str">
        <f>Município!C417</f>
        <v>João Pinheiro</v>
      </c>
      <c r="D417" s="137" t="e">
        <f>Município!#REF!</f>
        <v>#REF!</v>
      </c>
      <c r="E417" s="131" t="e">
        <f>Município!#REF!</f>
        <v>#REF!</v>
      </c>
      <c r="F417" s="131" t="e">
        <f>Município!#REF!</f>
        <v>#REF!</v>
      </c>
      <c r="G417" s="132" t="e">
        <f>Município!#REF!</f>
        <v>#REF!</v>
      </c>
      <c r="H417" s="131"/>
      <c r="I417" s="131" t="e">
        <f>Município!#REF!</f>
        <v>#REF!</v>
      </c>
      <c r="J417" s="131" t="e">
        <f>Município!#REF!</f>
        <v>#REF!</v>
      </c>
      <c r="K417" s="131">
        <f>Município!D417</f>
        <v>888</v>
      </c>
      <c r="L417" s="133"/>
      <c r="M417" s="134" t="e">
        <f>Município!#REF!</f>
        <v>#REF!</v>
      </c>
      <c r="N417" s="14" t="e">
        <f>Município!#REF!</f>
        <v>#REF!</v>
      </c>
      <c r="O417" s="14" t="e">
        <f>Município!#REF!</f>
        <v>#REF!</v>
      </c>
      <c r="P417" s="14" t="e">
        <f>Município!#REF!</f>
        <v>#REF!</v>
      </c>
    </row>
    <row r="418" spans="1:16" ht="15.75" customHeight="1" x14ac:dyDescent="0.25">
      <c r="A418" s="128" t="str">
        <f>Município!A418</f>
        <v>Montes Claros</v>
      </c>
      <c r="B418" s="128">
        <f>Município!B418</f>
        <v>313640</v>
      </c>
      <c r="C418" s="128" t="str">
        <f>Município!C418</f>
        <v>Joaquim Felício</v>
      </c>
      <c r="D418" s="137" t="e">
        <f>Município!#REF!</f>
        <v>#REF!</v>
      </c>
      <c r="E418" s="131" t="e">
        <f>Município!#REF!</f>
        <v>#REF!</v>
      </c>
      <c r="F418" s="131" t="e">
        <f>Município!#REF!</f>
        <v>#REF!</v>
      </c>
      <c r="G418" s="132" t="e">
        <f>Município!#REF!</f>
        <v>#REF!</v>
      </c>
      <c r="H418" s="131"/>
      <c r="I418" s="131" t="e">
        <f>Município!#REF!</f>
        <v>#REF!</v>
      </c>
      <c r="J418" s="131" t="e">
        <f>Município!#REF!</f>
        <v>#REF!</v>
      </c>
      <c r="K418" s="131">
        <f>Município!D418</f>
        <v>72</v>
      </c>
      <c r="L418" s="133"/>
      <c r="M418" s="134" t="e">
        <f>Município!#REF!</f>
        <v>#REF!</v>
      </c>
      <c r="N418" s="14" t="e">
        <f>Município!#REF!</f>
        <v>#REF!</v>
      </c>
      <c r="O418" s="14" t="e">
        <f>Município!#REF!</f>
        <v>#REF!</v>
      </c>
      <c r="P418" s="14" t="e">
        <f>Município!#REF!</f>
        <v>#REF!</v>
      </c>
    </row>
    <row r="419" spans="1:16" ht="15.75" customHeight="1" x14ac:dyDescent="0.25">
      <c r="A419" s="128" t="str">
        <f>Município!A419</f>
        <v>Pedra Azul</v>
      </c>
      <c r="B419" s="128">
        <f>Município!B419</f>
        <v>313650</v>
      </c>
      <c r="C419" s="128" t="str">
        <f>Município!C419</f>
        <v>Jordânia</v>
      </c>
      <c r="D419" s="137" t="e">
        <f>Município!#REF!</f>
        <v>#REF!</v>
      </c>
      <c r="E419" s="131" t="e">
        <f>Município!#REF!</f>
        <v>#REF!</v>
      </c>
      <c r="F419" s="131" t="e">
        <f>Município!#REF!</f>
        <v>#REF!</v>
      </c>
      <c r="G419" s="132" t="e">
        <f>Município!#REF!</f>
        <v>#REF!</v>
      </c>
      <c r="H419" s="131"/>
      <c r="I419" s="131" t="e">
        <f>Município!#REF!</f>
        <v>#REF!</v>
      </c>
      <c r="J419" s="131" t="e">
        <f>Município!#REF!</f>
        <v>#REF!</v>
      </c>
      <c r="K419" s="131">
        <f>Município!D419</f>
        <v>66</v>
      </c>
      <c r="L419" s="133"/>
      <c r="M419" s="134" t="e">
        <f>Município!#REF!</f>
        <v>#REF!</v>
      </c>
      <c r="N419" s="14" t="e">
        <f>Município!#REF!</f>
        <v>#REF!</v>
      </c>
      <c r="O419" s="14" t="e">
        <f>Município!#REF!</f>
        <v>#REF!</v>
      </c>
      <c r="P419" s="14" t="e">
        <f>Município!#REF!</f>
        <v>#REF!</v>
      </c>
    </row>
    <row r="420" spans="1:16" ht="15.75" customHeight="1" x14ac:dyDescent="0.25">
      <c r="A420" s="128" t="str">
        <f>Município!A420</f>
        <v>Diamantina</v>
      </c>
      <c r="B420" s="128">
        <f>Município!B420</f>
        <v>313652</v>
      </c>
      <c r="C420" s="128" t="str">
        <f>Município!C420</f>
        <v>José Gonçalves de Minas</v>
      </c>
      <c r="D420" s="137" t="e">
        <f>Município!#REF!</f>
        <v>#REF!</v>
      </c>
      <c r="E420" s="131" t="e">
        <f>Município!#REF!</f>
        <v>#REF!</v>
      </c>
      <c r="F420" s="131" t="e">
        <f>Município!#REF!</f>
        <v>#REF!</v>
      </c>
      <c r="G420" s="132" t="e">
        <f>Município!#REF!</f>
        <v>#REF!</v>
      </c>
      <c r="H420" s="131"/>
      <c r="I420" s="131" t="e">
        <f>Município!#REF!</f>
        <v>#REF!</v>
      </c>
      <c r="J420" s="131" t="e">
        <f>Município!#REF!</f>
        <v>#REF!</v>
      </c>
      <c r="K420" s="131">
        <f>Município!D420</f>
        <v>24</v>
      </c>
      <c r="L420" s="133"/>
      <c r="M420" s="134" t="e">
        <f>Município!#REF!</f>
        <v>#REF!</v>
      </c>
      <c r="N420" s="14" t="e">
        <f>Município!#REF!</f>
        <v>#REF!</v>
      </c>
      <c r="O420" s="14" t="e">
        <f>Município!#REF!</f>
        <v>#REF!</v>
      </c>
      <c r="P420" s="14" t="e">
        <f>Município!#REF!</f>
        <v>#REF!</v>
      </c>
    </row>
    <row r="421" spans="1:16" ht="15.75" customHeight="1" x14ac:dyDescent="0.25">
      <c r="A421" s="128" t="str">
        <f>Município!A421</f>
        <v>Governador Valadares</v>
      </c>
      <c r="B421" s="128">
        <f>Município!B421</f>
        <v>313655</v>
      </c>
      <c r="C421" s="128" t="str">
        <f>Município!C421</f>
        <v>José Raydan</v>
      </c>
      <c r="D421" s="137" t="e">
        <f>Município!#REF!</f>
        <v>#REF!</v>
      </c>
      <c r="E421" s="131" t="e">
        <f>Município!#REF!</f>
        <v>#REF!</v>
      </c>
      <c r="F421" s="131" t="e">
        <f>Município!#REF!</f>
        <v>#REF!</v>
      </c>
      <c r="G421" s="132" t="e">
        <f>Município!#REF!</f>
        <v>#REF!</v>
      </c>
      <c r="H421" s="131"/>
      <c r="I421" s="131" t="e">
        <f>Município!#REF!</f>
        <v>#REF!</v>
      </c>
      <c r="J421" s="131" t="e">
        <f>Município!#REF!</f>
        <v>#REF!</v>
      </c>
      <c r="K421" s="131">
        <f>Município!D421</f>
        <v>36</v>
      </c>
      <c r="L421" s="133"/>
      <c r="M421" s="134" t="e">
        <f>Município!#REF!</f>
        <v>#REF!</v>
      </c>
      <c r="N421" s="14" t="e">
        <f>Município!#REF!</f>
        <v>#REF!</v>
      </c>
      <c r="O421" s="14" t="e">
        <f>Município!#REF!</f>
        <v>#REF!</v>
      </c>
      <c r="P421" s="14" t="e">
        <f>Município!#REF!</f>
        <v>#REF!</v>
      </c>
    </row>
    <row r="422" spans="1:16" ht="15.75" customHeight="1" x14ac:dyDescent="0.25">
      <c r="A422" s="128" t="str">
        <f>Município!A422</f>
        <v>Montes Claros</v>
      </c>
      <c r="B422" s="128">
        <f>Município!B422</f>
        <v>313657</v>
      </c>
      <c r="C422" s="128" t="str">
        <f>Município!C422</f>
        <v>Josenópolis</v>
      </c>
      <c r="D422" s="137" t="e">
        <f>Município!#REF!</f>
        <v>#REF!</v>
      </c>
      <c r="E422" s="131" t="e">
        <f>Município!#REF!</f>
        <v>#REF!</v>
      </c>
      <c r="F422" s="131" t="e">
        <f>Município!#REF!</f>
        <v>#REF!</v>
      </c>
      <c r="G422" s="132" t="e">
        <f>Município!#REF!</f>
        <v>#REF!</v>
      </c>
      <c r="H422" s="131"/>
      <c r="I422" s="131" t="e">
        <f>Município!#REF!</f>
        <v>#REF!</v>
      </c>
      <c r="J422" s="131" t="e">
        <f>Município!#REF!</f>
        <v>#REF!</v>
      </c>
      <c r="K422" s="131">
        <f>Município!D422</f>
        <v>72</v>
      </c>
      <c r="L422" s="133"/>
      <c r="M422" s="134" t="e">
        <f>Município!#REF!</f>
        <v>#REF!</v>
      </c>
      <c r="N422" s="14" t="e">
        <f>Município!#REF!</f>
        <v>#REF!</v>
      </c>
      <c r="O422" s="14" t="e">
        <f>Município!#REF!</f>
        <v>#REF!</v>
      </c>
      <c r="P422" s="14" t="e">
        <f>Município!#REF!</f>
        <v>#REF!</v>
      </c>
    </row>
    <row r="423" spans="1:16" ht="15.75" customHeight="1" x14ac:dyDescent="0.25">
      <c r="A423" s="128" t="str">
        <f>Município!A423</f>
        <v>Belo Horizonte</v>
      </c>
      <c r="B423" s="128">
        <f>Município!B423</f>
        <v>313660</v>
      </c>
      <c r="C423" s="128" t="str">
        <f>Município!C423</f>
        <v>Nova União</v>
      </c>
      <c r="D423" s="137" t="e">
        <f>Município!#REF!</f>
        <v>#REF!</v>
      </c>
      <c r="E423" s="131" t="e">
        <f>Município!#REF!</f>
        <v>#REF!</v>
      </c>
      <c r="F423" s="131" t="e">
        <f>Município!#REF!</f>
        <v>#REF!</v>
      </c>
      <c r="G423" s="132" t="e">
        <f>Município!#REF!</f>
        <v>#REF!</v>
      </c>
      <c r="H423" s="131"/>
      <c r="I423" s="131" t="e">
        <f>Município!#REF!</f>
        <v>#REF!</v>
      </c>
      <c r="J423" s="131" t="e">
        <f>Município!#REF!</f>
        <v>#REF!</v>
      </c>
      <c r="K423" s="131">
        <f>Município!D423</f>
        <v>90</v>
      </c>
      <c r="L423" s="133"/>
      <c r="M423" s="134" t="e">
        <f>Município!#REF!</f>
        <v>#REF!</v>
      </c>
      <c r="N423" s="14" t="e">
        <f>Município!#REF!</f>
        <v>#REF!</v>
      </c>
      <c r="O423" s="14" t="e">
        <f>Município!#REF!</f>
        <v>#REF!</v>
      </c>
      <c r="P423" s="14" t="e">
        <f>Município!#REF!</f>
        <v>#REF!</v>
      </c>
    </row>
    <row r="424" spans="1:16" ht="15.75" customHeight="1" x14ac:dyDescent="0.25">
      <c r="A424" s="128" t="str">
        <f>Município!A424</f>
        <v>Belo Horizonte</v>
      </c>
      <c r="B424" s="128">
        <f>Município!B424</f>
        <v>313665</v>
      </c>
      <c r="C424" s="128" t="str">
        <f>Município!C424</f>
        <v>Juatuba</v>
      </c>
      <c r="D424" s="137" t="e">
        <f>Município!#REF!</f>
        <v>#REF!</v>
      </c>
      <c r="E424" s="131" t="e">
        <f>Município!#REF!</f>
        <v>#REF!</v>
      </c>
      <c r="F424" s="131" t="e">
        <f>Município!#REF!</f>
        <v>#REF!</v>
      </c>
      <c r="G424" s="132" t="e">
        <f>Município!#REF!</f>
        <v>#REF!</v>
      </c>
      <c r="H424" s="131"/>
      <c r="I424" s="131" t="e">
        <f>Município!#REF!</f>
        <v>#REF!</v>
      </c>
      <c r="J424" s="131" t="e">
        <f>Município!#REF!</f>
        <v>#REF!</v>
      </c>
      <c r="K424" s="131">
        <f>Município!D424</f>
        <v>498</v>
      </c>
      <c r="L424" s="133"/>
      <c r="M424" s="134" t="e">
        <f>Município!#REF!</f>
        <v>#REF!</v>
      </c>
      <c r="N424" s="14" t="e">
        <f>Município!#REF!</f>
        <v>#REF!</v>
      </c>
      <c r="O424" s="14" t="e">
        <f>Município!#REF!</f>
        <v>#REF!</v>
      </c>
      <c r="P424" s="14" t="e">
        <f>Município!#REF!</f>
        <v>#REF!</v>
      </c>
    </row>
    <row r="425" spans="1:16" ht="15.75" customHeight="1" x14ac:dyDescent="0.25">
      <c r="A425" s="128" t="str">
        <f>Município!A425</f>
        <v>Juiz de Fora</v>
      </c>
      <c r="B425" s="128">
        <f>Município!B425</f>
        <v>313670</v>
      </c>
      <c r="C425" s="128" t="str">
        <f>Município!C425</f>
        <v>Juiz de Fora</v>
      </c>
      <c r="D425" s="137" t="e">
        <f>Município!#REF!</f>
        <v>#REF!</v>
      </c>
      <c r="E425" s="131" t="e">
        <f>Município!#REF!</f>
        <v>#REF!</v>
      </c>
      <c r="F425" s="131" t="e">
        <f>Município!#REF!</f>
        <v>#REF!</v>
      </c>
      <c r="G425" s="132" t="e">
        <f>Município!#REF!</f>
        <v>#REF!</v>
      </c>
      <c r="H425" s="131"/>
      <c r="I425" s="131" t="e">
        <f>Município!#REF!</f>
        <v>#REF!</v>
      </c>
      <c r="J425" s="131" t="e">
        <f>Município!#REF!</f>
        <v>#REF!</v>
      </c>
      <c r="K425" s="131">
        <f>Município!D425</f>
        <v>5268</v>
      </c>
      <c r="L425" s="133"/>
      <c r="M425" s="134" t="e">
        <f>Município!#REF!</f>
        <v>#REF!</v>
      </c>
      <c r="N425" s="14" t="e">
        <f>Município!#REF!</f>
        <v>#REF!</v>
      </c>
      <c r="O425" s="14" t="e">
        <f>Município!#REF!</f>
        <v>#REF!</v>
      </c>
      <c r="P425" s="14" t="e">
        <f>Município!#REF!</f>
        <v>#REF!</v>
      </c>
    </row>
    <row r="426" spans="1:16" ht="15.75" customHeight="1" x14ac:dyDescent="0.25">
      <c r="A426" s="128" t="str">
        <f>Município!A426</f>
        <v>Montes Claros</v>
      </c>
      <c r="B426" s="128">
        <f>Município!B426</f>
        <v>313680</v>
      </c>
      <c r="C426" s="128" t="str">
        <f>Município!C426</f>
        <v>Juramento</v>
      </c>
      <c r="D426" s="137" t="e">
        <f>Município!#REF!</f>
        <v>#REF!</v>
      </c>
      <c r="E426" s="131" t="e">
        <f>Município!#REF!</f>
        <v>#REF!</v>
      </c>
      <c r="F426" s="131" t="e">
        <f>Município!#REF!</f>
        <v>#REF!</v>
      </c>
      <c r="G426" s="132" t="e">
        <f>Município!#REF!</f>
        <v>#REF!</v>
      </c>
      <c r="H426" s="131"/>
      <c r="I426" s="131" t="e">
        <f>Município!#REF!</f>
        <v>#REF!</v>
      </c>
      <c r="J426" s="131" t="e">
        <f>Município!#REF!</f>
        <v>#REF!</v>
      </c>
      <c r="K426" s="131">
        <f>Município!D426</f>
        <v>72</v>
      </c>
      <c r="L426" s="133"/>
      <c r="M426" s="134" t="e">
        <f>Município!#REF!</f>
        <v>#REF!</v>
      </c>
      <c r="N426" s="14" t="e">
        <f>Município!#REF!</f>
        <v>#REF!</v>
      </c>
      <c r="O426" s="14" t="e">
        <f>Município!#REF!</f>
        <v>#REF!</v>
      </c>
      <c r="P426" s="14" t="e">
        <f>Município!#REF!</f>
        <v>#REF!</v>
      </c>
    </row>
    <row r="427" spans="1:16" ht="15.75" customHeight="1" x14ac:dyDescent="0.25">
      <c r="A427" s="128" t="str">
        <f>Município!A427</f>
        <v>Alfenas</v>
      </c>
      <c r="B427" s="128">
        <f>Município!B427</f>
        <v>313690</v>
      </c>
      <c r="C427" s="128" t="str">
        <f>Município!C427</f>
        <v>Juruaia</v>
      </c>
      <c r="D427" s="137" t="e">
        <f>Município!#REF!</f>
        <v>#REF!</v>
      </c>
      <c r="E427" s="131" t="e">
        <f>Município!#REF!</f>
        <v>#REF!</v>
      </c>
      <c r="F427" s="131" t="e">
        <f>Município!#REF!</f>
        <v>#REF!</v>
      </c>
      <c r="G427" s="132" t="e">
        <f>Município!#REF!</f>
        <v>#REF!</v>
      </c>
      <c r="H427" s="131"/>
      <c r="I427" s="131" t="e">
        <f>Município!#REF!</f>
        <v>#REF!</v>
      </c>
      <c r="J427" s="131" t="e">
        <f>Município!#REF!</f>
        <v>#REF!</v>
      </c>
      <c r="K427" s="131">
        <f>Município!D427</f>
        <v>192</v>
      </c>
      <c r="L427" s="133"/>
      <c r="M427" s="134" t="e">
        <f>Município!#REF!</f>
        <v>#REF!</v>
      </c>
      <c r="N427" s="14" t="e">
        <f>Município!#REF!</f>
        <v>#REF!</v>
      </c>
      <c r="O427" s="14" t="e">
        <f>Município!#REF!</f>
        <v>#REF!</v>
      </c>
      <c r="P427" s="14" t="e">
        <f>Município!#REF!</f>
        <v>#REF!</v>
      </c>
    </row>
    <row r="428" spans="1:16" ht="15.75" customHeight="1" x14ac:dyDescent="0.25">
      <c r="A428" s="128" t="str">
        <f>Município!A428</f>
        <v>Januária</v>
      </c>
      <c r="B428" s="128">
        <f>Município!B428</f>
        <v>313695</v>
      </c>
      <c r="C428" s="128" t="str">
        <f>Município!C428</f>
        <v>Juvenília</v>
      </c>
      <c r="D428" s="137" t="e">
        <f>Município!#REF!</f>
        <v>#REF!</v>
      </c>
      <c r="E428" s="131" t="e">
        <f>Município!#REF!</f>
        <v>#REF!</v>
      </c>
      <c r="F428" s="131" t="e">
        <f>Município!#REF!</f>
        <v>#REF!</v>
      </c>
      <c r="G428" s="132" t="e">
        <f>Município!#REF!</f>
        <v>#REF!</v>
      </c>
      <c r="H428" s="131"/>
      <c r="I428" s="131" t="e">
        <f>Município!#REF!</f>
        <v>#REF!</v>
      </c>
      <c r="J428" s="131" t="e">
        <f>Município!#REF!</f>
        <v>#REF!</v>
      </c>
      <c r="K428" s="131">
        <f>Município!D428</f>
        <v>36</v>
      </c>
      <c r="L428" s="133"/>
      <c r="M428" s="134" t="e">
        <f>Município!#REF!</f>
        <v>#REF!</v>
      </c>
      <c r="N428" s="14" t="e">
        <f>Município!#REF!</f>
        <v>#REF!</v>
      </c>
      <c r="O428" s="14" t="e">
        <f>Município!#REF!</f>
        <v>#REF!</v>
      </c>
      <c r="P428" s="14" t="e">
        <f>Município!#REF!</f>
        <v>#REF!</v>
      </c>
    </row>
    <row r="429" spans="1:16" ht="15.75" customHeight="1" x14ac:dyDescent="0.25">
      <c r="A429" s="128" t="str">
        <f>Município!A429</f>
        <v>Teófilo Otoni</v>
      </c>
      <c r="B429" s="128">
        <f>Município!B429</f>
        <v>313700</v>
      </c>
      <c r="C429" s="128" t="str">
        <f>Município!C429</f>
        <v>Ladainha</v>
      </c>
      <c r="D429" s="137" t="e">
        <f>Município!#REF!</f>
        <v>#REF!</v>
      </c>
      <c r="E429" s="131" t="e">
        <f>Município!#REF!</f>
        <v>#REF!</v>
      </c>
      <c r="F429" s="131" t="e">
        <f>Município!#REF!</f>
        <v>#REF!</v>
      </c>
      <c r="G429" s="132" t="e">
        <f>Município!#REF!</f>
        <v>#REF!</v>
      </c>
      <c r="H429" s="131"/>
      <c r="I429" s="131" t="e">
        <f>Município!#REF!</f>
        <v>#REF!</v>
      </c>
      <c r="J429" s="131" t="e">
        <f>Município!#REF!</f>
        <v>#REF!</v>
      </c>
      <c r="K429" s="131">
        <f>Município!D429</f>
        <v>234</v>
      </c>
      <c r="L429" s="133"/>
      <c r="M429" s="134" t="e">
        <f>Município!#REF!</f>
        <v>#REF!</v>
      </c>
      <c r="N429" s="14" t="e">
        <f>Município!#REF!</f>
        <v>#REF!</v>
      </c>
      <c r="O429" s="14" t="e">
        <f>Município!#REF!</f>
        <v>#REF!</v>
      </c>
      <c r="P429" s="14" t="e">
        <f>Município!#REF!</f>
        <v>#REF!</v>
      </c>
    </row>
    <row r="430" spans="1:16" ht="15.75" customHeight="1" x14ac:dyDescent="0.25">
      <c r="A430" s="128" t="str">
        <f>Município!A430</f>
        <v>Patos de Minas</v>
      </c>
      <c r="B430" s="128">
        <f>Município!B430</f>
        <v>313710</v>
      </c>
      <c r="C430" s="128" t="str">
        <f>Município!C430</f>
        <v>Lagamar</v>
      </c>
      <c r="D430" s="137" t="e">
        <f>Município!#REF!</f>
        <v>#REF!</v>
      </c>
      <c r="E430" s="131" t="e">
        <f>Município!#REF!</f>
        <v>#REF!</v>
      </c>
      <c r="F430" s="131" t="e">
        <f>Município!#REF!</f>
        <v>#REF!</v>
      </c>
      <c r="G430" s="132" t="e">
        <f>Município!#REF!</f>
        <v>#REF!</v>
      </c>
      <c r="H430" s="131"/>
      <c r="I430" s="131" t="e">
        <f>Município!#REF!</f>
        <v>#REF!</v>
      </c>
      <c r="J430" s="131" t="e">
        <f>Município!#REF!</f>
        <v>#REF!</v>
      </c>
      <c r="K430" s="131">
        <f>Município!D430</f>
        <v>126</v>
      </c>
      <c r="L430" s="133"/>
      <c r="M430" s="134" t="e">
        <f>Município!#REF!</f>
        <v>#REF!</v>
      </c>
      <c r="N430" s="14" t="e">
        <f>Município!#REF!</f>
        <v>#REF!</v>
      </c>
      <c r="O430" s="14" t="e">
        <f>Município!#REF!</f>
        <v>#REF!</v>
      </c>
      <c r="P430" s="14" t="e">
        <f>Município!#REF!</f>
        <v>#REF!</v>
      </c>
    </row>
    <row r="431" spans="1:16" ht="15.75" customHeight="1" x14ac:dyDescent="0.25">
      <c r="A431" s="128" t="str">
        <f>Município!A431</f>
        <v>Divinópolis</v>
      </c>
      <c r="B431" s="128">
        <f>Município!B431</f>
        <v>313720</v>
      </c>
      <c r="C431" s="128" t="str">
        <f>Município!C431</f>
        <v>Lagoa da Prata</v>
      </c>
      <c r="D431" s="137" t="e">
        <f>Município!#REF!</f>
        <v>#REF!</v>
      </c>
      <c r="E431" s="131" t="e">
        <f>Município!#REF!</f>
        <v>#REF!</v>
      </c>
      <c r="F431" s="131" t="e">
        <f>Município!#REF!</f>
        <v>#REF!</v>
      </c>
      <c r="G431" s="132" t="e">
        <f>Município!#REF!</f>
        <v>#REF!</v>
      </c>
      <c r="H431" s="131"/>
      <c r="I431" s="131" t="e">
        <f>Município!#REF!</f>
        <v>#REF!</v>
      </c>
      <c r="J431" s="131" t="e">
        <f>Município!#REF!</f>
        <v>#REF!</v>
      </c>
      <c r="K431" s="131">
        <f>Município!D431</f>
        <v>870</v>
      </c>
      <c r="L431" s="133"/>
      <c r="M431" s="134" t="e">
        <f>Município!#REF!</f>
        <v>#REF!</v>
      </c>
      <c r="N431" s="14" t="e">
        <f>Município!#REF!</f>
        <v>#REF!</v>
      </c>
      <c r="O431" s="14" t="e">
        <f>Município!#REF!</f>
        <v>#REF!</v>
      </c>
      <c r="P431" s="14" t="e">
        <f>Município!#REF!</f>
        <v>#REF!</v>
      </c>
    </row>
    <row r="432" spans="1:16" ht="15.75" customHeight="1" x14ac:dyDescent="0.25">
      <c r="A432" s="128" t="str">
        <f>Município!A432</f>
        <v>Montes Claros</v>
      </c>
      <c r="B432" s="128">
        <f>Município!B432</f>
        <v>313730</v>
      </c>
      <c r="C432" s="128" t="str">
        <f>Município!C432</f>
        <v>Lagoa dos Patos</v>
      </c>
      <c r="D432" s="137" t="e">
        <f>Município!#REF!</f>
        <v>#REF!</v>
      </c>
      <c r="E432" s="131" t="e">
        <f>Município!#REF!</f>
        <v>#REF!</v>
      </c>
      <c r="F432" s="131" t="e">
        <f>Município!#REF!</f>
        <v>#REF!</v>
      </c>
      <c r="G432" s="132" t="e">
        <f>Município!#REF!</f>
        <v>#REF!</v>
      </c>
      <c r="H432" s="131"/>
      <c r="I432" s="131" t="e">
        <f>Município!#REF!</f>
        <v>#REF!</v>
      </c>
      <c r="J432" s="131" t="e">
        <f>Município!#REF!</f>
        <v>#REF!</v>
      </c>
      <c r="K432" s="131">
        <f>Município!D432</f>
        <v>66</v>
      </c>
      <c r="L432" s="133"/>
      <c r="M432" s="134" t="e">
        <f>Município!#REF!</f>
        <v>#REF!</v>
      </c>
      <c r="N432" s="14" t="e">
        <f>Município!#REF!</f>
        <v>#REF!</v>
      </c>
      <c r="O432" s="14" t="e">
        <f>Município!#REF!</f>
        <v>#REF!</v>
      </c>
      <c r="P432" s="14" t="e">
        <f>Município!#REF!</f>
        <v>#REF!</v>
      </c>
    </row>
    <row r="433" spans="1:16" ht="15.75" customHeight="1" x14ac:dyDescent="0.25">
      <c r="A433" s="128" t="str">
        <f>Município!A433</f>
        <v>São João Del Rei</v>
      </c>
      <c r="B433" s="128">
        <f>Município!B433</f>
        <v>313740</v>
      </c>
      <c r="C433" s="128" t="str">
        <f>Município!C433</f>
        <v>Lagoa Dourada</v>
      </c>
      <c r="D433" s="137" t="e">
        <f>Município!#REF!</f>
        <v>#REF!</v>
      </c>
      <c r="E433" s="131" t="e">
        <f>Município!#REF!</f>
        <v>#REF!</v>
      </c>
      <c r="F433" s="131" t="e">
        <f>Município!#REF!</f>
        <v>#REF!</v>
      </c>
      <c r="G433" s="132" t="e">
        <f>Município!#REF!</f>
        <v>#REF!</v>
      </c>
      <c r="H433" s="131"/>
      <c r="I433" s="131" t="e">
        <f>Município!#REF!</f>
        <v>#REF!</v>
      </c>
      <c r="J433" s="131" t="e">
        <f>Município!#REF!</f>
        <v>#REF!</v>
      </c>
      <c r="K433" s="131">
        <f>Município!D433</f>
        <v>210</v>
      </c>
      <c r="L433" s="133"/>
      <c r="M433" s="134" t="e">
        <f>Município!#REF!</f>
        <v>#REF!</v>
      </c>
      <c r="N433" s="14" t="e">
        <f>Município!#REF!</f>
        <v>#REF!</v>
      </c>
      <c r="O433" s="14" t="e">
        <f>Município!#REF!</f>
        <v>#REF!</v>
      </c>
      <c r="P433" s="14" t="e">
        <f>Município!#REF!</f>
        <v>#REF!</v>
      </c>
    </row>
    <row r="434" spans="1:16" ht="15.75" customHeight="1" x14ac:dyDescent="0.25">
      <c r="A434" s="128" t="str">
        <f>Município!A434</f>
        <v>Patos de Minas</v>
      </c>
      <c r="B434" s="128">
        <f>Município!B434</f>
        <v>313750</v>
      </c>
      <c r="C434" s="128" t="str">
        <f>Município!C434</f>
        <v>Lagoa Formosa</v>
      </c>
      <c r="D434" s="137" t="e">
        <f>Município!#REF!</f>
        <v>#REF!</v>
      </c>
      <c r="E434" s="131" t="e">
        <f>Município!#REF!</f>
        <v>#REF!</v>
      </c>
      <c r="F434" s="131" t="e">
        <f>Município!#REF!</f>
        <v>#REF!</v>
      </c>
      <c r="G434" s="132" t="e">
        <f>Município!#REF!</f>
        <v>#REF!</v>
      </c>
      <c r="H434" s="131"/>
      <c r="I434" s="131" t="e">
        <f>Município!#REF!</f>
        <v>#REF!</v>
      </c>
      <c r="J434" s="131" t="e">
        <f>Município!#REF!</f>
        <v>#REF!</v>
      </c>
      <c r="K434" s="131">
        <f>Município!D434</f>
        <v>276</v>
      </c>
      <c r="L434" s="133"/>
      <c r="M434" s="134" t="e">
        <f>Município!#REF!</f>
        <v>#REF!</v>
      </c>
      <c r="N434" s="14" t="e">
        <f>Município!#REF!</f>
        <v>#REF!</v>
      </c>
      <c r="O434" s="14" t="e">
        <f>Município!#REF!</f>
        <v>#REF!</v>
      </c>
      <c r="P434" s="14" t="e">
        <f>Município!#REF!</f>
        <v>#REF!</v>
      </c>
    </row>
    <row r="435" spans="1:16" ht="15.75" customHeight="1" x14ac:dyDescent="0.25">
      <c r="A435" s="128" t="str">
        <f>Município!A435</f>
        <v>Patos de Minas</v>
      </c>
      <c r="B435" s="128">
        <f>Município!B435</f>
        <v>313753</v>
      </c>
      <c r="C435" s="128" t="str">
        <f>Município!C435</f>
        <v>Lagoa Grande</v>
      </c>
      <c r="D435" s="137" t="e">
        <f>Município!#REF!</f>
        <v>#REF!</v>
      </c>
      <c r="E435" s="131" t="e">
        <f>Município!#REF!</f>
        <v>#REF!</v>
      </c>
      <c r="F435" s="131" t="e">
        <f>Município!#REF!</f>
        <v>#REF!</v>
      </c>
      <c r="G435" s="132" t="e">
        <f>Município!#REF!</f>
        <v>#REF!</v>
      </c>
      <c r="H435" s="131"/>
      <c r="I435" s="131" t="e">
        <f>Município!#REF!</f>
        <v>#REF!</v>
      </c>
      <c r="J435" s="131" t="e">
        <f>Município!#REF!</f>
        <v>#REF!</v>
      </c>
      <c r="K435" s="131">
        <f>Município!D435</f>
        <v>150</v>
      </c>
      <c r="L435" s="133"/>
      <c r="M435" s="134" t="e">
        <f>Município!#REF!</f>
        <v>#REF!</v>
      </c>
      <c r="N435" s="14" t="e">
        <f>Município!#REF!</f>
        <v>#REF!</v>
      </c>
      <c r="O435" s="14" t="e">
        <f>Município!#REF!</f>
        <v>#REF!</v>
      </c>
      <c r="P435" s="14" t="e">
        <f>Município!#REF!</f>
        <v>#REF!</v>
      </c>
    </row>
    <row r="436" spans="1:16" ht="15.75" customHeight="1" x14ac:dyDescent="0.25">
      <c r="A436" s="128" t="str">
        <f>Município!A436</f>
        <v>Belo Horizonte</v>
      </c>
      <c r="B436" s="128">
        <f>Município!B436</f>
        <v>313760</v>
      </c>
      <c r="C436" s="128" t="str">
        <f>Município!C436</f>
        <v>Lagoa Santa</v>
      </c>
      <c r="D436" s="137" t="e">
        <f>Município!#REF!</f>
        <v>#REF!</v>
      </c>
      <c r="E436" s="131" t="e">
        <f>Município!#REF!</f>
        <v>#REF!</v>
      </c>
      <c r="F436" s="131" t="e">
        <f>Município!#REF!</f>
        <v>#REF!</v>
      </c>
      <c r="G436" s="132" t="e">
        <f>Município!#REF!</f>
        <v>#REF!</v>
      </c>
      <c r="H436" s="131"/>
      <c r="I436" s="131" t="e">
        <f>Município!#REF!</f>
        <v>#REF!</v>
      </c>
      <c r="J436" s="131" t="e">
        <f>Município!#REF!</f>
        <v>#REF!</v>
      </c>
      <c r="K436" s="131">
        <f>Município!D436</f>
        <v>1074</v>
      </c>
      <c r="L436" s="133"/>
      <c r="M436" s="134" t="e">
        <f>Município!#REF!</f>
        <v>#REF!</v>
      </c>
      <c r="N436" s="14" t="e">
        <f>Município!#REF!</f>
        <v>#REF!</v>
      </c>
      <c r="O436" s="14" t="e">
        <f>Município!#REF!</f>
        <v>#REF!</v>
      </c>
      <c r="P436" s="14" t="e">
        <f>Município!#REF!</f>
        <v>#REF!</v>
      </c>
    </row>
    <row r="437" spans="1:16" ht="15.75" customHeight="1" x14ac:dyDescent="0.25">
      <c r="A437" s="128" t="str">
        <f>Município!A437</f>
        <v>Manhuaçu</v>
      </c>
      <c r="B437" s="128">
        <f>Município!B437</f>
        <v>313770</v>
      </c>
      <c r="C437" s="128" t="str">
        <f>Município!C437</f>
        <v>Lajinha</v>
      </c>
      <c r="D437" s="137" t="e">
        <f>Município!#REF!</f>
        <v>#REF!</v>
      </c>
      <c r="E437" s="131" t="e">
        <f>Município!#REF!</f>
        <v>#REF!</v>
      </c>
      <c r="F437" s="131" t="e">
        <f>Município!#REF!</f>
        <v>#REF!</v>
      </c>
      <c r="G437" s="132" t="e">
        <f>Município!#REF!</f>
        <v>#REF!</v>
      </c>
      <c r="H437" s="131"/>
      <c r="I437" s="131" t="e">
        <f>Município!#REF!</f>
        <v>#REF!</v>
      </c>
      <c r="J437" s="131" t="e">
        <f>Município!#REF!</f>
        <v>#REF!</v>
      </c>
      <c r="K437" s="131">
        <f>Município!D437</f>
        <v>294</v>
      </c>
      <c r="L437" s="133"/>
      <c r="M437" s="134" t="e">
        <f>Município!#REF!</f>
        <v>#REF!</v>
      </c>
      <c r="N437" s="14" t="e">
        <f>Município!#REF!</f>
        <v>#REF!</v>
      </c>
      <c r="O437" s="14" t="e">
        <f>Município!#REF!</f>
        <v>#REF!</v>
      </c>
      <c r="P437" s="14" t="e">
        <f>Município!#REF!</f>
        <v>#REF!</v>
      </c>
    </row>
    <row r="438" spans="1:16" ht="15.75" customHeight="1" x14ac:dyDescent="0.25">
      <c r="A438" s="128" t="str">
        <f>Município!A438</f>
        <v>Varginha</v>
      </c>
      <c r="B438" s="128">
        <f>Município!B438</f>
        <v>313780</v>
      </c>
      <c r="C438" s="128" t="str">
        <f>Município!C438</f>
        <v>Lambari</v>
      </c>
      <c r="D438" s="137" t="e">
        <f>Município!#REF!</f>
        <v>#REF!</v>
      </c>
      <c r="E438" s="131" t="e">
        <f>Município!#REF!</f>
        <v>#REF!</v>
      </c>
      <c r="F438" s="131" t="e">
        <f>Município!#REF!</f>
        <v>#REF!</v>
      </c>
      <c r="G438" s="132" t="e">
        <f>Município!#REF!</f>
        <v>#REF!</v>
      </c>
      <c r="H438" s="131"/>
      <c r="I438" s="131" t="e">
        <f>Município!#REF!</f>
        <v>#REF!</v>
      </c>
      <c r="J438" s="131" t="e">
        <f>Município!#REF!</f>
        <v>#REF!</v>
      </c>
      <c r="K438" s="131">
        <f>Município!D438</f>
        <v>318</v>
      </c>
      <c r="L438" s="133"/>
      <c r="M438" s="134" t="e">
        <f>Município!#REF!</f>
        <v>#REF!</v>
      </c>
      <c r="N438" s="14" t="e">
        <f>Município!#REF!</f>
        <v>#REF!</v>
      </c>
      <c r="O438" s="14" t="e">
        <f>Município!#REF!</f>
        <v>#REF!</v>
      </c>
      <c r="P438" s="14" t="e">
        <f>Município!#REF!</f>
        <v>#REF!</v>
      </c>
    </row>
    <row r="439" spans="1:16" ht="15.75" customHeight="1" x14ac:dyDescent="0.25">
      <c r="A439" s="128" t="str">
        <f>Município!A439</f>
        <v>Barbacena</v>
      </c>
      <c r="B439" s="128">
        <f>Município!B439</f>
        <v>313790</v>
      </c>
      <c r="C439" s="128" t="str">
        <f>Município!C439</f>
        <v>Lamim</v>
      </c>
      <c r="D439" s="137" t="e">
        <f>Município!#REF!</f>
        <v>#REF!</v>
      </c>
      <c r="E439" s="131" t="e">
        <f>Município!#REF!</f>
        <v>#REF!</v>
      </c>
      <c r="F439" s="131" t="e">
        <f>Município!#REF!</f>
        <v>#REF!</v>
      </c>
      <c r="G439" s="132" t="e">
        <f>Município!#REF!</f>
        <v>#REF!</v>
      </c>
      <c r="H439" s="131"/>
      <c r="I439" s="131" t="e">
        <f>Município!#REF!</f>
        <v>#REF!</v>
      </c>
      <c r="J439" s="131" t="e">
        <f>Município!#REF!</f>
        <v>#REF!</v>
      </c>
      <c r="K439" s="131">
        <f>Município!D439</f>
        <v>30</v>
      </c>
      <c r="L439" s="133"/>
      <c r="M439" s="134" t="e">
        <f>Município!#REF!</f>
        <v>#REF!</v>
      </c>
      <c r="N439" s="14" t="e">
        <f>Município!#REF!</f>
        <v>#REF!</v>
      </c>
      <c r="O439" s="14" t="e">
        <f>Município!#REF!</f>
        <v>#REF!</v>
      </c>
      <c r="P439" s="14" t="e">
        <f>Município!#REF!</f>
        <v>#REF!</v>
      </c>
    </row>
    <row r="440" spans="1:16" ht="15.75" customHeight="1" x14ac:dyDescent="0.25">
      <c r="A440" s="128" t="str">
        <f>Município!A440</f>
        <v>Leopoldina</v>
      </c>
      <c r="B440" s="128">
        <f>Município!B440</f>
        <v>313800</v>
      </c>
      <c r="C440" s="128" t="str">
        <f>Município!C440</f>
        <v>Laranjal</v>
      </c>
      <c r="D440" s="137" t="e">
        <f>Município!#REF!</f>
        <v>#REF!</v>
      </c>
      <c r="E440" s="131" t="e">
        <f>Município!#REF!</f>
        <v>#REF!</v>
      </c>
      <c r="F440" s="131" t="e">
        <f>Município!#REF!</f>
        <v>#REF!</v>
      </c>
      <c r="G440" s="132" t="e">
        <f>Município!#REF!</f>
        <v>#REF!</v>
      </c>
      <c r="H440" s="131"/>
      <c r="I440" s="131" t="e">
        <f>Município!#REF!</f>
        <v>#REF!</v>
      </c>
      <c r="J440" s="131" t="e">
        <f>Município!#REF!</f>
        <v>#REF!</v>
      </c>
      <c r="K440" s="131">
        <f>Município!D440</f>
        <v>54</v>
      </c>
      <c r="L440" s="133"/>
      <c r="M440" s="134" t="e">
        <f>Município!#REF!</f>
        <v>#REF!</v>
      </c>
      <c r="N440" s="14" t="e">
        <f>Município!#REF!</f>
        <v>#REF!</v>
      </c>
      <c r="O440" s="14" t="e">
        <f>Município!#REF!</f>
        <v>#REF!</v>
      </c>
      <c r="P440" s="14" t="e">
        <f>Município!#REF!</f>
        <v>#REF!</v>
      </c>
    </row>
    <row r="441" spans="1:16" ht="15.75" customHeight="1" x14ac:dyDescent="0.25">
      <c r="A441" s="128" t="str">
        <f>Município!A441</f>
        <v>Pirapora</v>
      </c>
      <c r="B441" s="128">
        <f>Município!B441</f>
        <v>313810</v>
      </c>
      <c r="C441" s="128" t="str">
        <f>Município!C441</f>
        <v>Lassance</v>
      </c>
      <c r="D441" s="137" t="e">
        <f>Município!#REF!</f>
        <v>#REF!</v>
      </c>
      <c r="E441" s="131" t="e">
        <f>Município!#REF!</f>
        <v>#REF!</v>
      </c>
      <c r="F441" s="131" t="e">
        <f>Município!#REF!</f>
        <v>#REF!</v>
      </c>
      <c r="G441" s="132" t="e">
        <f>Município!#REF!</f>
        <v>#REF!</v>
      </c>
      <c r="H441" s="131"/>
      <c r="I441" s="131" t="e">
        <f>Município!#REF!</f>
        <v>#REF!</v>
      </c>
      <c r="J441" s="131" t="e">
        <f>Município!#REF!</f>
        <v>#REF!</v>
      </c>
      <c r="K441" s="131">
        <f>Município!D441</f>
        <v>96</v>
      </c>
      <c r="L441" s="133"/>
      <c r="M441" s="134" t="e">
        <f>Município!#REF!</f>
        <v>#REF!</v>
      </c>
      <c r="N441" s="14" t="e">
        <f>Município!#REF!</f>
        <v>#REF!</v>
      </c>
      <c r="O441" s="14" t="e">
        <f>Município!#REF!</f>
        <v>#REF!</v>
      </c>
      <c r="P441" s="14" t="e">
        <f>Município!#REF!</f>
        <v>#REF!</v>
      </c>
    </row>
    <row r="442" spans="1:16" ht="15.75" customHeight="1" x14ac:dyDescent="0.25">
      <c r="A442" s="128" t="str">
        <f>Município!A442</f>
        <v>Varginha</v>
      </c>
      <c r="B442" s="128">
        <f>Município!B442</f>
        <v>313820</v>
      </c>
      <c r="C442" s="128" t="str">
        <f>Município!C442</f>
        <v>Lavras</v>
      </c>
      <c r="D442" s="137" t="e">
        <f>Município!#REF!</f>
        <v>#REF!</v>
      </c>
      <c r="E442" s="131" t="e">
        <f>Município!#REF!</f>
        <v>#REF!</v>
      </c>
      <c r="F442" s="131" t="e">
        <f>Município!#REF!</f>
        <v>#REF!</v>
      </c>
      <c r="G442" s="132" t="e">
        <f>Município!#REF!</f>
        <v>#REF!</v>
      </c>
      <c r="H442" s="131"/>
      <c r="I442" s="131" t="e">
        <f>Município!#REF!</f>
        <v>#REF!</v>
      </c>
      <c r="J442" s="131" t="e">
        <f>Município!#REF!</f>
        <v>#REF!</v>
      </c>
      <c r="K442" s="131">
        <f>Município!D442</f>
        <v>1644</v>
      </c>
      <c r="L442" s="133"/>
      <c r="M442" s="134" t="e">
        <f>Município!#REF!</f>
        <v>#REF!</v>
      </c>
      <c r="N442" s="14" t="e">
        <f>Município!#REF!</f>
        <v>#REF!</v>
      </c>
      <c r="O442" s="14" t="e">
        <f>Município!#REF!</f>
        <v>#REF!</v>
      </c>
      <c r="P442" s="14" t="e">
        <f>Município!#REF!</f>
        <v>#REF!</v>
      </c>
    </row>
    <row r="443" spans="1:16" ht="15.75" customHeight="1" x14ac:dyDescent="0.25">
      <c r="A443" s="128" t="str">
        <f>Município!A443</f>
        <v>Divinópolis</v>
      </c>
      <c r="B443" s="128">
        <f>Município!B443</f>
        <v>313830</v>
      </c>
      <c r="C443" s="128" t="str">
        <f>Município!C443</f>
        <v>Leandro Ferreira</v>
      </c>
      <c r="D443" s="137" t="e">
        <f>Município!#REF!</f>
        <v>#REF!</v>
      </c>
      <c r="E443" s="131" t="e">
        <f>Município!#REF!</f>
        <v>#REF!</v>
      </c>
      <c r="F443" s="131" t="e">
        <f>Município!#REF!</f>
        <v>#REF!</v>
      </c>
      <c r="G443" s="132" t="e">
        <f>Município!#REF!</f>
        <v>#REF!</v>
      </c>
      <c r="H443" s="131"/>
      <c r="I443" s="131" t="e">
        <f>Município!#REF!</f>
        <v>#REF!</v>
      </c>
      <c r="J443" s="131" t="e">
        <f>Município!#REF!</f>
        <v>#REF!</v>
      </c>
      <c r="K443" s="131">
        <f>Município!D443</f>
        <v>54</v>
      </c>
      <c r="L443" s="133"/>
      <c r="M443" s="134" t="e">
        <f>Município!#REF!</f>
        <v>#REF!</v>
      </c>
      <c r="N443" s="14" t="e">
        <f>Município!#REF!</f>
        <v>#REF!</v>
      </c>
      <c r="O443" s="14" t="e">
        <f>Município!#REF!</f>
        <v>#REF!</v>
      </c>
      <c r="P443" s="14" t="e">
        <f>Município!#REF!</f>
        <v>#REF!</v>
      </c>
    </row>
    <row r="444" spans="1:16" ht="15.75" customHeight="1" x14ac:dyDescent="0.25">
      <c r="A444" s="128" t="str">
        <f>Município!A444</f>
        <v>Diamantina</v>
      </c>
      <c r="B444" s="128">
        <f>Município!B444</f>
        <v>313835</v>
      </c>
      <c r="C444" s="128" t="str">
        <f>Município!C444</f>
        <v>Leme do Prado</v>
      </c>
      <c r="D444" s="137" t="e">
        <f>Município!#REF!</f>
        <v>#REF!</v>
      </c>
      <c r="E444" s="131" t="e">
        <f>Município!#REF!</f>
        <v>#REF!</v>
      </c>
      <c r="F444" s="131" t="e">
        <f>Município!#REF!</f>
        <v>#REF!</v>
      </c>
      <c r="G444" s="132" t="e">
        <f>Município!#REF!</f>
        <v>#REF!</v>
      </c>
      <c r="H444" s="131"/>
      <c r="I444" s="131" t="e">
        <f>Município!#REF!</f>
        <v>#REF!</v>
      </c>
      <c r="J444" s="131" t="e">
        <f>Município!#REF!</f>
        <v>#REF!</v>
      </c>
      <c r="K444" s="131">
        <f>Município!D444</f>
        <v>42</v>
      </c>
      <c r="L444" s="133"/>
      <c r="M444" s="134" t="e">
        <f>Município!#REF!</f>
        <v>#REF!</v>
      </c>
      <c r="N444" s="14" t="e">
        <f>Município!#REF!</f>
        <v>#REF!</v>
      </c>
      <c r="O444" s="14" t="e">
        <f>Município!#REF!</f>
        <v>#REF!</v>
      </c>
      <c r="P444" s="14" t="e">
        <f>Município!#REF!</f>
        <v>#REF!</v>
      </c>
    </row>
    <row r="445" spans="1:16" ht="15.75" customHeight="1" x14ac:dyDescent="0.25">
      <c r="A445" s="128" t="str">
        <f>Município!A445</f>
        <v>Leopoldina</v>
      </c>
      <c r="B445" s="128">
        <f>Município!B445</f>
        <v>313840</v>
      </c>
      <c r="C445" s="128" t="str">
        <f>Município!C445</f>
        <v>Leopoldina</v>
      </c>
      <c r="D445" s="137" t="e">
        <f>Município!#REF!</f>
        <v>#REF!</v>
      </c>
      <c r="E445" s="131" t="e">
        <f>Município!#REF!</f>
        <v>#REF!</v>
      </c>
      <c r="F445" s="131" t="e">
        <f>Município!#REF!</f>
        <v>#REF!</v>
      </c>
      <c r="G445" s="132" t="e">
        <f>Município!#REF!</f>
        <v>#REF!</v>
      </c>
      <c r="H445" s="131"/>
      <c r="I445" s="131" t="e">
        <f>Município!#REF!</f>
        <v>#REF!</v>
      </c>
      <c r="J445" s="131" t="e">
        <f>Município!#REF!</f>
        <v>#REF!</v>
      </c>
      <c r="K445" s="131">
        <f>Município!D445</f>
        <v>366</v>
      </c>
      <c r="L445" s="133"/>
      <c r="M445" s="134" t="e">
        <f>Município!#REF!</f>
        <v>#REF!</v>
      </c>
      <c r="N445" s="14" t="e">
        <f>Município!#REF!</f>
        <v>#REF!</v>
      </c>
      <c r="O445" s="14" t="e">
        <f>Município!#REF!</f>
        <v>#REF!</v>
      </c>
      <c r="P445" s="14" t="e">
        <f>Município!#REF!</f>
        <v>#REF!</v>
      </c>
    </row>
    <row r="446" spans="1:16" ht="15.75" customHeight="1" x14ac:dyDescent="0.25">
      <c r="A446" s="128" t="str">
        <f>Município!A446</f>
        <v>Juiz de Fora</v>
      </c>
      <c r="B446" s="128">
        <f>Município!B446</f>
        <v>313850</v>
      </c>
      <c r="C446" s="128" t="str">
        <f>Município!C446</f>
        <v>Liberdade</v>
      </c>
      <c r="D446" s="137" t="e">
        <f>Município!#REF!</f>
        <v>#REF!</v>
      </c>
      <c r="E446" s="131" t="e">
        <f>Município!#REF!</f>
        <v>#REF!</v>
      </c>
      <c r="F446" s="131" t="e">
        <f>Município!#REF!</f>
        <v>#REF!</v>
      </c>
      <c r="G446" s="132" t="e">
        <f>Município!#REF!</f>
        <v>#REF!</v>
      </c>
      <c r="H446" s="131"/>
      <c r="I446" s="131" t="e">
        <f>Município!#REF!</f>
        <v>#REF!</v>
      </c>
      <c r="J446" s="131" t="e">
        <f>Município!#REF!</f>
        <v>#REF!</v>
      </c>
      <c r="K446" s="131">
        <f>Município!D446</f>
        <v>42</v>
      </c>
      <c r="L446" s="133"/>
      <c r="M446" s="134" t="e">
        <f>Município!#REF!</f>
        <v>#REF!</v>
      </c>
      <c r="N446" s="14" t="e">
        <f>Município!#REF!</f>
        <v>#REF!</v>
      </c>
      <c r="O446" s="14" t="e">
        <f>Município!#REF!</f>
        <v>#REF!</v>
      </c>
      <c r="P446" s="14" t="e">
        <f>Município!#REF!</f>
        <v>#REF!</v>
      </c>
    </row>
    <row r="447" spans="1:16" ht="15.75" customHeight="1" x14ac:dyDescent="0.25">
      <c r="A447" s="128" t="str">
        <f>Município!A447</f>
        <v>Juiz de Fora</v>
      </c>
      <c r="B447" s="128">
        <f>Município!B447</f>
        <v>313860</v>
      </c>
      <c r="C447" s="128" t="str">
        <f>Município!C447</f>
        <v>Lima Duarte</v>
      </c>
      <c r="D447" s="137" t="e">
        <f>Município!#REF!</f>
        <v>#REF!</v>
      </c>
      <c r="E447" s="131" t="e">
        <f>Município!#REF!</f>
        <v>#REF!</v>
      </c>
      <c r="F447" s="131" t="e">
        <f>Município!#REF!</f>
        <v>#REF!</v>
      </c>
      <c r="G447" s="132" t="e">
        <f>Município!#REF!</f>
        <v>#REF!</v>
      </c>
      <c r="H447" s="131"/>
      <c r="I447" s="131" t="e">
        <f>Município!#REF!</f>
        <v>#REF!</v>
      </c>
      <c r="J447" s="131" t="e">
        <f>Município!#REF!</f>
        <v>#REF!</v>
      </c>
      <c r="K447" s="131">
        <f>Município!D447</f>
        <v>132</v>
      </c>
      <c r="L447" s="133"/>
      <c r="M447" s="134" t="e">
        <f>Município!#REF!</f>
        <v>#REF!</v>
      </c>
      <c r="N447" s="14" t="e">
        <f>Município!#REF!</f>
        <v>#REF!</v>
      </c>
      <c r="O447" s="14" t="e">
        <f>Município!#REF!</f>
        <v>#REF!</v>
      </c>
      <c r="P447" s="14" t="e">
        <f>Município!#REF!</f>
        <v>#REF!</v>
      </c>
    </row>
    <row r="448" spans="1:16" ht="15.75" customHeight="1" x14ac:dyDescent="0.25">
      <c r="A448" s="128" t="str">
        <f>Município!A448</f>
        <v>Uberaba</v>
      </c>
      <c r="B448" s="128">
        <f>Município!B448</f>
        <v>313862</v>
      </c>
      <c r="C448" s="128" t="str">
        <f>Município!C448</f>
        <v>Limeira do Oeste</v>
      </c>
      <c r="D448" s="137" t="e">
        <f>Município!#REF!</f>
        <v>#REF!</v>
      </c>
      <c r="E448" s="131" t="e">
        <f>Município!#REF!</f>
        <v>#REF!</v>
      </c>
      <c r="F448" s="131" t="e">
        <f>Município!#REF!</f>
        <v>#REF!</v>
      </c>
      <c r="G448" s="132" t="e">
        <f>Município!#REF!</f>
        <v>#REF!</v>
      </c>
      <c r="H448" s="131"/>
      <c r="I448" s="131" t="e">
        <f>Município!#REF!</f>
        <v>#REF!</v>
      </c>
      <c r="J448" s="131" t="e">
        <f>Município!#REF!</f>
        <v>#REF!</v>
      </c>
      <c r="K448" s="131">
        <f>Município!D448</f>
        <v>168</v>
      </c>
      <c r="L448" s="133"/>
      <c r="M448" s="134" t="e">
        <f>Município!#REF!</f>
        <v>#REF!</v>
      </c>
      <c r="N448" s="14" t="e">
        <f>Município!#REF!</f>
        <v>#REF!</v>
      </c>
      <c r="O448" s="14" t="e">
        <f>Município!#REF!</f>
        <v>#REF!</v>
      </c>
      <c r="P448" s="14" t="e">
        <f>Município!#REF!</f>
        <v>#REF!</v>
      </c>
    </row>
    <row r="449" spans="1:16" ht="15.75" customHeight="1" x14ac:dyDescent="0.25">
      <c r="A449" s="128" t="str">
        <f>Município!A449</f>
        <v>Januária</v>
      </c>
      <c r="B449" s="128">
        <f>Município!B449</f>
        <v>313865</v>
      </c>
      <c r="C449" s="128" t="str">
        <f>Município!C449</f>
        <v>Lontra</v>
      </c>
      <c r="D449" s="137" t="e">
        <f>Município!#REF!</f>
        <v>#REF!</v>
      </c>
      <c r="E449" s="131" t="e">
        <f>Município!#REF!</f>
        <v>#REF!</v>
      </c>
      <c r="F449" s="131" t="e">
        <f>Município!#REF!</f>
        <v>#REF!</v>
      </c>
      <c r="G449" s="132" t="e">
        <f>Município!#REF!</f>
        <v>#REF!</v>
      </c>
      <c r="H449" s="131"/>
      <c r="I449" s="131" t="e">
        <f>Município!#REF!</f>
        <v>#REF!</v>
      </c>
      <c r="J449" s="131" t="e">
        <f>Município!#REF!</f>
        <v>#REF!</v>
      </c>
      <c r="K449" s="131">
        <f>Município!D449</f>
        <v>144</v>
      </c>
      <c r="L449" s="133"/>
      <c r="M449" s="134" t="e">
        <f>Município!#REF!</f>
        <v>#REF!</v>
      </c>
      <c r="N449" s="14" t="e">
        <f>Município!#REF!</f>
        <v>#REF!</v>
      </c>
      <c r="O449" s="14" t="e">
        <f>Município!#REF!</f>
        <v>#REF!</v>
      </c>
      <c r="P449" s="14" t="e">
        <f>Município!#REF!</f>
        <v>#REF!</v>
      </c>
    </row>
    <row r="450" spans="1:16" ht="15.75" customHeight="1" x14ac:dyDescent="0.25">
      <c r="A450" s="128" t="str">
        <f>Município!A450</f>
        <v>Manhuaçu</v>
      </c>
      <c r="B450" s="128">
        <f>Município!B450</f>
        <v>313867</v>
      </c>
      <c r="C450" s="128" t="str">
        <f>Município!C450</f>
        <v>Luisburgo</v>
      </c>
      <c r="D450" s="137" t="e">
        <f>Município!#REF!</f>
        <v>#REF!</v>
      </c>
      <c r="E450" s="131" t="e">
        <f>Município!#REF!</f>
        <v>#REF!</v>
      </c>
      <c r="F450" s="131" t="e">
        <f>Município!#REF!</f>
        <v>#REF!</v>
      </c>
      <c r="G450" s="132" t="e">
        <f>Município!#REF!</f>
        <v>#REF!</v>
      </c>
      <c r="H450" s="131"/>
      <c r="I450" s="131" t="e">
        <f>Município!#REF!</f>
        <v>#REF!</v>
      </c>
      <c r="J450" s="131" t="e">
        <f>Município!#REF!</f>
        <v>#REF!</v>
      </c>
      <c r="K450" s="131">
        <f>Município!D450</f>
        <v>102</v>
      </c>
      <c r="L450" s="133"/>
      <c r="M450" s="134" t="e">
        <f>Município!#REF!</f>
        <v>#REF!</v>
      </c>
      <c r="N450" s="14" t="e">
        <f>Município!#REF!</f>
        <v>#REF!</v>
      </c>
      <c r="O450" s="14" t="e">
        <f>Município!#REF!</f>
        <v>#REF!</v>
      </c>
      <c r="P450" s="14" t="e">
        <f>Município!#REF!</f>
        <v>#REF!</v>
      </c>
    </row>
    <row r="451" spans="1:16" ht="15.75" customHeight="1" x14ac:dyDescent="0.25">
      <c r="A451" s="128" t="str">
        <f>Município!A451</f>
        <v>Januária</v>
      </c>
      <c r="B451" s="128">
        <f>Município!B451</f>
        <v>313868</v>
      </c>
      <c r="C451" s="128" t="str">
        <f>Município!C451</f>
        <v>Luislândia</v>
      </c>
      <c r="D451" s="137" t="e">
        <f>Município!#REF!</f>
        <v>#REF!</v>
      </c>
      <c r="E451" s="131" t="e">
        <f>Município!#REF!</f>
        <v>#REF!</v>
      </c>
      <c r="F451" s="131" t="e">
        <f>Município!#REF!</f>
        <v>#REF!</v>
      </c>
      <c r="G451" s="132" t="e">
        <f>Município!#REF!</f>
        <v>#REF!</v>
      </c>
      <c r="H451" s="131"/>
      <c r="I451" s="131" t="e">
        <f>Município!#REF!</f>
        <v>#REF!</v>
      </c>
      <c r="J451" s="131" t="e">
        <f>Município!#REF!</f>
        <v>#REF!</v>
      </c>
      <c r="K451" s="131">
        <f>Município!D451</f>
        <v>114</v>
      </c>
      <c r="L451" s="133"/>
      <c r="M451" s="134" t="e">
        <f>Município!#REF!</f>
        <v>#REF!</v>
      </c>
      <c r="N451" s="14" t="e">
        <f>Município!#REF!</f>
        <v>#REF!</v>
      </c>
      <c r="O451" s="14" t="e">
        <f>Município!#REF!</f>
        <v>#REF!</v>
      </c>
      <c r="P451" s="14" t="e">
        <f>Município!#REF!</f>
        <v>#REF!</v>
      </c>
    </row>
    <row r="452" spans="1:16" ht="15.75" customHeight="1" x14ac:dyDescent="0.25">
      <c r="A452" s="128" t="str">
        <f>Município!A452</f>
        <v>Varginha</v>
      </c>
      <c r="B452" s="128">
        <f>Município!B452</f>
        <v>313870</v>
      </c>
      <c r="C452" s="128" t="str">
        <f>Município!C452</f>
        <v>Luminárias</v>
      </c>
      <c r="D452" s="137" t="e">
        <f>Município!#REF!</f>
        <v>#REF!</v>
      </c>
      <c r="E452" s="131" t="e">
        <f>Município!#REF!</f>
        <v>#REF!</v>
      </c>
      <c r="F452" s="131" t="e">
        <f>Município!#REF!</f>
        <v>#REF!</v>
      </c>
      <c r="G452" s="132" t="e">
        <f>Município!#REF!</f>
        <v>#REF!</v>
      </c>
      <c r="H452" s="131"/>
      <c r="I452" s="131" t="e">
        <f>Município!#REF!</f>
        <v>#REF!</v>
      </c>
      <c r="J452" s="131" t="e">
        <f>Município!#REF!</f>
        <v>#REF!</v>
      </c>
      <c r="K452" s="131">
        <f>Município!D452</f>
        <v>114</v>
      </c>
      <c r="L452" s="133"/>
      <c r="M452" s="134" t="e">
        <f>Município!#REF!</f>
        <v>#REF!</v>
      </c>
      <c r="N452" s="14" t="e">
        <f>Município!#REF!</f>
        <v>#REF!</v>
      </c>
      <c r="O452" s="14" t="e">
        <f>Município!#REF!</f>
        <v>#REF!</v>
      </c>
      <c r="P452" s="14" t="e">
        <f>Município!#REF!</f>
        <v>#REF!</v>
      </c>
    </row>
    <row r="453" spans="1:16" ht="15.75" customHeight="1" x14ac:dyDescent="0.25">
      <c r="A453" s="128" t="str">
        <f>Município!A453</f>
        <v>Divinópolis</v>
      </c>
      <c r="B453" s="128">
        <f>Município!B453</f>
        <v>313880</v>
      </c>
      <c r="C453" s="128" t="str">
        <f>Município!C453</f>
        <v>Luz</v>
      </c>
      <c r="D453" s="137" t="e">
        <f>Município!#REF!</f>
        <v>#REF!</v>
      </c>
      <c r="E453" s="131" t="e">
        <f>Município!#REF!</f>
        <v>#REF!</v>
      </c>
      <c r="F453" s="131" t="e">
        <f>Município!#REF!</f>
        <v>#REF!</v>
      </c>
      <c r="G453" s="132" t="e">
        <f>Município!#REF!</f>
        <v>#REF!</v>
      </c>
      <c r="H453" s="131"/>
      <c r="I453" s="131" t="e">
        <f>Município!#REF!</f>
        <v>#REF!</v>
      </c>
      <c r="J453" s="131" t="e">
        <f>Município!#REF!</f>
        <v>#REF!</v>
      </c>
      <c r="K453" s="131">
        <f>Município!D453</f>
        <v>324</v>
      </c>
      <c r="L453" s="133"/>
      <c r="M453" s="134" t="e">
        <f>Município!#REF!</f>
        <v>#REF!</v>
      </c>
      <c r="N453" s="14" t="e">
        <f>Município!#REF!</f>
        <v>#REF!</v>
      </c>
      <c r="O453" s="14" t="e">
        <f>Município!#REF!</f>
        <v>#REF!</v>
      </c>
      <c r="P453" s="14" t="e">
        <f>Município!#REF!</f>
        <v>#REF!</v>
      </c>
    </row>
    <row r="454" spans="1:16" ht="15.75" customHeight="1" x14ac:dyDescent="0.25">
      <c r="A454" s="128" t="str">
        <f>Município!A454</f>
        <v>Teófilo Otoni</v>
      </c>
      <c r="B454" s="128">
        <f>Município!B454</f>
        <v>313890</v>
      </c>
      <c r="C454" s="128" t="str">
        <f>Município!C454</f>
        <v>Machacalis</v>
      </c>
      <c r="D454" s="137" t="e">
        <f>Município!#REF!</f>
        <v>#REF!</v>
      </c>
      <c r="E454" s="131" t="e">
        <f>Município!#REF!</f>
        <v>#REF!</v>
      </c>
      <c r="F454" s="131" t="e">
        <f>Município!#REF!</f>
        <v>#REF!</v>
      </c>
      <c r="G454" s="132" t="e">
        <f>Município!#REF!</f>
        <v>#REF!</v>
      </c>
      <c r="H454" s="131"/>
      <c r="I454" s="131" t="e">
        <f>Município!#REF!</f>
        <v>#REF!</v>
      </c>
      <c r="J454" s="131" t="e">
        <f>Município!#REF!</f>
        <v>#REF!</v>
      </c>
      <c r="K454" s="131">
        <f>Município!D454</f>
        <v>114</v>
      </c>
      <c r="L454" s="133"/>
      <c r="M454" s="134" t="e">
        <f>Município!#REF!</f>
        <v>#REF!</v>
      </c>
      <c r="N454" s="14" t="e">
        <f>Município!#REF!</f>
        <v>#REF!</v>
      </c>
      <c r="O454" s="14" t="e">
        <f>Município!#REF!</f>
        <v>#REF!</v>
      </c>
      <c r="P454" s="14" t="e">
        <f>Município!#REF!</f>
        <v>#REF!</v>
      </c>
    </row>
    <row r="455" spans="1:16" ht="15.75" customHeight="1" x14ac:dyDescent="0.25">
      <c r="A455" s="128" t="str">
        <f>Município!A455</f>
        <v>Alfenas</v>
      </c>
      <c r="B455" s="128">
        <f>Município!B455</f>
        <v>313900</v>
      </c>
      <c r="C455" s="128" t="str">
        <f>Município!C455</f>
        <v>Machado</v>
      </c>
      <c r="D455" s="137" t="e">
        <f>Município!#REF!</f>
        <v>#REF!</v>
      </c>
      <c r="E455" s="131" t="e">
        <f>Município!#REF!</f>
        <v>#REF!</v>
      </c>
      <c r="F455" s="131" t="e">
        <f>Município!#REF!</f>
        <v>#REF!</v>
      </c>
      <c r="G455" s="132" t="e">
        <f>Município!#REF!</f>
        <v>#REF!</v>
      </c>
      <c r="H455" s="131"/>
      <c r="I455" s="131" t="e">
        <f>Município!#REF!</f>
        <v>#REF!</v>
      </c>
      <c r="J455" s="131" t="e">
        <f>Município!#REF!</f>
        <v>#REF!</v>
      </c>
      <c r="K455" s="131">
        <f>Município!D455</f>
        <v>702</v>
      </c>
      <c r="L455" s="133"/>
      <c r="M455" s="134" t="e">
        <f>Município!#REF!</f>
        <v>#REF!</v>
      </c>
      <c r="N455" s="14" t="e">
        <f>Município!#REF!</f>
        <v>#REF!</v>
      </c>
      <c r="O455" s="14" t="e">
        <f>Município!#REF!</f>
        <v>#REF!</v>
      </c>
      <c r="P455" s="14" t="e">
        <f>Município!#REF!</f>
        <v>#REF!</v>
      </c>
    </row>
    <row r="456" spans="1:16" ht="15.75" customHeight="1" x14ac:dyDescent="0.25">
      <c r="A456" s="128" t="str">
        <f>Município!A456</f>
        <v>São João Del Rei</v>
      </c>
      <c r="B456" s="128">
        <f>Município!B456</f>
        <v>313910</v>
      </c>
      <c r="C456" s="128" t="str">
        <f>Município!C456</f>
        <v>Madre de Deus de Minas</v>
      </c>
      <c r="D456" s="137" t="e">
        <f>Município!#REF!</f>
        <v>#REF!</v>
      </c>
      <c r="E456" s="131" t="e">
        <f>Município!#REF!</f>
        <v>#REF!</v>
      </c>
      <c r="F456" s="131" t="e">
        <f>Município!#REF!</f>
        <v>#REF!</v>
      </c>
      <c r="G456" s="132" t="e">
        <f>Município!#REF!</f>
        <v>#REF!</v>
      </c>
      <c r="H456" s="131"/>
      <c r="I456" s="131" t="e">
        <f>Município!#REF!</f>
        <v>#REF!</v>
      </c>
      <c r="J456" s="131" t="e">
        <f>Município!#REF!</f>
        <v>#REF!</v>
      </c>
      <c r="K456" s="131">
        <f>Município!D456</f>
        <v>48</v>
      </c>
      <c r="L456" s="133"/>
      <c r="M456" s="134" t="e">
        <f>Município!#REF!</f>
        <v>#REF!</v>
      </c>
      <c r="N456" s="14" t="e">
        <f>Município!#REF!</f>
        <v>#REF!</v>
      </c>
      <c r="O456" s="14" t="e">
        <f>Município!#REF!</f>
        <v>#REF!</v>
      </c>
      <c r="P456" s="14" t="e">
        <f>Município!#REF!</f>
        <v>#REF!</v>
      </c>
    </row>
    <row r="457" spans="1:16" ht="15.75" customHeight="1" x14ac:dyDescent="0.25">
      <c r="A457" s="128" t="str">
        <f>Município!A457</f>
        <v>Teófilo Otoni</v>
      </c>
      <c r="B457" s="128">
        <f>Município!B457</f>
        <v>313920</v>
      </c>
      <c r="C457" s="128" t="str">
        <f>Município!C457</f>
        <v>Malacacheta</v>
      </c>
      <c r="D457" s="137" t="e">
        <f>Município!#REF!</f>
        <v>#REF!</v>
      </c>
      <c r="E457" s="131" t="e">
        <f>Município!#REF!</f>
        <v>#REF!</v>
      </c>
      <c r="F457" s="131" t="e">
        <f>Município!#REF!</f>
        <v>#REF!</v>
      </c>
      <c r="G457" s="132" t="e">
        <f>Município!#REF!</f>
        <v>#REF!</v>
      </c>
      <c r="H457" s="131"/>
      <c r="I457" s="131" t="e">
        <f>Município!#REF!</f>
        <v>#REF!</v>
      </c>
      <c r="J457" s="131" t="e">
        <f>Município!#REF!</f>
        <v>#REF!</v>
      </c>
      <c r="K457" s="131">
        <f>Município!D457</f>
        <v>114</v>
      </c>
      <c r="L457" s="133"/>
      <c r="M457" s="134" t="e">
        <f>Município!#REF!</f>
        <v>#REF!</v>
      </c>
      <c r="N457" s="14" t="e">
        <f>Município!#REF!</f>
        <v>#REF!</v>
      </c>
      <c r="O457" s="14" t="e">
        <f>Município!#REF!</f>
        <v>#REF!</v>
      </c>
      <c r="P457" s="14" t="e">
        <f>Município!#REF!</f>
        <v>#REF!</v>
      </c>
    </row>
    <row r="458" spans="1:16" ht="15.75" customHeight="1" x14ac:dyDescent="0.25">
      <c r="A458" s="128" t="str">
        <f>Município!A458</f>
        <v>Montes Claros</v>
      </c>
      <c r="B458" s="128">
        <f>Município!B458</f>
        <v>313925</v>
      </c>
      <c r="C458" s="128" t="str">
        <f>Município!C458</f>
        <v>Mamonas</v>
      </c>
      <c r="D458" s="137" t="e">
        <f>Município!#REF!</f>
        <v>#REF!</v>
      </c>
      <c r="E458" s="131" t="e">
        <f>Município!#REF!</f>
        <v>#REF!</v>
      </c>
      <c r="F458" s="131" t="e">
        <f>Município!#REF!</f>
        <v>#REF!</v>
      </c>
      <c r="G458" s="132" t="e">
        <f>Município!#REF!</f>
        <v>#REF!</v>
      </c>
      <c r="H458" s="131"/>
      <c r="I458" s="131" t="e">
        <f>Município!#REF!</f>
        <v>#REF!</v>
      </c>
      <c r="J458" s="131" t="e">
        <f>Município!#REF!</f>
        <v>#REF!</v>
      </c>
      <c r="K458" s="131">
        <f>Município!D458</f>
        <v>120</v>
      </c>
      <c r="L458" s="133"/>
      <c r="M458" s="134" t="e">
        <f>Município!#REF!</f>
        <v>#REF!</v>
      </c>
      <c r="N458" s="14" t="e">
        <f>Município!#REF!</f>
        <v>#REF!</v>
      </c>
      <c r="O458" s="14" t="e">
        <f>Município!#REF!</f>
        <v>#REF!</v>
      </c>
      <c r="P458" s="14" t="e">
        <f>Município!#REF!</f>
        <v>#REF!</v>
      </c>
    </row>
    <row r="459" spans="1:16" ht="15.75" customHeight="1" x14ac:dyDescent="0.25">
      <c r="A459" s="128" t="str">
        <f>Município!A459</f>
        <v>Januária</v>
      </c>
      <c r="B459" s="128">
        <f>Município!B459</f>
        <v>313930</v>
      </c>
      <c r="C459" s="128" t="str">
        <f>Município!C459</f>
        <v>Manga</v>
      </c>
      <c r="D459" s="137" t="e">
        <f>Município!#REF!</f>
        <v>#REF!</v>
      </c>
      <c r="E459" s="131" t="e">
        <f>Município!#REF!</f>
        <v>#REF!</v>
      </c>
      <c r="F459" s="131" t="e">
        <f>Município!#REF!</f>
        <v>#REF!</v>
      </c>
      <c r="G459" s="132" t="e">
        <f>Município!#REF!</f>
        <v>#REF!</v>
      </c>
      <c r="H459" s="131"/>
      <c r="I459" s="131" t="e">
        <f>Município!#REF!</f>
        <v>#REF!</v>
      </c>
      <c r="J459" s="131" t="e">
        <f>Município!#REF!</f>
        <v>#REF!</v>
      </c>
      <c r="K459" s="131">
        <f>Município!D459</f>
        <v>276</v>
      </c>
      <c r="L459" s="133"/>
      <c r="M459" s="134" t="e">
        <f>Município!#REF!</f>
        <v>#REF!</v>
      </c>
      <c r="N459" s="14" t="e">
        <f>Município!#REF!</f>
        <v>#REF!</v>
      </c>
      <c r="O459" s="14" t="e">
        <f>Município!#REF!</f>
        <v>#REF!</v>
      </c>
      <c r="P459" s="14" t="e">
        <f>Município!#REF!</f>
        <v>#REF!</v>
      </c>
    </row>
    <row r="460" spans="1:16" ht="15.75" customHeight="1" x14ac:dyDescent="0.25">
      <c r="A460" s="128" t="str">
        <f>Município!A460</f>
        <v>Manhuaçu</v>
      </c>
      <c r="B460" s="128">
        <f>Município!B460</f>
        <v>313940</v>
      </c>
      <c r="C460" s="128" t="str">
        <f>Município!C460</f>
        <v>Manhuaçu</v>
      </c>
      <c r="D460" s="137" t="e">
        <f>Município!#REF!</f>
        <v>#REF!</v>
      </c>
      <c r="E460" s="131" t="e">
        <f>Município!#REF!</f>
        <v>#REF!</v>
      </c>
      <c r="F460" s="131" t="e">
        <f>Município!#REF!</f>
        <v>#REF!</v>
      </c>
      <c r="G460" s="132" t="e">
        <f>Município!#REF!</f>
        <v>#REF!</v>
      </c>
      <c r="H460" s="131"/>
      <c r="I460" s="131" t="e">
        <f>Município!#REF!</f>
        <v>#REF!</v>
      </c>
      <c r="J460" s="131" t="e">
        <f>Município!#REF!</f>
        <v>#REF!</v>
      </c>
      <c r="K460" s="131">
        <f>Município!D460</f>
        <v>1452</v>
      </c>
      <c r="L460" s="133"/>
      <c r="M460" s="134" t="e">
        <f>Município!#REF!</f>
        <v>#REF!</v>
      </c>
      <c r="N460" s="14" t="e">
        <f>Município!#REF!</f>
        <v>#REF!</v>
      </c>
      <c r="O460" s="14" t="e">
        <f>Município!#REF!</f>
        <v>#REF!</v>
      </c>
      <c r="P460" s="14" t="e">
        <f>Município!#REF!</f>
        <v>#REF!</v>
      </c>
    </row>
    <row r="461" spans="1:16" ht="15.75" customHeight="1" x14ac:dyDescent="0.25">
      <c r="A461" s="128" t="str">
        <f>Município!A461</f>
        <v>Manhuaçu</v>
      </c>
      <c r="B461" s="128">
        <f>Município!B461</f>
        <v>313950</v>
      </c>
      <c r="C461" s="128" t="str">
        <f>Município!C461</f>
        <v>Manhumirim</v>
      </c>
      <c r="D461" s="137" t="e">
        <f>Município!#REF!</f>
        <v>#REF!</v>
      </c>
      <c r="E461" s="131" t="e">
        <f>Município!#REF!</f>
        <v>#REF!</v>
      </c>
      <c r="F461" s="131" t="e">
        <f>Município!#REF!</f>
        <v>#REF!</v>
      </c>
      <c r="G461" s="132" t="e">
        <f>Município!#REF!</f>
        <v>#REF!</v>
      </c>
      <c r="H461" s="131"/>
      <c r="I461" s="131" t="e">
        <f>Município!#REF!</f>
        <v>#REF!</v>
      </c>
      <c r="J461" s="131" t="e">
        <f>Município!#REF!</f>
        <v>#REF!</v>
      </c>
      <c r="K461" s="131">
        <f>Município!D461</f>
        <v>330</v>
      </c>
      <c r="L461" s="133"/>
      <c r="M461" s="134" t="e">
        <f>Município!#REF!</f>
        <v>#REF!</v>
      </c>
      <c r="N461" s="14" t="e">
        <f>Município!#REF!</f>
        <v>#REF!</v>
      </c>
      <c r="O461" s="14" t="e">
        <f>Município!#REF!</f>
        <v>#REF!</v>
      </c>
      <c r="P461" s="14" t="e">
        <f>Município!#REF!</f>
        <v>#REF!</v>
      </c>
    </row>
    <row r="462" spans="1:16" ht="15.75" customHeight="1" x14ac:dyDescent="0.25">
      <c r="A462" s="128" t="str">
        <f>Município!A462</f>
        <v>Governador Valadares</v>
      </c>
      <c r="B462" s="128">
        <f>Município!B462</f>
        <v>313960</v>
      </c>
      <c r="C462" s="128" t="str">
        <f>Município!C462</f>
        <v>Mantena</v>
      </c>
      <c r="D462" s="137" t="e">
        <f>Município!#REF!</f>
        <v>#REF!</v>
      </c>
      <c r="E462" s="131" t="e">
        <f>Município!#REF!</f>
        <v>#REF!</v>
      </c>
      <c r="F462" s="131" t="e">
        <f>Município!#REF!</f>
        <v>#REF!</v>
      </c>
      <c r="G462" s="132" t="e">
        <f>Município!#REF!</f>
        <v>#REF!</v>
      </c>
      <c r="H462" s="131"/>
      <c r="I462" s="131" t="e">
        <f>Município!#REF!</f>
        <v>#REF!</v>
      </c>
      <c r="J462" s="131" t="e">
        <f>Município!#REF!</f>
        <v>#REF!</v>
      </c>
      <c r="K462" s="131">
        <f>Município!D462</f>
        <v>222</v>
      </c>
      <c r="L462" s="133"/>
      <c r="M462" s="134" t="e">
        <f>Município!#REF!</f>
        <v>#REF!</v>
      </c>
      <c r="N462" s="14" t="e">
        <f>Município!#REF!</f>
        <v>#REF!</v>
      </c>
      <c r="O462" s="14" t="e">
        <f>Município!#REF!</f>
        <v>#REF!</v>
      </c>
      <c r="P462" s="14" t="e">
        <f>Município!#REF!</f>
        <v>#REF!</v>
      </c>
    </row>
    <row r="463" spans="1:16" ht="15.75" customHeight="1" x14ac:dyDescent="0.25">
      <c r="A463" s="128" t="str">
        <f>Município!A463</f>
        <v>Sete Lagoas</v>
      </c>
      <c r="B463" s="128">
        <f>Município!B463</f>
        <v>313970</v>
      </c>
      <c r="C463" s="128" t="str">
        <f>Município!C463</f>
        <v>Maravilhas</v>
      </c>
      <c r="D463" s="137" t="e">
        <f>Município!#REF!</f>
        <v>#REF!</v>
      </c>
      <c r="E463" s="131" t="e">
        <f>Município!#REF!</f>
        <v>#REF!</v>
      </c>
      <c r="F463" s="131" t="e">
        <f>Município!#REF!</f>
        <v>#REF!</v>
      </c>
      <c r="G463" s="132" t="e">
        <f>Município!#REF!</f>
        <v>#REF!</v>
      </c>
      <c r="H463" s="131"/>
      <c r="I463" s="131" t="e">
        <f>Município!#REF!</f>
        <v>#REF!</v>
      </c>
      <c r="J463" s="131" t="e">
        <f>Município!#REF!</f>
        <v>#REF!</v>
      </c>
      <c r="K463" s="131">
        <f>Município!D463</f>
        <v>126</v>
      </c>
      <c r="L463" s="133"/>
      <c r="M463" s="134" t="e">
        <f>Município!#REF!</f>
        <v>#REF!</v>
      </c>
      <c r="N463" s="14" t="e">
        <f>Município!#REF!</f>
        <v>#REF!</v>
      </c>
      <c r="O463" s="14" t="e">
        <f>Município!#REF!</f>
        <v>#REF!</v>
      </c>
      <c r="P463" s="14" t="e">
        <f>Município!#REF!</f>
        <v>#REF!</v>
      </c>
    </row>
    <row r="464" spans="1:16" ht="15.75" customHeight="1" x14ac:dyDescent="0.25">
      <c r="A464" s="128" t="str">
        <f>Município!A464</f>
        <v>Juiz de Fora</v>
      </c>
      <c r="B464" s="128">
        <f>Município!B464</f>
        <v>313980</v>
      </c>
      <c r="C464" s="128" t="str">
        <f>Município!C464</f>
        <v>Mar de Espanha</v>
      </c>
      <c r="D464" s="137" t="e">
        <f>Município!#REF!</f>
        <v>#REF!</v>
      </c>
      <c r="E464" s="131" t="e">
        <f>Município!#REF!</f>
        <v>#REF!</v>
      </c>
      <c r="F464" s="131" t="e">
        <f>Município!#REF!</f>
        <v>#REF!</v>
      </c>
      <c r="G464" s="132" t="e">
        <f>Município!#REF!</f>
        <v>#REF!</v>
      </c>
      <c r="H464" s="131"/>
      <c r="I464" s="131" t="e">
        <f>Município!#REF!</f>
        <v>#REF!</v>
      </c>
      <c r="J464" s="131" t="e">
        <f>Município!#REF!</f>
        <v>#REF!</v>
      </c>
      <c r="K464" s="131">
        <f>Município!D464</f>
        <v>138</v>
      </c>
      <c r="L464" s="133"/>
      <c r="M464" s="134" t="e">
        <f>Município!#REF!</f>
        <v>#REF!</v>
      </c>
      <c r="N464" s="14" t="e">
        <f>Município!#REF!</f>
        <v>#REF!</v>
      </c>
      <c r="O464" s="14" t="e">
        <f>Município!#REF!</f>
        <v>#REF!</v>
      </c>
      <c r="P464" s="14" t="e">
        <f>Município!#REF!</f>
        <v>#REF!</v>
      </c>
    </row>
    <row r="465" spans="1:16" ht="15.75" customHeight="1" x14ac:dyDescent="0.25">
      <c r="A465" s="128" t="str">
        <f>Município!A465</f>
        <v>Pouso Alegre</v>
      </c>
      <c r="B465" s="128">
        <f>Município!B465</f>
        <v>313990</v>
      </c>
      <c r="C465" s="128" t="str">
        <f>Município!C465</f>
        <v>Maria da Fé</v>
      </c>
      <c r="D465" s="137" t="e">
        <f>Município!#REF!</f>
        <v>#REF!</v>
      </c>
      <c r="E465" s="131" t="e">
        <f>Município!#REF!</f>
        <v>#REF!</v>
      </c>
      <c r="F465" s="131" t="e">
        <f>Município!#REF!</f>
        <v>#REF!</v>
      </c>
      <c r="G465" s="132" t="e">
        <f>Município!#REF!</f>
        <v>#REF!</v>
      </c>
      <c r="H465" s="131"/>
      <c r="I465" s="131" t="e">
        <f>Município!#REF!</f>
        <v>#REF!</v>
      </c>
      <c r="J465" s="131" t="e">
        <f>Município!#REF!</f>
        <v>#REF!</v>
      </c>
      <c r="K465" s="131">
        <f>Município!D465</f>
        <v>210</v>
      </c>
      <c r="L465" s="133"/>
      <c r="M465" s="134" t="e">
        <f>Município!#REF!</f>
        <v>#REF!</v>
      </c>
      <c r="N465" s="14" t="e">
        <f>Município!#REF!</f>
        <v>#REF!</v>
      </c>
      <c r="O465" s="14" t="e">
        <f>Município!#REF!</f>
        <v>#REF!</v>
      </c>
      <c r="P465" s="14" t="e">
        <f>Município!#REF!</f>
        <v>#REF!</v>
      </c>
    </row>
    <row r="466" spans="1:16" ht="15.75" customHeight="1" x14ac:dyDescent="0.25">
      <c r="A466" s="128" t="str">
        <f>Município!A466</f>
        <v>Belo Horizonte</v>
      </c>
      <c r="B466" s="128">
        <f>Município!B466</f>
        <v>314000</v>
      </c>
      <c r="C466" s="128" t="str">
        <f>Município!C466</f>
        <v>Mariana</v>
      </c>
      <c r="D466" s="137" t="e">
        <f>Município!#REF!</f>
        <v>#REF!</v>
      </c>
      <c r="E466" s="131" t="e">
        <f>Município!#REF!</f>
        <v>#REF!</v>
      </c>
      <c r="F466" s="131" t="e">
        <f>Município!#REF!</f>
        <v>#REF!</v>
      </c>
      <c r="G466" s="132" t="e">
        <f>Município!#REF!</f>
        <v>#REF!</v>
      </c>
      <c r="H466" s="131"/>
      <c r="I466" s="131" t="e">
        <f>Município!#REF!</f>
        <v>#REF!</v>
      </c>
      <c r="J466" s="131" t="e">
        <f>Município!#REF!</f>
        <v>#REF!</v>
      </c>
      <c r="K466" s="131">
        <f>Município!D466</f>
        <v>1062</v>
      </c>
      <c r="L466" s="133"/>
      <c r="M466" s="134" t="e">
        <f>Município!#REF!</f>
        <v>#REF!</v>
      </c>
      <c r="N466" s="14" t="e">
        <f>Município!#REF!</f>
        <v>#REF!</v>
      </c>
      <c r="O466" s="14" t="e">
        <f>Município!#REF!</f>
        <v>#REF!</v>
      </c>
      <c r="P466" s="14" t="e">
        <f>Município!#REF!</f>
        <v>#REF!</v>
      </c>
    </row>
    <row r="467" spans="1:16" ht="15.75" customHeight="1" x14ac:dyDescent="0.25">
      <c r="A467" s="128" t="str">
        <f>Município!A467</f>
        <v>Governador Valadares</v>
      </c>
      <c r="B467" s="128">
        <f>Município!B467</f>
        <v>314010</v>
      </c>
      <c r="C467" s="128" t="str">
        <f>Município!C467</f>
        <v>Marilac</v>
      </c>
      <c r="D467" s="137" t="e">
        <f>Município!#REF!</f>
        <v>#REF!</v>
      </c>
      <c r="E467" s="131" t="e">
        <f>Município!#REF!</f>
        <v>#REF!</v>
      </c>
      <c r="F467" s="131" t="e">
        <f>Município!#REF!</f>
        <v>#REF!</v>
      </c>
      <c r="G467" s="132" t="e">
        <f>Município!#REF!</f>
        <v>#REF!</v>
      </c>
      <c r="H467" s="131"/>
      <c r="I467" s="131" t="e">
        <f>Município!#REF!</f>
        <v>#REF!</v>
      </c>
      <c r="J467" s="131" t="e">
        <f>Município!#REF!</f>
        <v>#REF!</v>
      </c>
      <c r="K467" s="131">
        <f>Município!D467</f>
        <v>96</v>
      </c>
      <c r="L467" s="133"/>
      <c r="M467" s="134" t="e">
        <f>Município!#REF!</f>
        <v>#REF!</v>
      </c>
      <c r="N467" s="14" t="e">
        <f>Município!#REF!</f>
        <v>#REF!</v>
      </c>
      <c r="O467" s="14" t="e">
        <f>Município!#REF!</f>
        <v>#REF!</v>
      </c>
      <c r="P467" s="14" t="e">
        <f>Município!#REF!</f>
        <v>#REF!</v>
      </c>
    </row>
    <row r="468" spans="1:16" ht="15.75" customHeight="1" x14ac:dyDescent="0.25">
      <c r="A468" s="128" t="str">
        <f>Município!A468</f>
        <v>Belo Horizonte</v>
      </c>
      <c r="B468" s="128">
        <f>Município!B468</f>
        <v>314015</v>
      </c>
      <c r="C468" s="128" t="str">
        <f>Município!C468</f>
        <v>Mário Campos</v>
      </c>
      <c r="D468" s="137" t="e">
        <f>Município!#REF!</f>
        <v>#REF!</v>
      </c>
      <c r="E468" s="131" t="e">
        <f>Município!#REF!</f>
        <v>#REF!</v>
      </c>
      <c r="F468" s="131" t="e">
        <f>Município!#REF!</f>
        <v>#REF!</v>
      </c>
      <c r="G468" s="132" t="e">
        <f>Município!#REF!</f>
        <v>#REF!</v>
      </c>
      <c r="H468" s="131"/>
      <c r="I468" s="131" t="e">
        <f>Município!#REF!</f>
        <v>#REF!</v>
      </c>
      <c r="J468" s="131" t="e">
        <f>Município!#REF!</f>
        <v>#REF!</v>
      </c>
      <c r="K468" s="131">
        <f>Município!D468</f>
        <v>360</v>
      </c>
      <c r="L468" s="133"/>
      <c r="M468" s="134" t="e">
        <f>Município!#REF!</f>
        <v>#REF!</v>
      </c>
      <c r="N468" s="14" t="e">
        <f>Município!#REF!</f>
        <v>#REF!</v>
      </c>
      <c r="O468" s="14" t="e">
        <f>Município!#REF!</f>
        <v>#REF!</v>
      </c>
      <c r="P468" s="14" t="e">
        <f>Município!#REF!</f>
        <v>#REF!</v>
      </c>
    </row>
    <row r="469" spans="1:16" ht="15.75" customHeight="1" x14ac:dyDescent="0.25">
      <c r="A469" s="128" t="str">
        <f>Município!A469</f>
        <v>Juiz de Fora</v>
      </c>
      <c r="B469" s="128">
        <f>Município!B469</f>
        <v>314020</v>
      </c>
      <c r="C469" s="128" t="str">
        <f>Município!C469</f>
        <v>Maripá de Minas</v>
      </c>
      <c r="D469" s="137" t="e">
        <f>Município!#REF!</f>
        <v>#REF!</v>
      </c>
      <c r="E469" s="131" t="e">
        <f>Município!#REF!</f>
        <v>#REF!</v>
      </c>
      <c r="F469" s="131" t="e">
        <f>Município!#REF!</f>
        <v>#REF!</v>
      </c>
      <c r="G469" s="132" t="e">
        <f>Município!#REF!</f>
        <v>#REF!</v>
      </c>
      <c r="H469" s="131"/>
      <c r="I469" s="131" t="e">
        <f>Município!#REF!</f>
        <v>#REF!</v>
      </c>
      <c r="J469" s="131" t="e">
        <f>Município!#REF!</f>
        <v>#REF!</v>
      </c>
      <c r="K469" s="131">
        <f>Município!D469</f>
        <v>36</v>
      </c>
      <c r="L469" s="133"/>
      <c r="M469" s="134" t="e">
        <f>Município!#REF!</f>
        <v>#REF!</v>
      </c>
      <c r="N469" s="14" t="e">
        <f>Município!#REF!</f>
        <v>#REF!</v>
      </c>
      <c r="O469" s="14" t="e">
        <f>Município!#REF!</f>
        <v>#REF!</v>
      </c>
      <c r="P469" s="14" t="e">
        <f>Município!#REF!</f>
        <v>#REF!</v>
      </c>
    </row>
    <row r="470" spans="1:16" ht="15.75" customHeight="1" x14ac:dyDescent="0.25">
      <c r="A470" s="128" t="str">
        <f>Município!A470</f>
        <v>Coronel Fabriciano</v>
      </c>
      <c r="B470" s="128">
        <f>Município!B470</f>
        <v>314030</v>
      </c>
      <c r="C470" s="128" t="str">
        <f>Município!C470</f>
        <v>Marliéria</v>
      </c>
      <c r="D470" s="137" t="e">
        <f>Município!#REF!</f>
        <v>#REF!</v>
      </c>
      <c r="E470" s="131" t="e">
        <f>Município!#REF!</f>
        <v>#REF!</v>
      </c>
      <c r="F470" s="131" t="e">
        <f>Município!#REF!</f>
        <v>#REF!</v>
      </c>
      <c r="G470" s="132" t="e">
        <f>Município!#REF!</f>
        <v>#REF!</v>
      </c>
      <c r="H470" s="131"/>
      <c r="I470" s="131" t="e">
        <f>Município!#REF!</f>
        <v>#REF!</v>
      </c>
      <c r="J470" s="131" t="e">
        <f>Município!#REF!</f>
        <v>#REF!</v>
      </c>
      <c r="K470" s="131">
        <f>Município!D470</f>
        <v>78</v>
      </c>
      <c r="L470" s="133"/>
      <c r="M470" s="134" t="e">
        <f>Município!#REF!</f>
        <v>#REF!</v>
      </c>
      <c r="N470" s="14" t="e">
        <f>Município!#REF!</f>
        <v>#REF!</v>
      </c>
      <c r="O470" s="14" t="e">
        <f>Município!#REF!</f>
        <v>#REF!</v>
      </c>
      <c r="P470" s="14" t="e">
        <f>Município!#REF!</f>
        <v>#REF!</v>
      </c>
    </row>
    <row r="471" spans="1:16" ht="15.75" customHeight="1" x14ac:dyDescent="0.25">
      <c r="A471" s="128" t="str">
        <f>Município!A471</f>
        <v>Pouso Alegre</v>
      </c>
      <c r="B471" s="128">
        <f>Município!B471</f>
        <v>314040</v>
      </c>
      <c r="C471" s="128" t="str">
        <f>Município!C471</f>
        <v>Marmelópolis</v>
      </c>
      <c r="D471" s="137" t="e">
        <f>Município!#REF!</f>
        <v>#REF!</v>
      </c>
      <c r="E471" s="131" t="e">
        <f>Município!#REF!</f>
        <v>#REF!</v>
      </c>
      <c r="F471" s="131" t="e">
        <f>Município!#REF!</f>
        <v>#REF!</v>
      </c>
      <c r="G471" s="132" t="e">
        <f>Município!#REF!</f>
        <v>#REF!</v>
      </c>
      <c r="H471" s="131"/>
      <c r="I471" s="131" t="e">
        <f>Município!#REF!</f>
        <v>#REF!</v>
      </c>
      <c r="J471" s="131" t="e">
        <f>Município!#REF!</f>
        <v>#REF!</v>
      </c>
      <c r="K471" s="131">
        <f>Município!D471</f>
        <v>54</v>
      </c>
      <c r="L471" s="133"/>
      <c r="M471" s="134" t="e">
        <f>Município!#REF!</f>
        <v>#REF!</v>
      </c>
      <c r="N471" s="14" t="e">
        <f>Município!#REF!</f>
        <v>#REF!</v>
      </c>
      <c r="O471" s="14" t="e">
        <f>Município!#REF!</f>
        <v>#REF!</v>
      </c>
      <c r="P471" s="14" t="e">
        <f>Município!#REF!</f>
        <v>#REF!</v>
      </c>
    </row>
    <row r="472" spans="1:16" ht="15.75" customHeight="1" x14ac:dyDescent="0.25">
      <c r="A472" s="128" t="str">
        <f>Município!A472</f>
        <v>Divinópolis</v>
      </c>
      <c r="B472" s="128">
        <f>Município!B472</f>
        <v>314050</v>
      </c>
      <c r="C472" s="128" t="str">
        <f>Município!C472</f>
        <v>Martinho Campos</v>
      </c>
      <c r="D472" s="137" t="e">
        <f>Município!#REF!</f>
        <v>#REF!</v>
      </c>
      <c r="E472" s="131" t="e">
        <f>Município!#REF!</f>
        <v>#REF!</v>
      </c>
      <c r="F472" s="131" t="e">
        <f>Município!#REF!</f>
        <v>#REF!</v>
      </c>
      <c r="G472" s="132" t="e">
        <f>Município!#REF!</f>
        <v>#REF!</v>
      </c>
      <c r="H472" s="131"/>
      <c r="I472" s="131" t="e">
        <f>Município!#REF!</f>
        <v>#REF!</v>
      </c>
      <c r="J472" s="131" t="e">
        <f>Município!#REF!</f>
        <v>#REF!</v>
      </c>
      <c r="K472" s="131">
        <f>Município!D472</f>
        <v>240</v>
      </c>
      <c r="L472" s="133"/>
      <c r="M472" s="134" t="e">
        <f>Município!#REF!</f>
        <v>#REF!</v>
      </c>
      <c r="N472" s="14" t="e">
        <f>Município!#REF!</f>
        <v>#REF!</v>
      </c>
      <c r="O472" s="14" t="e">
        <f>Município!#REF!</f>
        <v>#REF!</v>
      </c>
      <c r="P472" s="14" t="e">
        <f>Município!#REF!</f>
        <v>#REF!</v>
      </c>
    </row>
    <row r="473" spans="1:16" ht="15.75" customHeight="1" x14ac:dyDescent="0.25">
      <c r="A473" s="128" t="str">
        <f>Município!A473</f>
        <v>Manhuaçu</v>
      </c>
      <c r="B473" s="128">
        <f>Município!B473</f>
        <v>314053</v>
      </c>
      <c r="C473" s="128" t="str">
        <f>Município!C473</f>
        <v>Martins Soares</v>
      </c>
      <c r="D473" s="137" t="e">
        <f>Município!#REF!</f>
        <v>#REF!</v>
      </c>
      <c r="E473" s="131" t="e">
        <f>Município!#REF!</f>
        <v>#REF!</v>
      </c>
      <c r="F473" s="131" t="e">
        <f>Município!#REF!</f>
        <v>#REF!</v>
      </c>
      <c r="G473" s="132" t="e">
        <f>Município!#REF!</f>
        <v>#REF!</v>
      </c>
      <c r="H473" s="131"/>
      <c r="I473" s="131" t="e">
        <f>Município!#REF!</f>
        <v>#REF!</v>
      </c>
      <c r="J473" s="131" t="e">
        <f>Município!#REF!</f>
        <v>#REF!</v>
      </c>
      <c r="K473" s="131">
        <f>Município!D473</f>
        <v>138</v>
      </c>
      <c r="L473" s="133"/>
      <c r="M473" s="134" t="e">
        <f>Município!#REF!</f>
        <v>#REF!</v>
      </c>
      <c r="N473" s="14" t="e">
        <f>Município!#REF!</f>
        <v>#REF!</v>
      </c>
      <c r="O473" s="14" t="e">
        <f>Município!#REF!</f>
        <v>#REF!</v>
      </c>
      <c r="P473" s="14" t="e">
        <f>Município!#REF!</f>
        <v>#REF!</v>
      </c>
    </row>
    <row r="474" spans="1:16" ht="15.75" customHeight="1" x14ac:dyDescent="0.25">
      <c r="A474" s="128" t="str">
        <f>Município!A474</f>
        <v>Pedra Azul</v>
      </c>
      <c r="B474" s="128">
        <f>Município!B474</f>
        <v>314055</v>
      </c>
      <c r="C474" s="128" t="str">
        <f>Município!C474</f>
        <v>Mata Verde</v>
      </c>
      <c r="D474" s="137" t="e">
        <f>Município!#REF!</f>
        <v>#REF!</v>
      </c>
      <c r="E474" s="131" t="e">
        <f>Município!#REF!</f>
        <v>#REF!</v>
      </c>
      <c r="F474" s="131" t="e">
        <f>Município!#REF!</f>
        <v>#REF!</v>
      </c>
      <c r="G474" s="132" t="e">
        <f>Município!#REF!</f>
        <v>#REF!</v>
      </c>
      <c r="H474" s="131"/>
      <c r="I474" s="131" t="e">
        <f>Município!#REF!</f>
        <v>#REF!</v>
      </c>
      <c r="J474" s="131" t="e">
        <f>Município!#REF!</f>
        <v>#REF!</v>
      </c>
      <c r="K474" s="131">
        <f>Município!D474</f>
        <v>126</v>
      </c>
      <c r="L474" s="133"/>
      <c r="M474" s="134" t="e">
        <f>Município!#REF!</f>
        <v>#REF!</v>
      </c>
      <c r="N474" s="14" t="e">
        <f>Município!#REF!</f>
        <v>#REF!</v>
      </c>
      <c r="O474" s="14" t="e">
        <f>Município!#REF!</f>
        <v>#REF!</v>
      </c>
      <c r="P474" s="14" t="e">
        <f>Município!#REF!</f>
        <v>#REF!</v>
      </c>
    </row>
    <row r="475" spans="1:16" ht="15.75" customHeight="1" x14ac:dyDescent="0.25">
      <c r="A475" s="128" t="str">
        <f>Município!A475</f>
        <v>Diamantina</v>
      </c>
      <c r="B475" s="128">
        <f>Município!B475</f>
        <v>314060</v>
      </c>
      <c r="C475" s="128" t="str">
        <f>Município!C475</f>
        <v>Materlândia</v>
      </c>
      <c r="D475" s="137" t="e">
        <f>Município!#REF!</f>
        <v>#REF!</v>
      </c>
      <c r="E475" s="131" t="e">
        <f>Município!#REF!</f>
        <v>#REF!</v>
      </c>
      <c r="F475" s="131" t="e">
        <f>Município!#REF!</f>
        <v>#REF!</v>
      </c>
      <c r="G475" s="132" t="e">
        <f>Município!#REF!</f>
        <v>#REF!</v>
      </c>
      <c r="H475" s="131"/>
      <c r="I475" s="131" t="e">
        <f>Município!#REF!</f>
        <v>#REF!</v>
      </c>
      <c r="J475" s="131" t="e">
        <f>Município!#REF!</f>
        <v>#REF!</v>
      </c>
      <c r="K475" s="131">
        <f>Município!D475</f>
        <v>36</v>
      </c>
      <c r="L475" s="133"/>
      <c r="M475" s="134" t="e">
        <f>Município!#REF!</f>
        <v>#REF!</v>
      </c>
      <c r="N475" s="14" t="e">
        <f>Município!#REF!</f>
        <v>#REF!</v>
      </c>
      <c r="O475" s="14" t="e">
        <f>Município!#REF!</f>
        <v>#REF!</v>
      </c>
      <c r="P475" s="14" t="e">
        <f>Município!#REF!</f>
        <v>#REF!</v>
      </c>
    </row>
    <row r="476" spans="1:16" ht="15.75" customHeight="1" x14ac:dyDescent="0.25">
      <c r="A476" s="128" t="str">
        <f>Município!A476</f>
        <v>Belo Horizonte</v>
      </c>
      <c r="B476" s="128">
        <f>Município!B476</f>
        <v>314070</v>
      </c>
      <c r="C476" s="128" t="str">
        <f>Município!C476</f>
        <v>Mateus Leme</v>
      </c>
      <c r="D476" s="137" t="e">
        <f>Município!#REF!</f>
        <v>#REF!</v>
      </c>
      <c r="E476" s="131" t="e">
        <f>Município!#REF!</f>
        <v>#REF!</v>
      </c>
      <c r="F476" s="131" t="e">
        <f>Município!#REF!</f>
        <v>#REF!</v>
      </c>
      <c r="G476" s="132" t="e">
        <f>Município!#REF!</f>
        <v>#REF!</v>
      </c>
      <c r="H476" s="131"/>
      <c r="I476" s="131" t="e">
        <f>Município!#REF!</f>
        <v>#REF!</v>
      </c>
      <c r="J476" s="131" t="e">
        <f>Município!#REF!</f>
        <v>#REF!</v>
      </c>
      <c r="K476" s="131">
        <f>Município!D476</f>
        <v>528</v>
      </c>
      <c r="L476" s="133"/>
      <c r="M476" s="134" t="e">
        <f>Município!#REF!</f>
        <v>#REF!</v>
      </c>
      <c r="N476" s="14" t="e">
        <f>Município!#REF!</f>
        <v>#REF!</v>
      </c>
      <c r="O476" s="14" t="e">
        <f>Município!#REF!</f>
        <v>#REF!</v>
      </c>
      <c r="P476" s="14" t="e">
        <f>Município!#REF!</f>
        <v>#REF!</v>
      </c>
    </row>
    <row r="477" spans="1:16" ht="15.75" customHeight="1" x14ac:dyDescent="0.25">
      <c r="A477" s="128" t="str">
        <f>Município!A477</f>
        <v>Juiz de Fora</v>
      </c>
      <c r="B477" s="128">
        <f>Município!B477</f>
        <v>314080</v>
      </c>
      <c r="C477" s="128" t="str">
        <f>Município!C477</f>
        <v>Matias Barbosa</v>
      </c>
      <c r="D477" s="137" t="e">
        <f>Município!#REF!</f>
        <v>#REF!</v>
      </c>
      <c r="E477" s="131" t="e">
        <f>Município!#REF!</f>
        <v>#REF!</v>
      </c>
      <c r="F477" s="131" t="e">
        <f>Município!#REF!</f>
        <v>#REF!</v>
      </c>
      <c r="G477" s="132" t="e">
        <f>Município!#REF!</f>
        <v>#REF!</v>
      </c>
      <c r="H477" s="131"/>
      <c r="I477" s="131" t="e">
        <f>Município!#REF!</f>
        <v>#REF!</v>
      </c>
      <c r="J477" s="131" t="e">
        <f>Município!#REF!</f>
        <v>#REF!</v>
      </c>
      <c r="K477" s="131">
        <f>Município!D477</f>
        <v>204</v>
      </c>
      <c r="L477" s="133"/>
      <c r="M477" s="134" t="e">
        <f>Município!#REF!</f>
        <v>#REF!</v>
      </c>
      <c r="N477" s="14" t="e">
        <f>Município!#REF!</f>
        <v>#REF!</v>
      </c>
      <c r="O477" s="14" t="e">
        <f>Município!#REF!</f>
        <v>#REF!</v>
      </c>
      <c r="P477" s="14" t="e">
        <f>Município!#REF!</f>
        <v>#REF!</v>
      </c>
    </row>
    <row r="478" spans="1:16" ht="15.75" customHeight="1" x14ac:dyDescent="0.25">
      <c r="A478" s="128" t="str">
        <f>Município!A478</f>
        <v>Montes Claros</v>
      </c>
      <c r="B478" s="128">
        <f>Município!B478</f>
        <v>314085</v>
      </c>
      <c r="C478" s="128" t="str">
        <f>Município!C478</f>
        <v>Matias Cardoso</v>
      </c>
      <c r="D478" s="137" t="e">
        <f>Município!#REF!</f>
        <v>#REF!</v>
      </c>
      <c r="E478" s="131" t="e">
        <f>Município!#REF!</f>
        <v>#REF!</v>
      </c>
      <c r="F478" s="131" t="e">
        <f>Município!#REF!</f>
        <v>#REF!</v>
      </c>
      <c r="G478" s="132" t="e">
        <f>Município!#REF!</f>
        <v>#REF!</v>
      </c>
      <c r="H478" s="131"/>
      <c r="I478" s="131" t="e">
        <f>Município!#REF!</f>
        <v>#REF!</v>
      </c>
      <c r="J478" s="131" t="e">
        <f>Município!#REF!</f>
        <v>#REF!</v>
      </c>
      <c r="K478" s="131">
        <f>Município!D478</f>
        <v>168</v>
      </c>
      <c r="L478" s="133"/>
      <c r="M478" s="134" t="e">
        <f>Município!#REF!</f>
        <v>#REF!</v>
      </c>
      <c r="N478" s="14" t="e">
        <f>Município!#REF!</f>
        <v>#REF!</v>
      </c>
      <c r="O478" s="14" t="e">
        <f>Município!#REF!</f>
        <v>#REF!</v>
      </c>
      <c r="P478" s="14" t="e">
        <f>Município!#REF!</f>
        <v>#REF!</v>
      </c>
    </row>
    <row r="479" spans="1:16" ht="15.75" customHeight="1" x14ac:dyDescent="0.25">
      <c r="A479" s="128" t="str">
        <f>Município!A479</f>
        <v>Manhuaçu</v>
      </c>
      <c r="B479" s="128">
        <f>Município!B479</f>
        <v>314090</v>
      </c>
      <c r="C479" s="128" t="str">
        <f>Município!C479</f>
        <v>Matipó</v>
      </c>
      <c r="D479" s="137" t="e">
        <f>Município!#REF!</f>
        <v>#REF!</v>
      </c>
      <c r="E479" s="131" t="e">
        <f>Município!#REF!</f>
        <v>#REF!</v>
      </c>
      <c r="F479" s="131" t="e">
        <f>Município!#REF!</f>
        <v>#REF!</v>
      </c>
      <c r="G479" s="132" t="e">
        <f>Município!#REF!</f>
        <v>#REF!</v>
      </c>
      <c r="H479" s="131"/>
      <c r="I479" s="131" t="e">
        <f>Município!#REF!</f>
        <v>#REF!</v>
      </c>
      <c r="J479" s="131" t="e">
        <f>Município!#REF!</f>
        <v>#REF!</v>
      </c>
      <c r="K479" s="131">
        <f>Município!D479</f>
        <v>258</v>
      </c>
      <c r="L479" s="133"/>
      <c r="M479" s="134" t="e">
        <f>Município!#REF!</f>
        <v>#REF!</v>
      </c>
      <c r="N479" s="14" t="e">
        <f>Município!#REF!</f>
        <v>#REF!</v>
      </c>
      <c r="O479" s="14" t="e">
        <f>Município!#REF!</f>
        <v>#REF!</v>
      </c>
      <c r="P479" s="14" t="e">
        <f>Município!#REF!</f>
        <v>#REF!</v>
      </c>
    </row>
    <row r="480" spans="1:16" ht="15.75" customHeight="1" x14ac:dyDescent="0.25">
      <c r="A480" s="128" t="str">
        <f>Município!A480</f>
        <v>Montes Claros</v>
      </c>
      <c r="B480" s="128">
        <f>Município!B480</f>
        <v>314100</v>
      </c>
      <c r="C480" s="128" t="str">
        <f>Município!C480</f>
        <v>Mato Verde</v>
      </c>
      <c r="D480" s="137" t="e">
        <f>Município!#REF!</f>
        <v>#REF!</v>
      </c>
      <c r="E480" s="131" t="e">
        <f>Município!#REF!</f>
        <v>#REF!</v>
      </c>
      <c r="F480" s="131" t="e">
        <f>Município!#REF!</f>
        <v>#REF!</v>
      </c>
      <c r="G480" s="132" t="e">
        <f>Município!#REF!</f>
        <v>#REF!</v>
      </c>
      <c r="H480" s="131"/>
      <c r="I480" s="131" t="e">
        <f>Município!#REF!</f>
        <v>#REF!</v>
      </c>
      <c r="J480" s="131" t="e">
        <f>Município!#REF!</f>
        <v>#REF!</v>
      </c>
      <c r="K480" s="131">
        <f>Município!D480</f>
        <v>198</v>
      </c>
      <c r="L480" s="133"/>
      <c r="M480" s="134" t="e">
        <f>Município!#REF!</f>
        <v>#REF!</v>
      </c>
      <c r="N480" s="14" t="e">
        <f>Município!#REF!</f>
        <v>#REF!</v>
      </c>
      <c r="O480" s="14" t="e">
        <f>Município!#REF!</f>
        <v>#REF!</v>
      </c>
      <c r="P480" s="14" t="e">
        <f>Município!#REF!</f>
        <v>#REF!</v>
      </c>
    </row>
    <row r="481" spans="1:16" ht="15.75" customHeight="1" x14ac:dyDescent="0.25">
      <c r="A481" s="128" t="str">
        <f>Município!A481</f>
        <v>Belo Horizonte</v>
      </c>
      <c r="B481" s="128">
        <f>Município!B481</f>
        <v>314110</v>
      </c>
      <c r="C481" s="128" t="str">
        <f>Município!C481</f>
        <v>Matozinhos</v>
      </c>
      <c r="D481" s="137" t="e">
        <f>Município!#REF!</f>
        <v>#REF!</v>
      </c>
      <c r="E481" s="131" t="e">
        <f>Município!#REF!</f>
        <v>#REF!</v>
      </c>
      <c r="F481" s="131" t="e">
        <f>Município!#REF!</f>
        <v>#REF!</v>
      </c>
      <c r="G481" s="132" t="e">
        <f>Município!#REF!</f>
        <v>#REF!</v>
      </c>
      <c r="H481" s="131"/>
      <c r="I481" s="131" t="e">
        <f>Município!#REF!</f>
        <v>#REF!</v>
      </c>
      <c r="J481" s="131" t="e">
        <f>Município!#REF!</f>
        <v>#REF!</v>
      </c>
      <c r="K481" s="131">
        <f>Município!D481</f>
        <v>330</v>
      </c>
      <c r="L481" s="133"/>
      <c r="M481" s="134" t="e">
        <f>Município!#REF!</f>
        <v>#REF!</v>
      </c>
      <c r="N481" s="14" t="e">
        <f>Município!#REF!</f>
        <v>#REF!</v>
      </c>
      <c r="O481" s="14" t="e">
        <f>Município!#REF!</f>
        <v>#REF!</v>
      </c>
      <c r="P481" s="14" t="e">
        <f>Município!#REF!</f>
        <v>#REF!</v>
      </c>
    </row>
    <row r="482" spans="1:16" ht="15.75" customHeight="1" x14ac:dyDescent="0.25">
      <c r="A482" s="128" t="str">
        <f>Município!A482</f>
        <v>Patos de Minas</v>
      </c>
      <c r="B482" s="128">
        <f>Município!B482</f>
        <v>314120</v>
      </c>
      <c r="C482" s="128" t="str">
        <f>Município!C482</f>
        <v>Matutina</v>
      </c>
      <c r="D482" s="137" t="e">
        <f>Município!#REF!</f>
        <v>#REF!</v>
      </c>
      <c r="E482" s="131" t="e">
        <f>Município!#REF!</f>
        <v>#REF!</v>
      </c>
      <c r="F482" s="131" t="e">
        <f>Município!#REF!</f>
        <v>#REF!</v>
      </c>
      <c r="G482" s="132" t="e">
        <f>Município!#REF!</f>
        <v>#REF!</v>
      </c>
      <c r="H482" s="131"/>
      <c r="I482" s="131" t="e">
        <f>Município!#REF!</f>
        <v>#REF!</v>
      </c>
      <c r="J482" s="131" t="e">
        <f>Município!#REF!</f>
        <v>#REF!</v>
      </c>
      <c r="K482" s="131">
        <f>Município!D482</f>
        <v>42</v>
      </c>
      <c r="L482" s="133"/>
      <c r="M482" s="134" t="e">
        <f>Município!#REF!</f>
        <v>#REF!</v>
      </c>
      <c r="N482" s="14" t="e">
        <f>Município!#REF!</f>
        <v>#REF!</v>
      </c>
      <c r="O482" s="14" t="e">
        <f>Município!#REF!</f>
        <v>#REF!</v>
      </c>
      <c r="P482" s="14" t="e">
        <f>Município!#REF!</f>
        <v>#REF!</v>
      </c>
    </row>
    <row r="483" spans="1:16" ht="15.75" customHeight="1" x14ac:dyDescent="0.25">
      <c r="A483" s="128" t="str">
        <f>Município!A483</f>
        <v>Divinópolis</v>
      </c>
      <c r="B483" s="128">
        <f>Município!B483</f>
        <v>314130</v>
      </c>
      <c r="C483" s="128" t="str">
        <f>Município!C483</f>
        <v>Medeiros</v>
      </c>
      <c r="D483" s="137" t="e">
        <f>Município!#REF!</f>
        <v>#REF!</v>
      </c>
      <c r="E483" s="131" t="e">
        <f>Município!#REF!</f>
        <v>#REF!</v>
      </c>
      <c r="F483" s="131" t="e">
        <f>Município!#REF!</f>
        <v>#REF!</v>
      </c>
      <c r="G483" s="132" t="e">
        <f>Município!#REF!</f>
        <v>#REF!</v>
      </c>
      <c r="H483" s="131"/>
      <c r="I483" s="131" t="e">
        <f>Município!#REF!</f>
        <v>#REF!</v>
      </c>
      <c r="J483" s="131" t="e">
        <f>Município!#REF!</f>
        <v>#REF!</v>
      </c>
      <c r="K483" s="131">
        <f>Município!D483</f>
        <v>60</v>
      </c>
      <c r="L483" s="133"/>
      <c r="M483" s="134" t="e">
        <f>Município!#REF!</f>
        <v>#REF!</v>
      </c>
      <c r="N483" s="14" t="e">
        <f>Município!#REF!</f>
        <v>#REF!</v>
      </c>
      <c r="O483" s="14" t="e">
        <f>Município!#REF!</f>
        <v>#REF!</v>
      </c>
      <c r="P483" s="14" t="e">
        <f>Município!#REF!</f>
        <v>#REF!</v>
      </c>
    </row>
    <row r="484" spans="1:16" ht="15.75" customHeight="1" x14ac:dyDescent="0.25">
      <c r="A484" s="128" t="str">
        <f>Município!A484</f>
        <v>Pedra Azul</v>
      </c>
      <c r="B484" s="128">
        <f>Município!B484</f>
        <v>314140</v>
      </c>
      <c r="C484" s="128" t="str">
        <f>Município!C484</f>
        <v>Medina</v>
      </c>
      <c r="D484" s="137" t="e">
        <f>Município!#REF!</f>
        <v>#REF!</v>
      </c>
      <c r="E484" s="131" t="e">
        <f>Município!#REF!</f>
        <v>#REF!</v>
      </c>
      <c r="F484" s="131" t="e">
        <f>Município!#REF!</f>
        <v>#REF!</v>
      </c>
      <c r="G484" s="132" t="e">
        <f>Município!#REF!</f>
        <v>#REF!</v>
      </c>
      <c r="H484" s="131"/>
      <c r="I484" s="131" t="e">
        <f>Município!#REF!</f>
        <v>#REF!</v>
      </c>
      <c r="J484" s="131" t="e">
        <f>Município!#REF!</f>
        <v>#REF!</v>
      </c>
      <c r="K484" s="131">
        <f>Município!D484</f>
        <v>288</v>
      </c>
      <c r="L484" s="133"/>
      <c r="M484" s="134" t="e">
        <f>Município!#REF!</f>
        <v>#REF!</v>
      </c>
      <c r="N484" s="14" t="e">
        <f>Município!#REF!</f>
        <v>#REF!</v>
      </c>
      <c r="O484" s="14" t="e">
        <f>Município!#REF!</f>
        <v>#REF!</v>
      </c>
      <c r="P484" s="14" t="e">
        <f>Município!#REF!</f>
        <v>#REF!</v>
      </c>
    </row>
    <row r="485" spans="1:16" ht="15.75" customHeight="1" x14ac:dyDescent="0.25">
      <c r="A485" s="128" t="str">
        <f>Município!A485</f>
        <v>Governador Valadares</v>
      </c>
      <c r="B485" s="128">
        <f>Município!B485</f>
        <v>314150</v>
      </c>
      <c r="C485" s="128" t="str">
        <f>Município!C485</f>
        <v>Mendes Pimentel</v>
      </c>
      <c r="D485" s="137" t="e">
        <f>Município!#REF!</f>
        <v>#REF!</v>
      </c>
      <c r="E485" s="131" t="e">
        <f>Município!#REF!</f>
        <v>#REF!</v>
      </c>
      <c r="F485" s="131" t="e">
        <f>Município!#REF!</f>
        <v>#REF!</v>
      </c>
      <c r="G485" s="132" t="e">
        <f>Município!#REF!</f>
        <v>#REF!</v>
      </c>
      <c r="H485" s="131"/>
      <c r="I485" s="131" t="e">
        <f>Município!#REF!</f>
        <v>#REF!</v>
      </c>
      <c r="J485" s="131" t="e">
        <f>Município!#REF!</f>
        <v>#REF!</v>
      </c>
      <c r="K485" s="131">
        <f>Município!D485</f>
        <v>54</v>
      </c>
      <c r="L485" s="133"/>
      <c r="M485" s="134" t="e">
        <f>Município!#REF!</f>
        <v>#REF!</v>
      </c>
      <c r="N485" s="14" t="e">
        <f>Município!#REF!</f>
        <v>#REF!</v>
      </c>
      <c r="O485" s="14" t="e">
        <f>Município!#REF!</f>
        <v>#REF!</v>
      </c>
      <c r="P485" s="14" t="e">
        <f>Município!#REF!</f>
        <v>#REF!</v>
      </c>
    </row>
    <row r="486" spans="1:16" ht="15.75" customHeight="1" x14ac:dyDescent="0.25">
      <c r="A486" s="128" t="str">
        <f>Município!A486</f>
        <v>Ubá</v>
      </c>
      <c r="B486" s="128">
        <f>Município!B486</f>
        <v>314160</v>
      </c>
      <c r="C486" s="128" t="str">
        <f>Município!C486</f>
        <v>Mercês</v>
      </c>
      <c r="D486" s="137" t="e">
        <f>Município!#REF!</f>
        <v>#REF!</v>
      </c>
      <c r="E486" s="131" t="e">
        <f>Município!#REF!</f>
        <v>#REF!</v>
      </c>
      <c r="F486" s="131" t="e">
        <f>Município!#REF!</f>
        <v>#REF!</v>
      </c>
      <c r="G486" s="132" t="e">
        <f>Município!#REF!</f>
        <v>#REF!</v>
      </c>
      <c r="H486" s="131"/>
      <c r="I486" s="131" t="e">
        <f>Município!#REF!</f>
        <v>#REF!</v>
      </c>
      <c r="J486" s="131" t="e">
        <f>Município!#REF!</f>
        <v>#REF!</v>
      </c>
      <c r="K486" s="131">
        <f>Município!D486</f>
        <v>168</v>
      </c>
      <c r="L486" s="133"/>
      <c r="M486" s="134" t="e">
        <f>Município!#REF!</f>
        <v>#REF!</v>
      </c>
      <c r="N486" s="14" t="e">
        <f>Município!#REF!</f>
        <v>#REF!</v>
      </c>
      <c r="O486" s="14" t="e">
        <f>Município!#REF!</f>
        <v>#REF!</v>
      </c>
      <c r="P486" s="14" t="e">
        <f>Município!#REF!</f>
        <v>#REF!</v>
      </c>
    </row>
    <row r="487" spans="1:16" ht="15.75" customHeight="1" x14ac:dyDescent="0.25">
      <c r="A487" s="128" t="str">
        <f>Município!A487</f>
        <v>Coronel Fabriciano</v>
      </c>
      <c r="B487" s="128">
        <f>Município!B487</f>
        <v>314170</v>
      </c>
      <c r="C487" s="128" t="str">
        <f>Município!C487</f>
        <v>Mesquita</v>
      </c>
      <c r="D487" s="137" t="e">
        <f>Município!#REF!</f>
        <v>#REF!</v>
      </c>
      <c r="E487" s="131" t="e">
        <f>Município!#REF!</f>
        <v>#REF!</v>
      </c>
      <c r="F487" s="131" t="e">
        <f>Município!#REF!</f>
        <v>#REF!</v>
      </c>
      <c r="G487" s="132" t="e">
        <f>Município!#REF!</f>
        <v>#REF!</v>
      </c>
      <c r="H487" s="131"/>
      <c r="I487" s="131" t="e">
        <f>Município!#REF!</f>
        <v>#REF!</v>
      </c>
      <c r="J487" s="131" t="e">
        <f>Município!#REF!</f>
        <v>#REF!</v>
      </c>
      <c r="K487" s="131">
        <f>Município!D487</f>
        <v>42</v>
      </c>
      <c r="L487" s="133"/>
      <c r="M487" s="134" t="e">
        <f>Município!#REF!</f>
        <v>#REF!</v>
      </c>
      <c r="N487" s="14" t="e">
        <f>Município!#REF!</f>
        <v>#REF!</v>
      </c>
      <c r="O487" s="14" t="e">
        <f>Município!#REF!</f>
        <v>#REF!</v>
      </c>
      <c r="P487" s="14" t="e">
        <f>Município!#REF!</f>
        <v>#REF!</v>
      </c>
    </row>
    <row r="488" spans="1:16" ht="15.75" customHeight="1" x14ac:dyDescent="0.25">
      <c r="A488" s="128" t="str">
        <f>Município!A488</f>
        <v>Diamantina</v>
      </c>
      <c r="B488" s="128">
        <f>Município!B488</f>
        <v>314180</v>
      </c>
      <c r="C488" s="128" t="str">
        <f>Município!C488</f>
        <v>Minas Novas</v>
      </c>
      <c r="D488" s="137" t="e">
        <f>Município!#REF!</f>
        <v>#REF!</v>
      </c>
      <c r="E488" s="131" t="e">
        <f>Município!#REF!</f>
        <v>#REF!</v>
      </c>
      <c r="F488" s="131" t="e">
        <f>Município!#REF!</f>
        <v>#REF!</v>
      </c>
      <c r="G488" s="132" t="e">
        <f>Município!#REF!</f>
        <v>#REF!</v>
      </c>
      <c r="H488" s="131"/>
      <c r="I488" s="131" t="e">
        <f>Município!#REF!</f>
        <v>#REF!</v>
      </c>
      <c r="J488" s="131" t="e">
        <f>Município!#REF!</f>
        <v>#REF!</v>
      </c>
      <c r="K488" s="131">
        <f>Município!D488</f>
        <v>468</v>
      </c>
      <c r="L488" s="133"/>
      <c r="M488" s="134" t="e">
        <f>Município!#REF!</f>
        <v>#REF!</v>
      </c>
      <c r="N488" s="14" t="e">
        <f>Município!#REF!</f>
        <v>#REF!</v>
      </c>
      <c r="O488" s="14" t="e">
        <f>Município!#REF!</f>
        <v>#REF!</v>
      </c>
      <c r="P488" s="14" t="e">
        <f>Município!#REF!</f>
        <v>#REF!</v>
      </c>
    </row>
    <row r="489" spans="1:16" ht="15.75" customHeight="1" x14ac:dyDescent="0.25">
      <c r="A489" s="128" t="str">
        <f>Município!A489</f>
        <v>Varginha</v>
      </c>
      <c r="B489" s="128">
        <f>Município!B489</f>
        <v>314190</v>
      </c>
      <c r="C489" s="128" t="str">
        <f>Município!C489</f>
        <v>Minduri</v>
      </c>
      <c r="D489" s="137" t="e">
        <f>Município!#REF!</f>
        <v>#REF!</v>
      </c>
      <c r="E489" s="131" t="e">
        <f>Município!#REF!</f>
        <v>#REF!</v>
      </c>
      <c r="F489" s="131" t="e">
        <f>Município!#REF!</f>
        <v>#REF!</v>
      </c>
      <c r="G489" s="132" t="e">
        <f>Município!#REF!</f>
        <v>#REF!</v>
      </c>
      <c r="H489" s="131"/>
      <c r="I489" s="131" t="e">
        <f>Município!#REF!</f>
        <v>#REF!</v>
      </c>
      <c r="J489" s="131" t="e">
        <f>Município!#REF!</f>
        <v>#REF!</v>
      </c>
      <c r="K489" s="131">
        <f>Município!D489</f>
        <v>66</v>
      </c>
      <c r="L489" s="133"/>
      <c r="M489" s="134" t="e">
        <f>Município!#REF!</f>
        <v>#REF!</v>
      </c>
      <c r="N489" s="14" t="e">
        <f>Município!#REF!</f>
        <v>#REF!</v>
      </c>
      <c r="O489" s="14" t="e">
        <f>Município!#REF!</f>
        <v>#REF!</v>
      </c>
      <c r="P489" s="14" t="e">
        <f>Município!#REF!</f>
        <v>#REF!</v>
      </c>
    </row>
    <row r="490" spans="1:16" ht="15.75" customHeight="1" x14ac:dyDescent="0.25">
      <c r="A490" s="128" t="str">
        <f>Município!A490</f>
        <v>Montes Claros</v>
      </c>
      <c r="B490" s="128">
        <f>Município!B490</f>
        <v>314200</v>
      </c>
      <c r="C490" s="128" t="str">
        <f>Município!C490</f>
        <v>Mirabela</v>
      </c>
      <c r="D490" s="137" t="e">
        <f>Município!#REF!</f>
        <v>#REF!</v>
      </c>
      <c r="E490" s="131" t="e">
        <f>Município!#REF!</f>
        <v>#REF!</v>
      </c>
      <c r="F490" s="131" t="e">
        <f>Município!#REF!</f>
        <v>#REF!</v>
      </c>
      <c r="G490" s="132" t="e">
        <f>Município!#REF!</f>
        <v>#REF!</v>
      </c>
      <c r="H490" s="131"/>
      <c r="I490" s="131" t="e">
        <f>Município!#REF!</f>
        <v>#REF!</v>
      </c>
      <c r="J490" s="131" t="e">
        <f>Município!#REF!</f>
        <v>#REF!</v>
      </c>
      <c r="K490" s="131">
        <f>Município!D490</f>
        <v>204</v>
      </c>
      <c r="L490" s="133"/>
      <c r="M490" s="134" t="e">
        <f>Município!#REF!</f>
        <v>#REF!</v>
      </c>
      <c r="N490" s="14" t="e">
        <f>Município!#REF!</f>
        <v>#REF!</v>
      </c>
      <c r="O490" s="14" t="e">
        <f>Município!#REF!</f>
        <v>#REF!</v>
      </c>
      <c r="P490" s="14" t="e">
        <f>Município!#REF!</f>
        <v>#REF!</v>
      </c>
    </row>
    <row r="491" spans="1:16" ht="15.75" customHeight="1" x14ac:dyDescent="0.25">
      <c r="A491" s="128" t="str">
        <f>Município!A491</f>
        <v>Ubá</v>
      </c>
      <c r="B491" s="128">
        <f>Município!B491</f>
        <v>314210</v>
      </c>
      <c r="C491" s="128" t="str">
        <f>Município!C491</f>
        <v>Miradouro</v>
      </c>
      <c r="D491" s="137" t="e">
        <f>Município!#REF!</f>
        <v>#REF!</v>
      </c>
      <c r="E491" s="131" t="e">
        <f>Município!#REF!</f>
        <v>#REF!</v>
      </c>
      <c r="F491" s="131" t="e">
        <f>Município!#REF!</f>
        <v>#REF!</v>
      </c>
      <c r="G491" s="132" t="e">
        <f>Município!#REF!</f>
        <v>#REF!</v>
      </c>
      <c r="H491" s="131"/>
      <c r="I491" s="131" t="e">
        <f>Município!#REF!</f>
        <v>#REF!</v>
      </c>
      <c r="J491" s="131" t="e">
        <f>Município!#REF!</f>
        <v>#REF!</v>
      </c>
      <c r="K491" s="131">
        <f>Município!D491</f>
        <v>66</v>
      </c>
      <c r="L491" s="133"/>
      <c r="M491" s="134" t="e">
        <f>Município!#REF!</f>
        <v>#REF!</v>
      </c>
      <c r="N491" s="14" t="e">
        <f>Município!#REF!</f>
        <v>#REF!</v>
      </c>
      <c r="O491" s="14" t="e">
        <f>Município!#REF!</f>
        <v>#REF!</v>
      </c>
      <c r="P491" s="14" t="e">
        <f>Município!#REF!</f>
        <v>#REF!</v>
      </c>
    </row>
    <row r="492" spans="1:16" ht="15.75" customHeight="1" x14ac:dyDescent="0.25">
      <c r="A492" s="128" t="str">
        <f>Município!A492</f>
        <v>Ubá</v>
      </c>
      <c r="B492" s="128">
        <f>Município!B492</f>
        <v>314220</v>
      </c>
      <c r="C492" s="128" t="str">
        <f>Município!C492</f>
        <v>Miraí</v>
      </c>
      <c r="D492" s="137" t="e">
        <f>Município!#REF!</f>
        <v>#REF!</v>
      </c>
      <c r="E492" s="131" t="e">
        <f>Município!#REF!</f>
        <v>#REF!</v>
      </c>
      <c r="F492" s="131" t="e">
        <f>Município!#REF!</f>
        <v>#REF!</v>
      </c>
      <c r="G492" s="132" t="e">
        <f>Município!#REF!</f>
        <v>#REF!</v>
      </c>
      <c r="H492" s="131"/>
      <c r="I492" s="131" t="e">
        <f>Município!#REF!</f>
        <v>#REF!</v>
      </c>
      <c r="J492" s="131" t="e">
        <f>Município!#REF!</f>
        <v>#REF!</v>
      </c>
      <c r="K492" s="131">
        <f>Município!D492</f>
        <v>102</v>
      </c>
      <c r="L492" s="133"/>
      <c r="M492" s="134" t="e">
        <f>Município!#REF!</f>
        <v>#REF!</v>
      </c>
      <c r="N492" s="14" t="e">
        <f>Município!#REF!</f>
        <v>#REF!</v>
      </c>
      <c r="O492" s="14" t="e">
        <f>Município!#REF!</f>
        <v>#REF!</v>
      </c>
      <c r="P492" s="14" t="e">
        <f>Município!#REF!</f>
        <v>#REF!</v>
      </c>
    </row>
    <row r="493" spans="1:16" ht="15.75" customHeight="1" x14ac:dyDescent="0.25">
      <c r="A493" s="128" t="str">
        <f>Município!A493</f>
        <v>Januária</v>
      </c>
      <c r="B493" s="128">
        <f>Município!B493</f>
        <v>314225</v>
      </c>
      <c r="C493" s="128" t="str">
        <f>Município!C493</f>
        <v>Miravânia</v>
      </c>
      <c r="D493" s="137" t="e">
        <f>Município!#REF!</f>
        <v>#REF!</v>
      </c>
      <c r="E493" s="131" t="e">
        <f>Município!#REF!</f>
        <v>#REF!</v>
      </c>
      <c r="F493" s="131" t="e">
        <f>Município!#REF!</f>
        <v>#REF!</v>
      </c>
      <c r="G493" s="132" t="e">
        <f>Município!#REF!</f>
        <v>#REF!</v>
      </c>
      <c r="H493" s="131"/>
      <c r="I493" s="131" t="e">
        <f>Município!#REF!</f>
        <v>#REF!</v>
      </c>
      <c r="J493" s="131" t="e">
        <f>Município!#REF!</f>
        <v>#REF!</v>
      </c>
      <c r="K493" s="131">
        <f>Município!D493</f>
        <v>72</v>
      </c>
      <c r="L493" s="133"/>
      <c r="M493" s="134" t="e">
        <f>Município!#REF!</f>
        <v>#REF!</v>
      </c>
      <c r="N493" s="14" t="e">
        <f>Município!#REF!</f>
        <v>#REF!</v>
      </c>
      <c r="O493" s="14" t="e">
        <f>Município!#REF!</f>
        <v>#REF!</v>
      </c>
      <c r="P493" s="14" t="e">
        <f>Município!#REF!</f>
        <v>#REF!</v>
      </c>
    </row>
    <row r="494" spans="1:16" ht="15.75" customHeight="1" x14ac:dyDescent="0.25">
      <c r="A494" s="128" t="str">
        <f>Município!A494</f>
        <v>Belo Horizonte</v>
      </c>
      <c r="B494" s="128">
        <f>Município!B494</f>
        <v>314230</v>
      </c>
      <c r="C494" s="128" t="str">
        <f>Município!C494</f>
        <v>Moeda</v>
      </c>
      <c r="D494" s="137" t="e">
        <f>Município!#REF!</f>
        <v>#REF!</v>
      </c>
      <c r="E494" s="131" t="e">
        <f>Município!#REF!</f>
        <v>#REF!</v>
      </c>
      <c r="F494" s="131" t="e">
        <f>Município!#REF!</f>
        <v>#REF!</v>
      </c>
      <c r="G494" s="132" t="e">
        <f>Município!#REF!</f>
        <v>#REF!</v>
      </c>
      <c r="H494" s="131"/>
      <c r="I494" s="131" t="e">
        <f>Município!#REF!</f>
        <v>#REF!</v>
      </c>
      <c r="J494" s="131" t="e">
        <f>Município!#REF!</f>
        <v>#REF!</v>
      </c>
      <c r="K494" s="131">
        <f>Município!D494</f>
        <v>84</v>
      </c>
      <c r="L494" s="133"/>
      <c r="M494" s="134" t="e">
        <f>Município!#REF!</f>
        <v>#REF!</v>
      </c>
      <c r="N494" s="14" t="e">
        <f>Município!#REF!</f>
        <v>#REF!</v>
      </c>
      <c r="O494" s="14" t="e">
        <f>Município!#REF!</f>
        <v>#REF!</v>
      </c>
      <c r="P494" s="14" t="e">
        <f>Município!#REF!</f>
        <v>#REF!</v>
      </c>
    </row>
    <row r="495" spans="1:16" ht="15.75" customHeight="1" x14ac:dyDescent="0.25">
      <c r="A495" s="128" t="str">
        <f>Município!A495</f>
        <v>Divinópolis</v>
      </c>
      <c r="B495" s="128">
        <f>Município!B495</f>
        <v>314240</v>
      </c>
      <c r="C495" s="128" t="str">
        <f>Município!C495</f>
        <v>Moema</v>
      </c>
      <c r="D495" s="137" t="e">
        <f>Município!#REF!</f>
        <v>#REF!</v>
      </c>
      <c r="E495" s="131" t="e">
        <f>Município!#REF!</f>
        <v>#REF!</v>
      </c>
      <c r="F495" s="131" t="e">
        <f>Município!#REF!</f>
        <v>#REF!</v>
      </c>
      <c r="G495" s="132" t="e">
        <f>Município!#REF!</f>
        <v>#REF!</v>
      </c>
      <c r="H495" s="131"/>
      <c r="I495" s="131" t="e">
        <f>Município!#REF!</f>
        <v>#REF!</v>
      </c>
      <c r="J495" s="131" t="e">
        <f>Município!#REF!</f>
        <v>#REF!</v>
      </c>
      <c r="K495" s="131">
        <f>Município!D495</f>
        <v>126</v>
      </c>
      <c r="L495" s="133"/>
      <c r="M495" s="134" t="e">
        <f>Município!#REF!</f>
        <v>#REF!</v>
      </c>
      <c r="N495" s="14" t="e">
        <f>Município!#REF!</f>
        <v>#REF!</v>
      </c>
      <c r="O495" s="14" t="e">
        <f>Município!#REF!</f>
        <v>#REF!</v>
      </c>
      <c r="P495" s="14" t="e">
        <f>Município!#REF!</f>
        <v>#REF!</v>
      </c>
    </row>
    <row r="496" spans="1:16" ht="15.75" customHeight="1" x14ac:dyDescent="0.25">
      <c r="A496" s="128" t="str">
        <f>Município!A496</f>
        <v>Sete Lagoas</v>
      </c>
      <c r="B496" s="128">
        <f>Município!B496</f>
        <v>314250</v>
      </c>
      <c r="C496" s="128" t="str">
        <f>Município!C496</f>
        <v>Monjolos</v>
      </c>
      <c r="D496" s="137" t="e">
        <f>Município!#REF!</f>
        <v>#REF!</v>
      </c>
      <c r="E496" s="131" t="e">
        <f>Município!#REF!</f>
        <v>#REF!</v>
      </c>
      <c r="F496" s="131" t="e">
        <f>Município!#REF!</f>
        <v>#REF!</v>
      </c>
      <c r="G496" s="132" t="e">
        <f>Município!#REF!</f>
        <v>#REF!</v>
      </c>
      <c r="H496" s="131"/>
      <c r="I496" s="131" t="e">
        <f>Município!#REF!</f>
        <v>#REF!</v>
      </c>
      <c r="J496" s="131" t="e">
        <f>Município!#REF!</f>
        <v>#REF!</v>
      </c>
      <c r="K496" s="131">
        <f>Município!D496</f>
        <v>42</v>
      </c>
      <c r="L496" s="133"/>
      <c r="M496" s="134" t="e">
        <f>Município!#REF!</f>
        <v>#REF!</v>
      </c>
      <c r="N496" s="14" t="e">
        <f>Município!#REF!</f>
        <v>#REF!</v>
      </c>
      <c r="O496" s="14" t="e">
        <f>Município!#REF!</f>
        <v>#REF!</v>
      </c>
      <c r="P496" s="14" t="e">
        <f>Município!#REF!</f>
        <v>#REF!</v>
      </c>
    </row>
    <row r="497" spans="1:16" ht="15.75" customHeight="1" x14ac:dyDescent="0.25">
      <c r="A497" s="128" t="str">
        <f>Município!A497</f>
        <v>Varginha</v>
      </c>
      <c r="B497" s="128">
        <f>Município!B497</f>
        <v>314260</v>
      </c>
      <c r="C497" s="128" t="str">
        <f>Município!C497</f>
        <v>Monsenhor Paulo</v>
      </c>
      <c r="D497" s="137" t="e">
        <f>Município!#REF!</f>
        <v>#REF!</v>
      </c>
      <c r="E497" s="131" t="e">
        <f>Município!#REF!</f>
        <v>#REF!</v>
      </c>
      <c r="F497" s="131" t="e">
        <f>Município!#REF!</f>
        <v>#REF!</v>
      </c>
      <c r="G497" s="132" t="e">
        <f>Município!#REF!</f>
        <v>#REF!</v>
      </c>
      <c r="H497" s="131"/>
      <c r="I497" s="131" t="e">
        <f>Município!#REF!</f>
        <v>#REF!</v>
      </c>
      <c r="J497" s="131" t="e">
        <f>Município!#REF!</f>
        <v>#REF!</v>
      </c>
      <c r="K497" s="131">
        <f>Município!D497</f>
        <v>138</v>
      </c>
      <c r="L497" s="133"/>
      <c r="M497" s="134" t="e">
        <f>Município!#REF!</f>
        <v>#REF!</v>
      </c>
      <c r="N497" s="14" t="e">
        <f>Município!#REF!</f>
        <v>#REF!</v>
      </c>
      <c r="O497" s="14" t="e">
        <f>Município!#REF!</f>
        <v>#REF!</v>
      </c>
      <c r="P497" s="14" t="e">
        <f>Município!#REF!</f>
        <v>#REF!</v>
      </c>
    </row>
    <row r="498" spans="1:16" ht="15.75" customHeight="1" x14ac:dyDescent="0.25">
      <c r="A498" s="128" t="str">
        <f>Município!A498</f>
        <v>Januária</v>
      </c>
      <c r="B498" s="128">
        <f>Município!B498</f>
        <v>314270</v>
      </c>
      <c r="C498" s="128" t="str">
        <f>Município!C498</f>
        <v>Montalvânia</v>
      </c>
      <c r="D498" s="137" t="e">
        <f>Município!#REF!</f>
        <v>#REF!</v>
      </c>
      <c r="E498" s="131" t="e">
        <f>Município!#REF!</f>
        <v>#REF!</v>
      </c>
      <c r="F498" s="131" t="e">
        <f>Município!#REF!</f>
        <v>#REF!</v>
      </c>
      <c r="G498" s="132" t="e">
        <f>Município!#REF!</f>
        <v>#REF!</v>
      </c>
      <c r="H498" s="131"/>
      <c r="I498" s="131" t="e">
        <f>Município!#REF!</f>
        <v>#REF!</v>
      </c>
      <c r="J498" s="131" t="e">
        <f>Município!#REF!</f>
        <v>#REF!</v>
      </c>
      <c r="K498" s="131">
        <f>Município!D498</f>
        <v>228</v>
      </c>
      <c r="L498" s="133"/>
      <c r="M498" s="134" t="e">
        <f>Município!#REF!</f>
        <v>#REF!</v>
      </c>
      <c r="N498" s="14" t="e">
        <f>Município!#REF!</f>
        <v>#REF!</v>
      </c>
      <c r="O498" s="14" t="e">
        <f>Município!#REF!</f>
        <v>#REF!</v>
      </c>
      <c r="P498" s="14" t="e">
        <f>Município!#REF!</f>
        <v>#REF!</v>
      </c>
    </row>
    <row r="499" spans="1:16" ht="15.75" customHeight="1" x14ac:dyDescent="0.25">
      <c r="A499" s="128" t="str">
        <f>Município!A499</f>
        <v>Uberlândia</v>
      </c>
      <c r="B499" s="128">
        <f>Município!B499</f>
        <v>314280</v>
      </c>
      <c r="C499" s="128" t="str">
        <f>Município!C499</f>
        <v>Monte Alegre de Minas</v>
      </c>
      <c r="D499" s="137" t="e">
        <f>Município!#REF!</f>
        <v>#REF!</v>
      </c>
      <c r="E499" s="131" t="e">
        <f>Município!#REF!</f>
        <v>#REF!</v>
      </c>
      <c r="F499" s="131" t="e">
        <f>Município!#REF!</f>
        <v>#REF!</v>
      </c>
      <c r="G499" s="132" t="e">
        <f>Município!#REF!</f>
        <v>#REF!</v>
      </c>
      <c r="H499" s="131"/>
      <c r="I499" s="131" t="e">
        <f>Município!#REF!</f>
        <v>#REF!</v>
      </c>
      <c r="J499" s="131" t="e">
        <f>Município!#REF!</f>
        <v>#REF!</v>
      </c>
      <c r="K499" s="131">
        <f>Município!D499</f>
        <v>132</v>
      </c>
      <c r="L499" s="133"/>
      <c r="M499" s="134" t="e">
        <f>Município!#REF!</f>
        <v>#REF!</v>
      </c>
      <c r="N499" s="14" t="e">
        <f>Município!#REF!</f>
        <v>#REF!</v>
      </c>
      <c r="O499" s="14" t="e">
        <f>Município!#REF!</f>
        <v>#REF!</v>
      </c>
      <c r="P499" s="14" t="e">
        <f>Município!#REF!</f>
        <v>#REF!</v>
      </c>
    </row>
    <row r="500" spans="1:16" ht="15.75" customHeight="1" x14ac:dyDescent="0.25">
      <c r="A500" s="128" t="str">
        <f>Município!A500</f>
        <v>Montes Claros</v>
      </c>
      <c r="B500" s="128">
        <f>Município!B500</f>
        <v>314290</v>
      </c>
      <c r="C500" s="128" t="str">
        <f>Município!C500</f>
        <v>Monte Azul</v>
      </c>
      <c r="D500" s="137" t="e">
        <f>Município!#REF!</f>
        <v>#REF!</v>
      </c>
      <c r="E500" s="131" t="e">
        <f>Município!#REF!</f>
        <v>#REF!</v>
      </c>
      <c r="F500" s="131" t="e">
        <f>Município!#REF!</f>
        <v>#REF!</v>
      </c>
      <c r="G500" s="132" t="e">
        <f>Município!#REF!</f>
        <v>#REF!</v>
      </c>
      <c r="H500" s="131"/>
      <c r="I500" s="131" t="e">
        <f>Município!#REF!</f>
        <v>#REF!</v>
      </c>
      <c r="J500" s="131" t="e">
        <f>Município!#REF!</f>
        <v>#REF!</v>
      </c>
      <c r="K500" s="131">
        <f>Município!D500</f>
        <v>456</v>
      </c>
      <c r="L500" s="133"/>
      <c r="M500" s="134" t="e">
        <f>Município!#REF!</f>
        <v>#REF!</v>
      </c>
      <c r="N500" s="14" t="e">
        <f>Município!#REF!</f>
        <v>#REF!</v>
      </c>
      <c r="O500" s="14" t="e">
        <f>Município!#REF!</f>
        <v>#REF!</v>
      </c>
      <c r="P500" s="14" t="e">
        <f>Município!#REF!</f>
        <v>#REF!</v>
      </c>
    </row>
    <row r="501" spans="1:16" ht="15.75" customHeight="1" x14ac:dyDescent="0.25">
      <c r="A501" s="128" t="str">
        <f>Município!A501</f>
        <v>Alfenas</v>
      </c>
      <c r="B501" s="128">
        <f>Município!B501</f>
        <v>314300</v>
      </c>
      <c r="C501" s="128" t="str">
        <f>Município!C501</f>
        <v>Monte Belo</v>
      </c>
      <c r="D501" s="137" t="e">
        <f>Município!#REF!</f>
        <v>#REF!</v>
      </c>
      <c r="E501" s="131" t="e">
        <f>Município!#REF!</f>
        <v>#REF!</v>
      </c>
      <c r="F501" s="131" t="e">
        <f>Município!#REF!</f>
        <v>#REF!</v>
      </c>
      <c r="G501" s="132" t="e">
        <f>Município!#REF!</f>
        <v>#REF!</v>
      </c>
      <c r="H501" s="131"/>
      <c r="I501" s="131" t="e">
        <f>Município!#REF!</f>
        <v>#REF!</v>
      </c>
      <c r="J501" s="131" t="e">
        <f>Município!#REF!</f>
        <v>#REF!</v>
      </c>
      <c r="K501" s="131">
        <f>Município!D501</f>
        <v>120</v>
      </c>
      <c r="L501" s="133"/>
      <c r="M501" s="134" t="e">
        <f>Município!#REF!</f>
        <v>#REF!</v>
      </c>
      <c r="N501" s="14" t="e">
        <f>Município!#REF!</f>
        <v>#REF!</v>
      </c>
      <c r="O501" s="14" t="e">
        <f>Município!#REF!</f>
        <v>#REF!</v>
      </c>
      <c r="P501" s="14" t="e">
        <f>Município!#REF!</f>
        <v>#REF!</v>
      </c>
    </row>
    <row r="502" spans="1:16" ht="15.75" customHeight="1" x14ac:dyDescent="0.25">
      <c r="A502" s="128" t="str">
        <f>Município!A502</f>
        <v>Uberlândia</v>
      </c>
      <c r="B502" s="128">
        <f>Município!B502</f>
        <v>314310</v>
      </c>
      <c r="C502" s="128" t="str">
        <f>Município!C502</f>
        <v>Monte Carmelo</v>
      </c>
      <c r="D502" s="137" t="e">
        <f>Município!#REF!</f>
        <v>#REF!</v>
      </c>
      <c r="E502" s="131" t="e">
        <f>Município!#REF!</f>
        <v>#REF!</v>
      </c>
      <c r="F502" s="131" t="e">
        <f>Município!#REF!</f>
        <v>#REF!</v>
      </c>
      <c r="G502" s="132" t="e">
        <f>Município!#REF!</f>
        <v>#REF!</v>
      </c>
      <c r="H502" s="131"/>
      <c r="I502" s="131" t="e">
        <f>Município!#REF!</f>
        <v>#REF!</v>
      </c>
      <c r="J502" s="131" t="e">
        <f>Município!#REF!</f>
        <v>#REF!</v>
      </c>
      <c r="K502" s="131">
        <f>Município!D502</f>
        <v>744</v>
      </c>
      <c r="L502" s="133"/>
      <c r="M502" s="134" t="e">
        <f>Município!#REF!</f>
        <v>#REF!</v>
      </c>
      <c r="N502" s="14" t="e">
        <f>Município!#REF!</f>
        <v>#REF!</v>
      </c>
      <c r="O502" s="14" t="e">
        <f>Município!#REF!</f>
        <v>#REF!</v>
      </c>
      <c r="P502" s="14" t="e">
        <f>Município!#REF!</f>
        <v>#REF!</v>
      </c>
    </row>
    <row r="503" spans="1:16" ht="15.75" customHeight="1" x14ac:dyDescent="0.25">
      <c r="A503" s="128" t="str">
        <f>Município!A503</f>
        <v>Pedra Azul</v>
      </c>
      <c r="B503" s="128">
        <f>Município!B503</f>
        <v>314315</v>
      </c>
      <c r="C503" s="128" t="str">
        <f>Município!C503</f>
        <v>Monte Formoso</v>
      </c>
      <c r="D503" s="137" t="e">
        <f>Município!#REF!</f>
        <v>#REF!</v>
      </c>
      <c r="E503" s="131" t="e">
        <f>Município!#REF!</f>
        <v>#REF!</v>
      </c>
      <c r="F503" s="131" t="e">
        <f>Município!#REF!</f>
        <v>#REF!</v>
      </c>
      <c r="G503" s="132" t="e">
        <f>Município!#REF!</f>
        <v>#REF!</v>
      </c>
      <c r="H503" s="131"/>
      <c r="I503" s="131" t="e">
        <f>Município!#REF!</f>
        <v>#REF!</v>
      </c>
      <c r="J503" s="131" t="e">
        <f>Município!#REF!</f>
        <v>#REF!</v>
      </c>
      <c r="K503" s="131">
        <f>Município!D503</f>
        <v>24</v>
      </c>
      <c r="L503" s="133"/>
      <c r="M503" s="134" t="e">
        <f>Município!#REF!</f>
        <v>#REF!</v>
      </c>
      <c r="N503" s="14" t="e">
        <f>Município!#REF!</f>
        <v>#REF!</v>
      </c>
      <c r="O503" s="14" t="e">
        <f>Município!#REF!</f>
        <v>#REF!</v>
      </c>
      <c r="P503" s="14" t="e">
        <f>Município!#REF!</f>
        <v>#REF!</v>
      </c>
    </row>
    <row r="504" spans="1:16" ht="15.75" customHeight="1" x14ac:dyDescent="0.25">
      <c r="A504" s="128" t="str">
        <f>Município!A504</f>
        <v>Passos</v>
      </c>
      <c r="B504" s="128">
        <f>Município!B504</f>
        <v>314320</v>
      </c>
      <c r="C504" s="128" t="str">
        <f>Município!C504</f>
        <v>Monte Santo de Minas</v>
      </c>
      <c r="D504" s="137" t="e">
        <f>Município!#REF!</f>
        <v>#REF!</v>
      </c>
      <c r="E504" s="131" t="e">
        <f>Município!#REF!</f>
        <v>#REF!</v>
      </c>
      <c r="F504" s="131" t="e">
        <f>Município!#REF!</f>
        <v>#REF!</v>
      </c>
      <c r="G504" s="132" t="e">
        <f>Município!#REF!</f>
        <v>#REF!</v>
      </c>
      <c r="H504" s="131"/>
      <c r="I504" s="131" t="e">
        <f>Município!#REF!</f>
        <v>#REF!</v>
      </c>
      <c r="J504" s="131" t="e">
        <f>Município!#REF!</f>
        <v>#REF!</v>
      </c>
      <c r="K504" s="131">
        <f>Município!D504</f>
        <v>360</v>
      </c>
      <c r="L504" s="133"/>
      <c r="M504" s="134" t="e">
        <f>Município!#REF!</f>
        <v>#REF!</v>
      </c>
      <c r="N504" s="14" t="e">
        <f>Município!#REF!</f>
        <v>#REF!</v>
      </c>
      <c r="O504" s="14" t="e">
        <f>Município!#REF!</f>
        <v>#REF!</v>
      </c>
      <c r="P504" s="14" t="e">
        <f>Município!#REF!</f>
        <v>#REF!</v>
      </c>
    </row>
    <row r="505" spans="1:16" ht="15.75" customHeight="1" x14ac:dyDescent="0.25">
      <c r="A505" s="128" t="str">
        <f>Município!A505</f>
        <v>Montes Claros</v>
      </c>
      <c r="B505" s="128">
        <f>Município!B505</f>
        <v>314330</v>
      </c>
      <c r="C505" s="128" t="str">
        <f>Município!C505</f>
        <v>Montes Claros</v>
      </c>
      <c r="D505" s="137" t="e">
        <f>Município!#REF!</f>
        <v>#REF!</v>
      </c>
      <c r="E505" s="131" t="e">
        <f>Município!#REF!</f>
        <v>#REF!</v>
      </c>
      <c r="F505" s="131" t="e">
        <f>Município!#REF!</f>
        <v>#REF!</v>
      </c>
      <c r="G505" s="132" t="e">
        <f>Município!#REF!</f>
        <v>#REF!</v>
      </c>
      <c r="H505" s="131"/>
      <c r="I505" s="131" t="e">
        <f>Município!#REF!</f>
        <v>#REF!</v>
      </c>
      <c r="J505" s="131" t="e">
        <f>Município!#REF!</f>
        <v>#REF!</v>
      </c>
      <c r="K505" s="131">
        <f>Município!D505</f>
        <v>7188</v>
      </c>
      <c r="L505" s="133"/>
      <c r="M505" s="134" t="e">
        <f>Município!#REF!</f>
        <v>#REF!</v>
      </c>
      <c r="N505" s="14" t="e">
        <f>Município!#REF!</f>
        <v>#REF!</v>
      </c>
      <c r="O505" s="14" t="e">
        <f>Município!#REF!</f>
        <v>#REF!</v>
      </c>
      <c r="P505" s="14" t="e">
        <f>Município!#REF!</f>
        <v>#REF!</v>
      </c>
    </row>
    <row r="506" spans="1:16" ht="15.75" customHeight="1" x14ac:dyDescent="0.25">
      <c r="A506" s="128" t="str">
        <f>Município!A506</f>
        <v>Pouso Alegre</v>
      </c>
      <c r="B506" s="128">
        <f>Município!B506</f>
        <v>314340</v>
      </c>
      <c r="C506" s="128" t="str">
        <f>Município!C506</f>
        <v>Monte Sião</v>
      </c>
      <c r="D506" s="137" t="e">
        <f>Município!#REF!</f>
        <v>#REF!</v>
      </c>
      <c r="E506" s="131" t="e">
        <f>Município!#REF!</f>
        <v>#REF!</v>
      </c>
      <c r="F506" s="131" t="e">
        <f>Município!#REF!</f>
        <v>#REF!</v>
      </c>
      <c r="G506" s="132" t="e">
        <f>Município!#REF!</f>
        <v>#REF!</v>
      </c>
      <c r="H506" s="131"/>
      <c r="I506" s="131" t="e">
        <f>Município!#REF!</f>
        <v>#REF!</v>
      </c>
      <c r="J506" s="131" t="e">
        <f>Município!#REF!</f>
        <v>#REF!</v>
      </c>
      <c r="K506" s="131">
        <f>Município!D506</f>
        <v>426</v>
      </c>
      <c r="L506" s="133"/>
      <c r="M506" s="134" t="e">
        <f>Município!#REF!</f>
        <v>#REF!</v>
      </c>
      <c r="N506" s="14" t="e">
        <f>Município!#REF!</f>
        <v>#REF!</v>
      </c>
      <c r="O506" s="14" t="e">
        <f>Município!#REF!</f>
        <v>#REF!</v>
      </c>
      <c r="P506" s="14" t="e">
        <f>Município!#REF!</f>
        <v>#REF!</v>
      </c>
    </row>
    <row r="507" spans="1:16" ht="15.75" customHeight="1" x14ac:dyDescent="0.25">
      <c r="A507" s="128" t="str">
        <f>Município!A507</f>
        <v>Montes Claros</v>
      </c>
      <c r="B507" s="128">
        <f>Município!B507</f>
        <v>314345</v>
      </c>
      <c r="C507" s="128" t="str">
        <f>Município!C507</f>
        <v>Montezuma</v>
      </c>
      <c r="D507" s="137" t="e">
        <f>Município!#REF!</f>
        <v>#REF!</v>
      </c>
      <c r="E507" s="131" t="e">
        <f>Município!#REF!</f>
        <v>#REF!</v>
      </c>
      <c r="F507" s="131" t="e">
        <f>Município!#REF!</f>
        <v>#REF!</v>
      </c>
      <c r="G507" s="132" t="e">
        <f>Município!#REF!</f>
        <v>#REF!</v>
      </c>
      <c r="H507" s="131"/>
      <c r="I507" s="131" t="e">
        <f>Município!#REF!</f>
        <v>#REF!</v>
      </c>
      <c r="J507" s="131" t="e">
        <f>Município!#REF!</f>
        <v>#REF!</v>
      </c>
      <c r="K507" s="131">
        <f>Município!D507</f>
        <v>114</v>
      </c>
      <c r="L507" s="133"/>
      <c r="M507" s="134" t="e">
        <f>Município!#REF!</f>
        <v>#REF!</v>
      </c>
      <c r="N507" s="14" t="e">
        <f>Município!#REF!</f>
        <v>#REF!</v>
      </c>
      <c r="O507" s="14" t="e">
        <f>Município!#REF!</f>
        <v>#REF!</v>
      </c>
      <c r="P507" s="14" t="e">
        <f>Município!#REF!</f>
        <v>#REF!</v>
      </c>
    </row>
    <row r="508" spans="1:16" ht="15.75" customHeight="1" x14ac:dyDescent="0.25">
      <c r="A508" s="128" t="str">
        <f>Município!A508</f>
        <v>Sete Lagoas</v>
      </c>
      <c r="B508" s="128">
        <f>Município!B508</f>
        <v>314350</v>
      </c>
      <c r="C508" s="128" t="str">
        <f>Município!C508</f>
        <v>Morada Nova de Minas</v>
      </c>
      <c r="D508" s="137" t="e">
        <f>Município!#REF!</f>
        <v>#REF!</v>
      </c>
      <c r="E508" s="131" t="e">
        <f>Município!#REF!</f>
        <v>#REF!</v>
      </c>
      <c r="F508" s="131" t="e">
        <f>Município!#REF!</f>
        <v>#REF!</v>
      </c>
      <c r="G508" s="132" t="e">
        <f>Município!#REF!</f>
        <v>#REF!</v>
      </c>
      <c r="H508" s="131"/>
      <c r="I508" s="131" t="e">
        <f>Município!#REF!</f>
        <v>#REF!</v>
      </c>
      <c r="J508" s="131" t="e">
        <f>Município!#REF!</f>
        <v>#REF!</v>
      </c>
      <c r="K508" s="131">
        <f>Município!D508</f>
        <v>162</v>
      </c>
      <c r="L508" s="133"/>
      <c r="M508" s="134" t="e">
        <f>Município!#REF!</f>
        <v>#REF!</v>
      </c>
      <c r="N508" s="14" t="e">
        <f>Município!#REF!</f>
        <v>#REF!</v>
      </c>
      <c r="O508" s="14" t="e">
        <f>Município!#REF!</f>
        <v>#REF!</v>
      </c>
      <c r="P508" s="14" t="e">
        <f>Município!#REF!</f>
        <v>#REF!</v>
      </c>
    </row>
    <row r="509" spans="1:16" ht="15.75" customHeight="1" x14ac:dyDescent="0.25">
      <c r="A509" s="128" t="str">
        <f>Município!A509</f>
        <v>Sete Lagoas</v>
      </c>
      <c r="B509" s="128">
        <f>Município!B509</f>
        <v>314360</v>
      </c>
      <c r="C509" s="128" t="str">
        <f>Município!C509</f>
        <v>Morro da Garça</v>
      </c>
      <c r="D509" s="137" t="e">
        <f>Município!#REF!</f>
        <v>#REF!</v>
      </c>
      <c r="E509" s="131" t="e">
        <f>Município!#REF!</f>
        <v>#REF!</v>
      </c>
      <c r="F509" s="131" t="e">
        <f>Município!#REF!</f>
        <v>#REF!</v>
      </c>
      <c r="G509" s="132" t="e">
        <f>Município!#REF!</f>
        <v>#REF!</v>
      </c>
      <c r="H509" s="131"/>
      <c r="I509" s="131" t="e">
        <f>Município!#REF!</f>
        <v>#REF!</v>
      </c>
      <c r="J509" s="131" t="e">
        <f>Município!#REF!</f>
        <v>#REF!</v>
      </c>
      <c r="K509" s="131">
        <f>Município!D509</f>
        <v>42</v>
      </c>
      <c r="L509" s="133"/>
      <c r="M509" s="134" t="e">
        <f>Município!#REF!</f>
        <v>#REF!</v>
      </c>
      <c r="N509" s="14" t="e">
        <f>Município!#REF!</f>
        <v>#REF!</v>
      </c>
      <c r="O509" s="14" t="e">
        <f>Município!#REF!</f>
        <v>#REF!</v>
      </c>
      <c r="P509" s="14" t="e">
        <f>Município!#REF!</f>
        <v>#REF!</v>
      </c>
    </row>
    <row r="510" spans="1:16" ht="15.75" customHeight="1" x14ac:dyDescent="0.25">
      <c r="A510" s="128" t="str">
        <f>Município!A510</f>
        <v>Itabira</v>
      </c>
      <c r="B510" s="128">
        <f>Município!B510</f>
        <v>314370</v>
      </c>
      <c r="C510" s="128" t="str">
        <f>Município!C510</f>
        <v>Morro do Pilar</v>
      </c>
      <c r="D510" s="137" t="e">
        <f>Município!#REF!</f>
        <v>#REF!</v>
      </c>
      <c r="E510" s="131" t="e">
        <f>Município!#REF!</f>
        <v>#REF!</v>
      </c>
      <c r="F510" s="131" t="e">
        <f>Município!#REF!</f>
        <v>#REF!</v>
      </c>
      <c r="G510" s="132" t="e">
        <f>Município!#REF!</f>
        <v>#REF!</v>
      </c>
      <c r="H510" s="131"/>
      <c r="I510" s="131" t="e">
        <f>Município!#REF!</f>
        <v>#REF!</v>
      </c>
      <c r="J510" s="131" t="e">
        <f>Município!#REF!</f>
        <v>#REF!</v>
      </c>
      <c r="K510" s="131">
        <f>Município!D510</f>
        <v>48</v>
      </c>
      <c r="L510" s="133"/>
      <c r="M510" s="134" t="e">
        <f>Município!#REF!</f>
        <v>#REF!</v>
      </c>
      <c r="N510" s="14" t="e">
        <f>Município!#REF!</f>
        <v>#REF!</v>
      </c>
      <c r="O510" s="14" t="e">
        <f>Município!#REF!</f>
        <v>#REF!</v>
      </c>
      <c r="P510" s="14" t="e">
        <f>Município!#REF!</f>
        <v>#REF!</v>
      </c>
    </row>
    <row r="511" spans="1:16" ht="15.75" customHeight="1" x14ac:dyDescent="0.25">
      <c r="A511" s="128" t="str">
        <f>Município!A511</f>
        <v>Pouso Alegre</v>
      </c>
      <c r="B511" s="128">
        <f>Município!B511</f>
        <v>314380</v>
      </c>
      <c r="C511" s="128" t="str">
        <f>Município!C511</f>
        <v>Munhoz</v>
      </c>
      <c r="D511" s="137" t="e">
        <f>Município!#REF!</f>
        <v>#REF!</v>
      </c>
      <c r="E511" s="131" t="e">
        <f>Município!#REF!</f>
        <v>#REF!</v>
      </c>
      <c r="F511" s="131" t="e">
        <f>Município!#REF!</f>
        <v>#REF!</v>
      </c>
      <c r="G511" s="132" t="e">
        <f>Município!#REF!</f>
        <v>#REF!</v>
      </c>
      <c r="H511" s="131"/>
      <c r="I511" s="131" t="e">
        <f>Município!#REF!</f>
        <v>#REF!</v>
      </c>
      <c r="J511" s="131" t="e">
        <f>Município!#REF!</f>
        <v>#REF!</v>
      </c>
      <c r="K511" s="131">
        <f>Município!D511</f>
        <v>108</v>
      </c>
      <c r="L511" s="133"/>
      <c r="M511" s="134" t="e">
        <f>Município!#REF!</f>
        <v>#REF!</v>
      </c>
      <c r="N511" s="14" t="e">
        <f>Município!#REF!</f>
        <v>#REF!</v>
      </c>
      <c r="O511" s="14" t="e">
        <f>Município!#REF!</f>
        <v>#REF!</v>
      </c>
      <c r="P511" s="14" t="e">
        <f>Município!#REF!</f>
        <v>#REF!</v>
      </c>
    </row>
    <row r="512" spans="1:16" ht="15.75" customHeight="1" x14ac:dyDescent="0.25">
      <c r="A512" s="128" t="str">
        <f>Município!A512</f>
        <v>Ubá</v>
      </c>
      <c r="B512" s="128">
        <f>Município!B512</f>
        <v>314390</v>
      </c>
      <c r="C512" s="128" t="str">
        <f>Município!C512</f>
        <v>Muriaé</v>
      </c>
      <c r="D512" s="137" t="e">
        <f>Município!#REF!</f>
        <v>#REF!</v>
      </c>
      <c r="E512" s="131" t="e">
        <f>Município!#REF!</f>
        <v>#REF!</v>
      </c>
      <c r="F512" s="131" t="e">
        <f>Município!#REF!</f>
        <v>#REF!</v>
      </c>
      <c r="G512" s="132" t="e">
        <f>Município!#REF!</f>
        <v>#REF!</v>
      </c>
      <c r="H512" s="131"/>
      <c r="I512" s="131" t="e">
        <f>Município!#REF!</f>
        <v>#REF!</v>
      </c>
      <c r="J512" s="131" t="e">
        <f>Município!#REF!</f>
        <v>#REF!</v>
      </c>
      <c r="K512" s="131">
        <f>Município!D512</f>
        <v>696</v>
      </c>
      <c r="L512" s="133"/>
      <c r="M512" s="134" t="e">
        <f>Município!#REF!</f>
        <v>#REF!</v>
      </c>
      <c r="N512" s="14" t="e">
        <f>Município!#REF!</f>
        <v>#REF!</v>
      </c>
      <c r="O512" s="14" t="e">
        <f>Município!#REF!</f>
        <v>#REF!</v>
      </c>
      <c r="P512" s="14" t="e">
        <f>Município!#REF!</f>
        <v>#REF!</v>
      </c>
    </row>
    <row r="513" spans="1:16" ht="15.75" customHeight="1" x14ac:dyDescent="0.25">
      <c r="A513" s="128" t="str">
        <f>Município!A513</f>
        <v>Manhuaçu</v>
      </c>
      <c r="B513" s="128">
        <f>Município!B513</f>
        <v>314400</v>
      </c>
      <c r="C513" s="128" t="str">
        <f>Município!C513</f>
        <v>Mutum</v>
      </c>
      <c r="D513" s="137" t="e">
        <f>Município!#REF!</f>
        <v>#REF!</v>
      </c>
      <c r="E513" s="131" t="e">
        <f>Município!#REF!</f>
        <v>#REF!</v>
      </c>
      <c r="F513" s="131" t="e">
        <f>Município!#REF!</f>
        <v>#REF!</v>
      </c>
      <c r="G513" s="132" t="e">
        <f>Município!#REF!</f>
        <v>#REF!</v>
      </c>
      <c r="H513" s="131"/>
      <c r="I513" s="131" t="e">
        <f>Município!#REF!</f>
        <v>#REF!</v>
      </c>
      <c r="J513" s="131" t="e">
        <f>Município!#REF!</f>
        <v>#REF!</v>
      </c>
      <c r="K513" s="131">
        <f>Município!D513</f>
        <v>420</v>
      </c>
      <c r="L513" s="133"/>
      <c r="M513" s="134" t="e">
        <f>Município!#REF!</f>
        <v>#REF!</v>
      </c>
      <c r="N513" s="14" t="e">
        <f>Município!#REF!</f>
        <v>#REF!</v>
      </c>
      <c r="O513" s="14" t="e">
        <f>Município!#REF!</f>
        <v>#REF!</v>
      </c>
      <c r="P513" s="14" t="e">
        <f>Município!#REF!</f>
        <v>#REF!</v>
      </c>
    </row>
    <row r="514" spans="1:16" ht="15.75" customHeight="1" x14ac:dyDescent="0.25">
      <c r="A514" s="128" t="str">
        <f>Município!A514</f>
        <v>Alfenas</v>
      </c>
      <c r="B514" s="128">
        <f>Município!B514</f>
        <v>314410</v>
      </c>
      <c r="C514" s="128" t="str">
        <f>Município!C514</f>
        <v>Muzambinho</v>
      </c>
      <c r="D514" s="137" t="e">
        <f>Município!#REF!</f>
        <v>#REF!</v>
      </c>
      <c r="E514" s="131" t="e">
        <f>Município!#REF!</f>
        <v>#REF!</v>
      </c>
      <c r="F514" s="131" t="e">
        <f>Município!#REF!</f>
        <v>#REF!</v>
      </c>
      <c r="G514" s="132" t="e">
        <f>Município!#REF!</f>
        <v>#REF!</v>
      </c>
      <c r="H514" s="131"/>
      <c r="I514" s="131" t="e">
        <f>Município!#REF!</f>
        <v>#REF!</v>
      </c>
      <c r="J514" s="131" t="e">
        <f>Município!#REF!</f>
        <v>#REF!</v>
      </c>
      <c r="K514" s="131">
        <f>Município!D514</f>
        <v>318</v>
      </c>
      <c r="L514" s="133"/>
      <c r="M514" s="134" t="e">
        <f>Município!#REF!</f>
        <v>#REF!</v>
      </c>
      <c r="N514" s="14" t="e">
        <f>Município!#REF!</f>
        <v>#REF!</v>
      </c>
      <c r="O514" s="14" t="e">
        <f>Município!#REF!</f>
        <v>#REF!</v>
      </c>
      <c r="P514" s="14" t="e">
        <f>Município!#REF!</f>
        <v>#REF!</v>
      </c>
    </row>
    <row r="515" spans="1:16" ht="15.75" customHeight="1" x14ac:dyDescent="0.25">
      <c r="A515" s="128" t="str">
        <f>Município!A515</f>
        <v>Governador Valadares</v>
      </c>
      <c r="B515" s="128">
        <f>Município!B515</f>
        <v>314420</v>
      </c>
      <c r="C515" s="128" t="str">
        <f>Município!C515</f>
        <v>Nacip Raydan</v>
      </c>
      <c r="D515" s="137" t="e">
        <f>Município!#REF!</f>
        <v>#REF!</v>
      </c>
      <c r="E515" s="131" t="e">
        <f>Município!#REF!</f>
        <v>#REF!</v>
      </c>
      <c r="F515" s="131" t="e">
        <f>Município!#REF!</f>
        <v>#REF!</v>
      </c>
      <c r="G515" s="132" t="e">
        <f>Município!#REF!</f>
        <v>#REF!</v>
      </c>
      <c r="H515" s="131"/>
      <c r="I515" s="131" t="e">
        <f>Município!#REF!</f>
        <v>#REF!</v>
      </c>
      <c r="J515" s="131" t="e">
        <f>Município!#REF!</f>
        <v>#REF!</v>
      </c>
      <c r="K515" s="131">
        <f>Município!D515</f>
        <v>30</v>
      </c>
      <c r="L515" s="133"/>
      <c r="M515" s="134" t="e">
        <f>Município!#REF!</f>
        <v>#REF!</v>
      </c>
      <c r="N515" s="14" t="e">
        <f>Município!#REF!</f>
        <v>#REF!</v>
      </c>
      <c r="O515" s="14" t="e">
        <f>Município!#REF!</f>
        <v>#REF!</v>
      </c>
      <c r="P515" s="14" t="e">
        <f>Município!#REF!</f>
        <v>#REF!</v>
      </c>
    </row>
    <row r="516" spans="1:16" ht="15.75" customHeight="1" x14ac:dyDescent="0.25">
      <c r="A516" s="128" t="str">
        <f>Município!A516</f>
        <v>Teófilo Otoni</v>
      </c>
      <c r="B516" s="128">
        <f>Município!B516</f>
        <v>314430</v>
      </c>
      <c r="C516" s="128" t="str">
        <f>Município!C516</f>
        <v>Nanuque</v>
      </c>
      <c r="D516" s="137" t="e">
        <f>Município!#REF!</f>
        <v>#REF!</v>
      </c>
      <c r="E516" s="131" t="e">
        <f>Município!#REF!</f>
        <v>#REF!</v>
      </c>
      <c r="F516" s="131" t="e">
        <f>Município!#REF!</f>
        <v>#REF!</v>
      </c>
      <c r="G516" s="132" t="e">
        <f>Município!#REF!</f>
        <v>#REF!</v>
      </c>
      <c r="H516" s="131"/>
      <c r="I516" s="131" t="e">
        <f>Município!#REF!</f>
        <v>#REF!</v>
      </c>
      <c r="J516" s="131" t="e">
        <f>Município!#REF!</f>
        <v>#REF!</v>
      </c>
      <c r="K516" s="131">
        <f>Município!D516</f>
        <v>228</v>
      </c>
      <c r="L516" s="133"/>
      <c r="M516" s="134" t="e">
        <f>Município!#REF!</f>
        <v>#REF!</v>
      </c>
      <c r="N516" s="14" t="e">
        <f>Município!#REF!</f>
        <v>#REF!</v>
      </c>
      <c r="O516" s="14" t="e">
        <f>Município!#REF!</f>
        <v>#REF!</v>
      </c>
      <c r="P516" s="14" t="e">
        <f>Município!#REF!</f>
        <v>#REF!</v>
      </c>
    </row>
    <row r="517" spans="1:16" ht="15.75" customHeight="1" x14ac:dyDescent="0.25">
      <c r="A517" s="128" t="str">
        <f>Município!A517</f>
        <v>Coronel Fabriciano</v>
      </c>
      <c r="B517" s="128">
        <f>Município!B517</f>
        <v>314435</v>
      </c>
      <c r="C517" s="128" t="str">
        <f>Município!C517</f>
        <v>Naque</v>
      </c>
      <c r="D517" s="137" t="e">
        <f>Município!#REF!</f>
        <v>#REF!</v>
      </c>
      <c r="E517" s="131" t="e">
        <f>Município!#REF!</f>
        <v>#REF!</v>
      </c>
      <c r="F517" s="131" t="e">
        <f>Município!#REF!</f>
        <v>#REF!</v>
      </c>
      <c r="G517" s="132" t="e">
        <f>Município!#REF!</f>
        <v>#REF!</v>
      </c>
      <c r="H517" s="131"/>
      <c r="I517" s="131" t="e">
        <f>Município!#REF!</f>
        <v>#REF!</v>
      </c>
      <c r="J517" s="131" t="e">
        <f>Município!#REF!</f>
        <v>#REF!</v>
      </c>
      <c r="K517" s="131">
        <f>Município!D517</f>
        <v>102</v>
      </c>
      <c r="L517" s="133"/>
      <c r="M517" s="134" t="e">
        <f>Município!#REF!</f>
        <v>#REF!</v>
      </c>
      <c r="N517" s="14" t="e">
        <f>Município!#REF!</f>
        <v>#REF!</v>
      </c>
      <c r="O517" s="14" t="e">
        <f>Município!#REF!</f>
        <v>#REF!</v>
      </c>
      <c r="P517" s="14" t="e">
        <f>Município!#REF!</f>
        <v>#REF!</v>
      </c>
    </row>
    <row r="518" spans="1:16" ht="15.75" customHeight="1" x14ac:dyDescent="0.25">
      <c r="A518" s="128" t="str">
        <f>Município!A518</f>
        <v>Unaí</v>
      </c>
      <c r="B518" s="128">
        <f>Município!B518</f>
        <v>314437</v>
      </c>
      <c r="C518" s="128" t="str">
        <f>Município!C518</f>
        <v>Natalândia</v>
      </c>
      <c r="D518" s="137" t="e">
        <f>Município!#REF!</f>
        <v>#REF!</v>
      </c>
      <c r="E518" s="131" t="e">
        <f>Município!#REF!</f>
        <v>#REF!</v>
      </c>
      <c r="F518" s="131" t="e">
        <f>Município!#REF!</f>
        <v>#REF!</v>
      </c>
      <c r="G518" s="132" t="e">
        <f>Município!#REF!</f>
        <v>#REF!</v>
      </c>
      <c r="H518" s="131"/>
      <c r="I518" s="131" t="e">
        <f>Município!#REF!</f>
        <v>#REF!</v>
      </c>
      <c r="J518" s="131" t="e">
        <f>Município!#REF!</f>
        <v>#REF!</v>
      </c>
      <c r="K518" s="131">
        <f>Município!D518</f>
        <v>24</v>
      </c>
      <c r="L518" s="133"/>
      <c r="M518" s="134" t="e">
        <f>Município!#REF!</f>
        <v>#REF!</v>
      </c>
      <c r="N518" s="14" t="e">
        <f>Município!#REF!</f>
        <v>#REF!</v>
      </c>
      <c r="O518" s="14" t="e">
        <f>Município!#REF!</f>
        <v>#REF!</v>
      </c>
      <c r="P518" s="14" t="e">
        <f>Município!#REF!</f>
        <v>#REF!</v>
      </c>
    </row>
    <row r="519" spans="1:16" ht="15.75" customHeight="1" x14ac:dyDescent="0.25">
      <c r="A519" s="128" t="str">
        <f>Município!A519</f>
        <v>Pouso Alegre</v>
      </c>
      <c r="B519" s="128">
        <f>Município!B519</f>
        <v>314440</v>
      </c>
      <c r="C519" s="128" t="str">
        <f>Município!C519</f>
        <v>Natércia</v>
      </c>
      <c r="D519" s="137" t="e">
        <f>Município!#REF!</f>
        <v>#REF!</v>
      </c>
      <c r="E519" s="131" t="e">
        <f>Município!#REF!</f>
        <v>#REF!</v>
      </c>
      <c r="F519" s="131" t="e">
        <f>Município!#REF!</f>
        <v>#REF!</v>
      </c>
      <c r="G519" s="132" t="e">
        <f>Município!#REF!</f>
        <v>#REF!</v>
      </c>
      <c r="H519" s="131"/>
      <c r="I519" s="131" t="e">
        <f>Município!#REF!</f>
        <v>#REF!</v>
      </c>
      <c r="J519" s="131" t="e">
        <f>Município!#REF!</f>
        <v>#REF!</v>
      </c>
      <c r="K519" s="131">
        <f>Município!D519</f>
        <v>42</v>
      </c>
      <c r="L519" s="133"/>
      <c r="M519" s="134" t="e">
        <f>Município!#REF!</f>
        <v>#REF!</v>
      </c>
      <c r="N519" s="14" t="e">
        <f>Município!#REF!</f>
        <v>#REF!</v>
      </c>
      <c r="O519" s="14" t="e">
        <f>Município!#REF!</f>
        <v>#REF!</v>
      </c>
      <c r="P519" s="14" t="e">
        <f>Município!#REF!</f>
        <v>#REF!</v>
      </c>
    </row>
    <row r="520" spans="1:16" ht="15.75" customHeight="1" x14ac:dyDescent="0.25">
      <c r="A520" s="128" t="str">
        <f>Município!A520</f>
        <v>São João Del Rei</v>
      </c>
      <c r="B520" s="128">
        <f>Município!B520</f>
        <v>314450</v>
      </c>
      <c r="C520" s="128" t="str">
        <f>Município!C520</f>
        <v>Nazareno</v>
      </c>
      <c r="D520" s="137" t="e">
        <f>Município!#REF!</f>
        <v>#REF!</v>
      </c>
      <c r="E520" s="131" t="e">
        <f>Município!#REF!</f>
        <v>#REF!</v>
      </c>
      <c r="F520" s="131" t="e">
        <f>Município!#REF!</f>
        <v>#REF!</v>
      </c>
      <c r="G520" s="132" t="e">
        <f>Município!#REF!</f>
        <v>#REF!</v>
      </c>
      <c r="H520" s="131"/>
      <c r="I520" s="131" t="e">
        <f>Município!#REF!</f>
        <v>#REF!</v>
      </c>
      <c r="J520" s="131" t="e">
        <f>Município!#REF!</f>
        <v>#REF!</v>
      </c>
      <c r="K520" s="131">
        <f>Município!D520</f>
        <v>150</v>
      </c>
      <c r="L520" s="133"/>
      <c r="M520" s="134" t="e">
        <f>Município!#REF!</f>
        <v>#REF!</v>
      </c>
      <c r="N520" s="14" t="e">
        <f>Município!#REF!</f>
        <v>#REF!</v>
      </c>
      <c r="O520" s="14" t="e">
        <f>Município!#REF!</f>
        <v>#REF!</v>
      </c>
      <c r="P520" s="14" t="e">
        <f>Município!#REF!</f>
        <v>#REF!</v>
      </c>
    </row>
    <row r="521" spans="1:16" ht="15.75" customHeight="1" x14ac:dyDescent="0.25">
      <c r="A521" s="128" t="str">
        <f>Município!A521</f>
        <v>Varginha</v>
      </c>
      <c r="B521" s="128">
        <f>Município!B521</f>
        <v>314460</v>
      </c>
      <c r="C521" s="128" t="str">
        <f>Município!C521</f>
        <v>Nepomuceno</v>
      </c>
      <c r="D521" s="137" t="e">
        <f>Município!#REF!</f>
        <v>#REF!</v>
      </c>
      <c r="E521" s="131" t="e">
        <f>Município!#REF!</f>
        <v>#REF!</v>
      </c>
      <c r="F521" s="131" t="e">
        <f>Município!#REF!</f>
        <v>#REF!</v>
      </c>
      <c r="G521" s="132" t="e">
        <f>Município!#REF!</f>
        <v>#REF!</v>
      </c>
      <c r="H521" s="131"/>
      <c r="I521" s="131" t="e">
        <f>Município!#REF!</f>
        <v>#REF!</v>
      </c>
      <c r="J521" s="131" t="e">
        <f>Município!#REF!</f>
        <v>#REF!</v>
      </c>
      <c r="K521" s="131">
        <f>Município!D521</f>
        <v>450</v>
      </c>
      <c r="L521" s="133"/>
      <c r="M521" s="134" t="e">
        <f>Município!#REF!</f>
        <v>#REF!</v>
      </c>
      <c r="N521" s="14" t="e">
        <f>Município!#REF!</f>
        <v>#REF!</v>
      </c>
      <c r="O521" s="14" t="e">
        <f>Município!#REF!</f>
        <v>#REF!</v>
      </c>
      <c r="P521" s="14" t="e">
        <f>Município!#REF!</f>
        <v>#REF!</v>
      </c>
    </row>
    <row r="522" spans="1:16" ht="15.75" customHeight="1" x14ac:dyDescent="0.25">
      <c r="A522" s="128" t="str">
        <f>Município!A522</f>
        <v>Montes Claros</v>
      </c>
      <c r="B522" s="128">
        <f>Município!B522</f>
        <v>314465</v>
      </c>
      <c r="C522" s="128" t="str">
        <f>Município!C522</f>
        <v>Ninheira</v>
      </c>
      <c r="D522" s="137" t="e">
        <f>Município!#REF!</f>
        <v>#REF!</v>
      </c>
      <c r="E522" s="131" t="e">
        <f>Município!#REF!</f>
        <v>#REF!</v>
      </c>
      <c r="F522" s="131" t="e">
        <f>Município!#REF!</f>
        <v>#REF!</v>
      </c>
      <c r="G522" s="132" t="e">
        <f>Município!#REF!</f>
        <v>#REF!</v>
      </c>
      <c r="H522" s="131"/>
      <c r="I522" s="131" t="e">
        <f>Município!#REF!</f>
        <v>#REF!</v>
      </c>
      <c r="J522" s="131" t="e">
        <f>Município!#REF!</f>
        <v>#REF!</v>
      </c>
      <c r="K522" s="131">
        <f>Município!D522</f>
        <v>150</v>
      </c>
      <c r="L522" s="133"/>
      <c r="M522" s="134" t="e">
        <f>Município!#REF!</f>
        <v>#REF!</v>
      </c>
      <c r="N522" s="14" t="e">
        <f>Município!#REF!</f>
        <v>#REF!</v>
      </c>
      <c r="O522" s="14" t="e">
        <f>Município!#REF!</f>
        <v>#REF!</v>
      </c>
      <c r="P522" s="14" t="e">
        <f>Município!#REF!</f>
        <v>#REF!</v>
      </c>
    </row>
    <row r="523" spans="1:16" ht="15.75" customHeight="1" x14ac:dyDescent="0.25">
      <c r="A523" s="128" t="str">
        <f>Município!A523</f>
        <v>Governador Valadares</v>
      </c>
      <c r="B523" s="128">
        <f>Município!B523</f>
        <v>314467</v>
      </c>
      <c r="C523" s="128" t="str">
        <f>Município!C523</f>
        <v>Nova Belém</v>
      </c>
      <c r="D523" s="137" t="e">
        <f>Município!#REF!</f>
        <v>#REF!</v>
      </c>
      <c r="E523" s="131" t="e">
        <f>Município!#REF!</f>
        <v>#REF!</v>
      </c>
      <c r="F523" s="131" t="e">
        <f>Município!#REF!</f>
        <v>#REF!</v>
      </c>
      <c r="G523" s="132" t="e">
        <f>Município!#REF!</f>
        <v>#REF!</v>
      </c>
      <c r="H523" s="131"/>
      <c r="I523" s="131" t="e">
        <f>Município!#REF!</f>
        <v>#REF!</v>
      </c>
      <c r="J523" s="131" t="e">
        <f>Município!#REF!</f>
        <v>#REF!</v>
      </c>
      <c r="K523" s="131">
        <f>Município!D523</f>
        <v>48</v>
      </c>
      <c r="L523" s="133"/>
      <c r="M523" s="134" t="e">
        <f>Município!#REF!</f>
        <v>#REF!</v>
      </c>
      <c r="N523" s="14" t="e">
        <f>Município!#REF!</f>
        <v>#REF!</v>
      </c>
      <c r="O523" s="14" t="e">
        <f>Município!#REF!</f>
        <v>#REF!</v>
      </c>
      <c r="P523" s="14" t="e">
        <f>Município!#REF!</f>
        <v>#REF!</v>
      </c>
    </row>
    <row r="524" spans="1:16" ht="15.75" customHeight="1" x14ac:dyDescent="0.25">
      <c r="A524" s="128" t="str">
        <f>Município!A524</f>
        <v>Itabira</v>
      </c>
      <c r="B524" s="128">
        <f>Município!B524</f>
        <v>314470</v>
      </c>
      <c r="C524" s="128" t="str">
        <f>Município!C524</f>
        <v>Nova Era</v>
      </c>
      <c r="D524" s="137" t="e">
        <f>Município!#REF!</f>
        <v>#REF!</v>
      </c>
      <c r="E524" s="131" t="e">
        <f>Município!#REF!</f>
        <v>#REF!</v>
      </c>
      <c r="F524" s="131" t="e">
        <f>Município!#REF!</f>
        <v>#REF!</v>
      </c>
      <c r="G524" s="132" t="e">
        <f>Município!#REF!</f>
        <v>#REF!</v>
      </c>
      <c r="H524" s="131"/>
      <c r="I524" s="131" t="e">
        <f>Município!#REF!</f>
        <v>#REF!</v>
      </c>
      <c r="J524" s="131" t="e">
        <f>Município!#REF!</f>
        <v>#REF!</v>
      </c>
      <c r="K524" s="131">
        <f>Município!D524</f>
        <v>282</v>
      </c>
      <c r="L524" s="133"/>
      <c r="M524" s="134" t="e">
        <f>Município!#REF!</f>
        <v>#REF!</v>
      </c>
      <c r="N524" s="14" t="e">
        <f>Município!#REF!</f>
        <v>#REF!</v>
      </c>
      <c r="O524" s="14" t="e">
        <f>Município!#REF!</f>
        <v>#REF!</v>
      </c>
      <c r="P524" s="14" t="e">
        <f>Município!#REF!</f>
        <v>#REF!</v>
      </c>
    </row>
    <row r="525" spans="1:16" ht="15.75" customHeight="1" x14ac:dyDescent="0.25">
      <c r="A525" s="128" t="str">
        <f>Município!A525</f>
        <v>Belo Horizonte</v>
      </c>
      <c r="B525" s="128">
        <f>Município!B525</f>
        <v>314480</v>
      </c>
      <c r="C525" s="128" t="str">
        <f>Município!C525</f>
        <v>Nova Lima</v>
      </c>
      <c r="D525" s="137" t="e">
        <f>Município!#REF!</f>
        <v>#REF!</v>
      </c>
      <c r="E525" s="131" t="e">
        <f>Município!#REF!</f>
        <v>#REF!</v>
      </c>
      <c r="F525" s="131" t="e">
        <f>Município!#REF!</f>
        <v>#REF!</v>
      </c>
      <c r="G525" s="132" t="e">
        <f>Município!#REF!</f>
        <v>#REF!</v>
      </c>
      <c r="H525" s="131"/>
      <c r="I525" s="131" t="e">
        <f>Município!#REF!</f>
        <v>#REF!</v>
      </c>
      <c r="J525" s="131" t="e">
        <f>Município!#REF!</f>
        <v>#REF!</v>
      </c>
      <c r="K525" s="131">
        <f>Município!D525</f>
        <v>546</v>
      </c>
      <c r="L525" s="133"/>
      <c r="M525" s="134" t="e">
        <f>Município!#REF!</f>
        <v>#REF!</v>
      </c>
      <c r="N525" s="14" t="e">
        <f>Município!#REF!</f>
        <v>#REF!</v>
      </c>
      <c r="O525" s="14" t="e">
        <f>Município!#REF!</f>
        <v>#REF!</v>
      </c>
      <c r="P525" s="14" t="e">
        <f>Município!#REF!</f>
        <v>#REF!</v>
      </c>
    </row>
    <row r="526" spans="1:16" ht="15.75" customHeight="1" x14ac:dyDescent="0.25">
      <c r="A526" s="128" t="str">
        <f>Município!A526</f>
        <v>Teófilo Otoni</v>
      </c>
      <c r="B526" s="128">
        <f>Município!B526</f>
        <v>314490</v>
      </c>
      <c r="C526" s="128" t="str">
        <f>Município!C526</f>
        <v>Nova Módica</v>
      </c>
      <c r="D526" s="137" t="e">
        <f>Município!#REF!</f>
        <v>#REF!</v>
      </c>
      <c r="E526" s="131" t="e">
        <f>Município!#REF!</f>
        <v>#REF!</v>
      </c>
      <c r="F526" s="131" t="e">
        <f>Município!#REF!</f>
        <v>#REF!</v>
      </c>
      <c r="G526" s="132" t="e">
        <f>Município!#REF!</f>
        <v>#REF!</v>
      </c>
      <c r="H526" s="131"/>
      <c r="I526" s="131" t="e">
        <f>Município!#REF!</f>
        <v>#REF!</v>
      </c>
      <c r="J526" s="131" t="e">
        <f>Município!#REF!</f>
        <v>#REF!</v>
      </c>
      <c r="K526" s="131">
        <f>Município!D526</f>
        <v>60</v>
      </c>
      <c r="L526" s="133"/>
      <c r="M526" s="134" t="e">
        <f>Município!#REF!</f>
        <v>#REF!</v>
      </c>
      <c r="N526" s="14" t="e">
        <f>Município!#REF!</f>
        <v>#REF!</v>
      </c>
      <c r="O526" s="14" t="e">
        <f>Município!#REF!</f>
        <v>#REF!</v>
      </c>
      <c r="P526" s="14" t="e">
        <f>Município!#REF!</f>
        <v>#REF!</v>
      </c>
    </row>
    <row r="527" spans="1:16" ht="15.75" customHeight="1" x14ac:dyDescent="0.25">
      <c r="A527" s="128" t="str">
        <f>Município!A527</f>
        <v>Uberlândia</v>
      </c>
      <c r="B527" s="128">
        <f>Município!B527</f>
        <v>314500</v>
      </c>
      <c r="C527" s="128" t="str">
        <f>Município!C527</f>
        <v>Nova Ponte</v>
      </c>
      <c r="D527" s="137" t="e">
        <f>Município!#REF!</f>
        <v>#REF!</v>
      </c>
      <c r="E527" s="131" t="e">
        <f>Município!#REF!</f>
        <v>#REF!</v>
      </c>
      <c r="F527" s="131" t="e">
        <f>Município!#REF!</f>
        <v>#REF!</v>
      </c>
      <c r="G527" s="132" t="e">
        <f>Município!#REF!</f>
        <v>#REF!</v>
      </c>
      <c r="H527" s="131"/>
      <c r="I527" s="131" t="e">
        <f>Município!#REF!</f>
        <v>#REF!</v>
      </c>
      <c r="J527" s="131" t="e">
        <f>Município!#REF!</f>
        <v>#REF!</v>
      </c>
      <c r="K527" s="131">
        <f>Município!D527</f>
        <v>288</v>
      </c>
      <c r="L527" s="133"/>
      <c r="M527" s="134" t="e">
        <f>Município!#REF!</f>
        <v>#REF!</v>
      </c>
      <c r="N527" s="14" t="e">
        <f>Município!#REF!</f>
        <v>#REF!</v>
      </c>
      <c r="O527" s="14" t="e">
        <f>Município!#REF!</f>
        <v>#REF!</v>
      </c>
      <c r="P527" s="14" t="e">
        <f>Município!#REF!</f>
        <v>#REF!</v>
      </c>
    </row>
    <row r="528" spans="1:16" ht="15.75" customHeight="1" x14ac:dyDescent="0.25">
      <c r="A528" s="128" t="str">
        <f>Município!A528</f>
        <v>Montes Claros</v>
      </c>
      <c r="B528" s="128">
        <f>Município!B528</f>
        <v>314505</v>
      </c>
      <c r="C528" s="128" t="str">
        <f>Município!C528</f>
        <v>Nova Porteirinha</v>
      </c>
      <c r="D528" s="137" t="e">
        <f>Município!#REF!</f>
        <v>#REF!</v>
      </c>
      <c r="E528" s="131" t="e">
        <f>Município!#REF!</f>
        <v>#REF!</v>
      </c>
      <c r="F528" s="131" t="e">
        <f>Município!#REF!</f>
        <v>#REF!</v>
      </c>
      <c r="G528" s="132" t="e">
        <f>Município!#REF!</f>
        <v>#REF!</v>
      </c>
      <c r="H528" s="131"/>
      <c r="I528" s="131" t="e">
        <f>Município!#REF!</f>
        <v>#REF!</v>
      </c>
      <c r="J528" s="131" t="e">
        <f>Município!#REF!</f>
        <v>#REF!</v>
      </c>
      <c r="K528" s="131">
        <f>Município!D528</f>
        <v>132</v>
      </c>
      <c r="L528" s="133"/>
      <c r="M528" s="134" t="e">
        <f>Município!#REF!</f>
        <v>#REF!</v>
      </c>
      <c r="N528" s="14" t="e">
        <f>Município!#REF!</f>
        <v>#REF!</v>
      </c>
      <c r="O528" s="14" t="e">
        <f>Município!#REF!</f>
        <v>#REF!</v>
      </c>
      <c r="P528" s="14" t="e">
        <f>Município!#REF!</f>
        <v>#REF!</v>
      </c>
    </row>
    <row r="529" spans="1:16" ht="15.75" customHeight="1" x14ac:dyDescent="0.25">
      <c r="A529" s="128" t="str">
        <f>Município!A529</f>
        <v>Passos</v>
      </c>
      <c r="B529" s="128">
        <f>Município!B529</f>
        <v>314510</v>
      </c>
      <c r="C529" s="128" t="str">
        <f>Município!C529</f>
        <v>Nova Resende</v>
      </c>
      <c r="D529" s="137" t="e">
        <f>Município!#REF!</f>
        <v>#REF!</v>
      </c>
      <c r="E529" s="131" t="e">
        <f>Município!#REF!</f>
        <v>#REF!</v>
      </c>
      <c r="F529" s="131" t="e">
        <f>Município!#REF!</f>
        <v>#REF!</v>
      </c>
      <c r="G529" s="132" t="e">
        <f>Município!#REF!</f>
        <v>#REF!</v>
      </c>
      <c r="H529" s="131"/>
      <c r="I529" s="131" t="e">
        <f>Município!#REF!</f>
        <v>#REF!</v>
      </c>
      <c r="J529" s="131" t="e">
        <f>Município!#REF!</f>
        <v>#REF!</v>
      </c>
      <c r="K529" s="131">
        <f>Município!D529</f>
        <v>252</v>
      </c>
      <c r="L529" s="133"/>
      <c r="M529" s="134" t="e">
        <f>Município!#REF!</f>
        <v>#REF!</v>
      </c>
      <c r="N529" s="14" t="e">
        <f>Município!#REF!</f>
        <v>#REF!</v>
      </c>
      <c r="O529" s="14" t="e">
        <f>Município!#REF!</f>
        <v>#REF!</v>
      </c>
      <c r="P529" s="14" t="e">
        <f>Município!#REF!</f>
        <v>#REF!</v>
      </c>
    </row>
    <row r="530" spans="1:16" ht="15.75" customHeight="1" x14ac:dyDescent="0.25">
      <c r="A530" s="128" t="str">
        <f>Município!A530</f>
        <v>Divinópolis</v>
      </c>
      <c r="B530" s="128">
        <f>Município!B530</f>
        <v>314520</v>
      </c>
      <c r="C530" s="128" t="str">
        <f>Município!C530</f>
        <v>Nova Serrana</v>
      </c>
      <c r="D530" s="137" t="e">
        <f>Município!#REF!</f>
        <v>#REF!</v>
      </c>
      <c r="E530" s="131" t="e">
        <f>Município!#REF!</f>
        <v>#REF!</v>
      </c>
      <c r="F530" s="131" t="e">
        <f>Município!#REF!</f>
        <v>#REF!</v>
      </c>
      <c r="G530" s="132" t="e">
        <f>Município!#REF!</f>
        <v>#REF!</v>
      </c>
      <c r="H530" s="131"/>
      <c r="I530" s="131" t="e">
        <f>Município!#REF!</f>
        <v>#REF!</v>
      </c>
      <c r="J530" s="131" t="e">
        <f>Município!#REF!</f>
        <v>#REF!</v>
      </c>
      <c r="K530" s="131">
        <f>Município!D530</f>
        <v>2238</v>
      </c>
      <c r="L530" s="133"/>
      <c r="M530" s="134" t="e">
        <f>Município!#REF!</f>
        <v>#REF!</v>
      </c>
      <c r="N530" s="14" t="e">
        <f>Município!#REF!</f>
        <v>#REF!</v>
      </c>
      <c r="O530" s="14" t="e">
        <f>Município!#REF!</f>
        <v>#REF!</v>
      </c>
      <c r="P530" s="14" t="e">
        <f>Município!#REF!</f>
        <v>#REF!</v>
      </c>
    </row>
    <row r="531" spans="1:16" ht="15.75" customHeight="1" x14ac:dyDescent="0.25">
      <c r="A531" s="128" t="str">
        <f>Município!A531</f>
        <v>Teófilo Otoni</v>
      </c>
      <c r="B531" s="128">
        <f>Município!B531</f>
        <v>314530</v>
      </c>
      <c r="C531" s="128" t="str">
        <f>Município!C531</f>
        <v>Novo Cruzeiro</v>
      </c>
      <c r="D531" s="137" t="e">
        <f>Município!#REF!</f>
        <v>#REF!</v>
      </c>
      <c r="E531" s="131" t="e">
        <f>Município!#REF!</f>
        <v>#REF!</v>
      </c>
      <c r="F531" s="131" t="e">
        <f>Município!#REF!</f>
        <v>#REF!</v>
      </c>
      <c r="G531" s="132" t="e">
        <f>Município!#REF!</f>
        <v>#REF!</v>
      </c>
      <c r="H531" s="131"/>
      <c r="I531" s="131" t="e">
        <f>Município!#REF!</f>
        <v>#REF!</v>
      </c>
      <c r="J531" s="131" t="e">
        <f>Município!#REF!</f>
        <v>#REF!</v>
      </c>
      <c r="K531" s="131">
        <f>Município!D531</f>
        <v>432</v>
      </c>
      <c r="L531" s="133"/>
      <c r="M531" s="134" t="e">
        <f>Município!#REF!</f>
        <v>#REF!</v>
      </c>
      <c r="N531" s="14" t="e">
        <f>Município!#REF!</f>
        <v>#REF!</v>
      </c>
      <c r="O531" s="14" t="e">
        <f>Município!#REF!</f>
        <v>#REF!</v>
      </c>
      <c r="P531" s="14" t="e">
        <f>Município!#REF!</f>
        <v>#REF!</v>
      </c>
    </row>
    <row r="532" spans="1:16" ht="15.75" customHeight="1" x14ac:dyDescent="0.25">
      <c r="A532" s="128" t="str">
        <f>Município!A532</f>
        <v>Teófilo Otoni</v>
      </c>
      <c r="B532" s="128">
        <f>Município!B532</f>
        <v>314535</v>
      </c>
      <c r="C532" s="128" t="str">
        <f>Município!C532</f>
        <v>Novo Oriente de Minas</v>
      </c>
      <c r="D532" s="137" t="e">
        <f>Município!#REF!</f>
        <v>#REF!</v>
      </c>
      <c r="E532" s="131" t="e">
        <f>Município!#REF!</f>
        <v>#REF!</v>
      </c>
      <c r="F532" s="131" t="e">
        <f>Município!#REF!</f>
        <v>#REF!</v>
      </c>
      <c r="G532" s="132" t="e">
        <f>Município!#REF!</f>
        <v>#REF!</v>
      </c>
      <c r="H532" s="131"/>
      <c r="I532" s="131" t="e">
        <f>Município!#REF!</f>
        <v>#REF!</v>
      </c>
      <c r="J532" s="131" t="e">
        <f>Município!#REF!</f>
        <v>#REF!</v>
      </c>
      <c r="K532" s="131">
        <f>Município!D532</f>
        <v>54</v>
      </c>
      <c r="L532" s="133"/>
      <c r="M532" s="134" t="e">
        <f>Município!#REF!</f>
        <v>#REF!</v>
      </c>
      <c r="N532" s="14" t="e">
        <f>Município!#REF!</f>
        <v>#REF!</v>
      </c>
      <c r="O532" s="14" t="e">
        <f>Município!#REF!</f>
        <v>#REF!</v>
      </c>
      <c r="P532" s="14" t="e">
        <f>Município!#REF!</f>
        <v>#REF!</v>
      </c>
    </row>
    <row r="533" spans="1:16" ht="15.75" customHeight="1" x14ac:dyDescent="0.25">
      <c r="A533" s="128" t="str">
        <f>Município!A533</f>
        <v>Montes Claros</v>
      </c>
      <c r="B533" s="128">
        <f>Município!B533</f>
        <v>314537</v>
      </c>
      <c r="C533" s="128" t="str">
        <f>Município!C533</f>
        <v>Novorizonte</v>
      </c>
      <c r="D533" s="137" t="e">
        <f>Município!#REF!</f>
        <v>#REF!</v>
      </c>
      <c r="E533" s="131" t="e">
        <f>Município!#REF!</f>
        <v>#REF!</v>
      </c>
      <c r="F533" s="131" t="e">
        <f>Município!#REF!</f>
        <v>#REF!</v>
      </c>
      <c r="G533" s="132" t="e">
        <f>Município!#REF!</f>
        <v>#REF!</v>
      </c>
      <c r="H533" s="131"/>
      <c r="I533" s="131" t="e">
        <f>Município!#REF!</f>
        <v>#REF!</v>
      </c>
      <c r="J533" s="131" t="e">
        <f>Município!#REF!</f>
        <v>#REF!</v>
      </c>
      <c r="K533" s="131">
        <f>Município!D533</f>
        <v>78</v>
      </c>
      <c r="L533" s="133"/>
      <c r="M533" s="134" t="e">
        <f>Município!#REF!</f>
        <v>#REF!</v>
      </c>
      <c r="N533" s="14" t="e">
        <f>Município!#REF!</f>
        <v>#REF!</v>
      </c>
      <c r="O533" s="14" t="e">
        <f>Município!#REF!</f>
        <v>#REF!</v>
      </c>
      <c r="P533" s="14" t="e">
        <f>Município!#REF!</f>
        <v>#REF!</v>
      </c>
    </row>
    <row r="534" spans="1:16" ht="15.75" customHeight="1" x14ac:dyDescent="0.25">
      <c r="A534" s="128" t="str">
        <f>Município!A534</f>
        <v>Juiz de Fora</v>
      </c>
      <c r="B534" s="128">
        <f>Município!B534</f>
        <v>314540</v>
      </c>
      <c r="C534" s="128" t="str">
        <f>Município!C534</f>
        <v>Olaria</v>
      </c>
      <c r="D534" s="137" t="e">
        <f>Município!#REF!</f>
        <v>#REF!</v>
      </c>
      <c r="E534" s="131" t="e">
        <f>Município!#REF!</f>
        <v>#REF!</v>
      </c>
      <c r="F534" s="131" t="e">
        <f>Município!#REF!</f>
        <v>#REF!</v>
      </c>
      <c r="G534" s="132" t="e">
        <f>Município!#REF!</f>
        <v>#REF!</v>
      </c>
      <c r="H534" s="131"/>
      <c r="I534" s="131" t="e">
        <f>Município!#REF!</f>
        <v>#REF!</v>
      </c>
      <c r="J534" s="131" t="e">
        <f>Município!#REF!</f>
        <v>#REF!</v>
      </c>
      <c r="K534" s="131">
        <f>Município!D534</f>
        <v>24</v>
      </c>
      <c r="L534" s="133"/>
      <c r="M534" s="134" t="e">
        <f>Município!#REF!</f>
        <v>#REF!</v>
      </c>
      <c r="N534" s="14" t="e">
        <f>Município!#REF!</f>
        <v>#REF!</v>
      </c>
      <c r="O534" s="14" t="e">
        <f>Município!#REF!</f>
        <v>#REF!</v>
      </c>
      <c r="P534" s="14" t="e">
        <f>Município!#REF!</f>
        <v>#REF!</v>
      </c>
    </row>
    <row r="535" spans="1:16" ht="15.75" customHeight="1" x14ac:dyDescent="0.25">
      <c r="A535" s="128" t="str">
        <f>Município!A535</f>
        <v>Montes Claros</v>
      </c>
      <c r="B535" s="128">
        <f>Município!B535</f>
        <v>314545</v>
      </c>
      <c r="C535" s="128" t="str">
        <f>Município!C535</f>
        <v>Olhos-d'Água</v>
      </c>
      <c r="D535" s="137" t="e">
        <f>Município!#REF!</f>
        <v>#REF!</v>
      </c>
      <c r="E535" s="131" t="e">
        <f>Município!#REF!</f>
        <v>#REF!</v>
      </c>
      <c r="F535" s="131" t="e">
        <f>Município!#REF!</f>
        <v>#REF!</v>
      </c>
      <c r="G535" s="132" t="e">
        <f>Município!#REF!</f>
        <v>#REF!</v>
      </c>
      <c r="H535" s="131"/>
      <c r="I535" s="131" t="e">
        <f>Município!#REF!</f>
        <v>#REF!</v>
      </c>
      <c r="J535" s="131" t="e">
        <f>Município!#REF!</f>
        <v>#REF!</v>
      </c>
      <c r="K535" s="131">
        <f>Município!D535</f>
        <v>96</v>
      </c>
      <c r="L535" s="133"/>
      <c r="M535" s="134" t="e">
        <f>Município!#REF!</f>
        <v>#REF!</v>
      </c>
      <c r="N535" s="14" t="e">
        <f>Município!#REF!</f>
        <v>#REF!</v>
      </c>
      <c r="O535" s="14" t="e">
        <f>Município!#REF!</f>
        <v>#REF!</v>
      </c>
      <c r="P535" s="14" t="e">
        <f>Município!#REF!</f>
        <v>#REF!</v>
      </c>
    </row>
    <row r="536" spans="1:16" ht="15.75" customHeight="1" x14ac:dyDescent="0.25">
      <c r="A536" s="128" t="str">
        <f>Município!A536</f>
        <v>Varginha</v>
      </c>
      <c r="B536" s="128">
        <f>Município!B536</f>
        <v>314550</v>
      </c>
      <c r="C536" s="128" t="str">
        <f>Município!C536</f>
        <v>Olímpio Noronha</v>
      </c>
      <c r="D536" s="137" t="e">
        <f>Município!#REF!</f>
        <v>#REF!</v>
      </c>
      <c r="E536" s="131" t="e">
        <f>Município!#REF!</f>
        <v>#REF!</v>
      </c>
      <c r="F536" s="131" t="e">
        <f>Município!#REF!</f>
        <v>#REF!</v>
      </c>
      <c r="G536" s="132" t="e">
        <f>Município!#REF!</f>
        <v>#REF!</v>
      </c>
      <c r="H536" s="131"/>
      <c r="I536" s="131" t="e">
        <f>Município!#REF!</f>
        <v>#REF!</v>
      </c>
      <c r="J536" s="131" t="e">
        <f>Município!#REF!</f>
        <v>#REF!</v>
      </c>
      <c r="K536" s="131">
        <f>Município!D536</f>
        <v>24</v>
      </c>
      <c r="L536" s="133"/>
      <c r="M536" s="134" t="e">
        <f>Município!#REF!</f>
        <v>#REF!</v>
      </c>
      <c r="N536" s="14" t="e">
        <f>Município!#REF!</f>
        <v>#REF!</v>
      </c>
      <c r="O536" s="14" t="e">
        <f>Município!#REF!</f>
        <v>#REF!</v>
      </c>
      <c r="P536" s="14" t="e">
        <f>Município!#REF!</f>
        <v>#REF!</v>
      </c>
    </row>
    <row r="537" spans="1:16" ht="15.75" customHeight="1" x14ac:dyDescent="0.25">
      <c r="A537" s="128" t="str">
        <f>Município!A537</f>
        <v>Divinópolis</v>
      </c>
      <c r="B537" s="128">
        <f>Município!B537</f>
        <v>314560</v>
      </c>
      <c r="C537" s="128" t="str">
        <f>Município!C537</f>
        <v>Oliveira</v>
      </c>
      <c r="D537" s="137" t="e">
        <f>Município!#REF!</f>
        <v>#REF!</v>
      </c>
      <c r="E537" s="131" t="e">
        <f>Município!#REF!</f>
        <v>#REF!</v>
      </c>
      <c r="F537" s="131" t="e">
        <f>Município!#REF!</f>
        <v>#REF!</v>
      </c>
      <c r="G537" s="132" t="e">
        <f>Município!#REF!</f>
        <v>#REF!</v>
      </c>
      <c r="H537" s="131"/>
      <c r="I537" s="131" t="e">
        <f>Município!#REF!</f>
        <v>#REF!</v>
      </c>
      <c r="J537" s="131" t="e">
        <f>Município!#REF!</f>
        <v>#REF!</v>
      </c>
      <c r="K537" s="131">
        <f>Município!D537</f>
        <v>708</v>
      </c>
      <c r="L537" s="133"/>
      <c r="M537" s="134" t="e">
        <f>Município!#REF!</f>
        <v>#REF!</v>
      </c>
      <c r="N537" s="14" t="e">
        <f>Município!#REF!</f>
        <v>#REF!</v>
      </c>
      <c r="O537" s="14" t="e">
        <f>Município!#REF!</f>
        <v>#REF!</v>
      </c>
      <c r="P537" s="14" t="e">
        <f>Município!#REF!</f>
        <v>#REF!</v>
      </c>
    </row>
    <row r="538" spans="1:16" ht="15.75" customHeight="1" x14ac:dyDescent="0.25">
      <c r="A538" s="128" t="str">
        <f>Município!A538</f>
        <v>Juiz de Fora</v>
      </c>
      <c r="B538" s="128">
        <f>Município!B538</f>
        <v>314570</v>
      </c>
      <c r="C538" s="128" t="str">
        <f>Município!C538</f>
        <v>Oliveira Fortes</v>
      </c>
      <c r="D538" s="137" t="e">
        <f>Município!#REF!</f>
        <v>#REF!</v>
      </c>
      <c r="E538" s="131" t="e">
        <f>Município!#REF!</f>
        <v>#REF!</v>
      </c>
      <c r="F538" s="131" t="e">
        <f>Município!#REF!</f>
        <v>#REF!</v>
      </c>
      <c r="G538" s="132" t="e">
        <f>Município!#REF!</f>
        <v>#REF!</v>
      </c>
      <c r="H538" s="131"/>
      <c r="I538" s="131" t="e">
        <f>Município!#REF!</f>
        <v>#REF!</v>
      </c>
      <c r="J538" s="131" t="e">
        <f>Município!#REF!</f>
        <v>#REF!</v>
      </c>
      <c r="K538" s="131">
        <f>Município!D538</f>
        <v>18</v>
      </c>
      <c r="L538" s="133"/>
      <c r="M538" s="134" t="e">
        <f>Município!#REF!</f>
        <v>#REF!</v>
      </c>
      <c r="N538" s="14" t="e">
        <f>Município!#REF!</f>
        <v>#REF!</v>
      </c>
      <c r="O538" s="14" t="e">
        <f>Município!#REF!</f>
        <v>#REF!</v>
      </c>
      <c r="P538" s="14" t="e">
        <f>Município!#REF!</f>
        <v>#REF!</v>
      </c>
    </row>
    <row r="539" spans="1:16" ht="15.75" customHeight="1" x14ac:dyDescent="0.25">
      <c r="A539" s="128" t="str">
        <f>Município!A539</f>
        <v>Divinópolis</v>
      </c>
      <c r="B539" s="128">
        <f>Município!B539</f>
        <v>314580</v>
      </c>
      <c r="C539" s="128" t="str">
        <f>Município!C539</f>
        <v>Onça de Pitangui</v>
      </c>
      <c r="D539" s="137" t="e">
        <f>Município!#REF!</f>
        <v>#REF!</v>
      </c>
      <c r="E539" s="131" t="e">
        <f>Município!#REF!</f>
        <v>#REF!</v>
      </c>
      <c r="F539" s="131" t="e">
        <f>Município!#REF!</f>
        <v>#REF!</v>
      </c>
      <c r="G539" s="132" t="e">
        <f>Município!#REF!</f>
        <v>#REF!</v>
      </c>
      <c r="H539" s="131"/>
      <c r="I539" s="131" t="e">
        <f>Município!#REF!</f>
        <v>#REF!</v>
      </c>
      <c r="J539" s="131" t="e">
        <f>Município!#REF!</f>
        <v>#REF!</v>
      </c>
      <c r="K539" s="131">
        <f>Município!D539</f>
        <v>48</v>
      </c>
      <c r="L539" s="133"/>
      <c r="M539" s="134" t="e">
        <f>Município!#REF!</f>
        <v>#REF!</v>
      </c>
      <c r="N539" s="14" t="e">
        <f>Município!#REF!</f>
        <v>#REF!</v>
      </c>
      <c r="O539" s="14" t="e">
        <f>Município!#REF!</f>
        <v>#REF!</v>
      </c>
      <c r="P539" s="14" t="e">
        <f>Município!#REF!</f>
        <v>#REF!</v>
      </c>
    </row>
    <row r="540" spans="1:16" ht="15.75" customHeight="1" x14ac:dyDescent="0.25">
      <c r="A540" s="128" t="str">
        <f>Município!A540</f>
        <v>Ponte Nova</v>
      </c>
      <c r="B540" s="128">
        <f>Município!B540</f>
        <v>314585</v>
      </c>
      <c r="C540" s="128" t="str">
        <f>Município!C540</f>
        <v>Oratórios</v>
      </c>
      <c r="D540" s="137" t="e">
        <f>Município!#REF!</f>
        <v>#REF!</v>
      </c>
      <c r="E540" s="131" t="e">
        <f>Município!#REF!</f>
        <v>#REF!</v>
      </c>
      <c r="F540" s="131" t="e">
        <f>Município!#REF!</f>
        <v>#REF!</v>
      </c>
      <c r="G540" s="132" t="e">
        <f>Município!#REF!</f>
        <v>#REF!</v>
      </c>
      <c r="H540" s="131"/>
      <c r="I540" s="131" t="e">
        <f>Município!#REF!</f>
        <v>#REF!</v>
      </c>
      <c r="J540" s="131" t="e">
        <f>Município!#REF!</f>
        <v>#REF!</v>
      </c>
      <c r="K540" s="131">
        <f>Município!D540</f>
        <v>30</v>
      </c>
      <c r="L540" s="133"/>
      <c r="M540" s="134" t="e">
        <f>Município!#REF!</f>
        <v>#REF!</v>
      </c>
      <c r="N540" s="14" t="e">
        <f>Município!#REF!</f>
        <v>#REF!</v>
      </c>
      <c r="O540" s="14" t="e">
        <f>Município!#REF!</f>
        <v>#REF!</v>
      </c>
      <c r="P540" s="14" t="e">
        <f>Município!#REF!</f>
        <v>#REF!</v>
      </c>
    </row>
    <row r="541" spans="1:16" ht="15.75" customHeight="1" x14ac:dyDescent="0.25">
      <c r="A541" s="128" t="str">
        <f>Município!A541</f>
        <v>Manhuaçu</v>
      </c>
      <c r="B541" s="128">
        <f>Município!B541</f>
        <v>314587</v>
      </c>
      <c r="C541" s="128" t="str">
        <f>Município!C541</f>
        <v>Orizânia</v>
      </c>
      <c r="D541" s="137" t="e">
        <f>Município!#REF!</f>
        <v>#REF!</v>
      </c>
      <c r="E541" s="131" t="e">
        <f>Município!#REF!</f>
        <v>#REF!</v>
      </c>
      <c r="F541" s="131" t="e">
        <f>Município!#REF!</f>
        <v>#REF!</v>
      </c>
      <c r="G541" s="132" t="e">
        <f>Município!#REF!</f>
        <v>#REF!</v>
      </c>
      <c r="H541" s="131"/>
      <c r="I541" s="131" t="e">
        <f>Município!#REF!</f>
        <v>#REF!</v>
      </c>
      <c r="J541" s="131" t="e">
        <f>Município!#REF!</f>
        <v>#REF!</v>
      </c>
      <c r="K541" s="131">
        <f>Município!D541</f>
        <v>120</v>
      </c>
      <c r="L541" s="133"/>
      <c r="M541" s="134" t="e">
        <f>Município!#REF!</f>
        <v>#REF!</v>
      </c>
      <c r="N541" s="14" t="e">
        <f>Município!#REF!</f>
        <v>#REF!</v>
      </c>
      <c r="O541" s="14" t="e">
        <f>Município!#REF!</f>
        <v>#REF!</v>
      </c>
      <c r="P541" s="14" t="e">
        <f>Município!#REF!</f>
        <v>#REF!</v>
      </c>
    </row>
    <row r="542" spans="1:16" ht="15.75" customHeight="1" x14ac:dyDescent="0.25">
      <c r="A542" s="128" t="str">
        <f>Município!A542</f>
        <v>Barbacena</v>
      </c>
      <c r="B542" s="128">
        <f>Município!B542</f>
        <v>314590</v>
      </c>
      <c r="C542" s="128" t="str">
        <f>Município!C542</f>
        <v>Ouro Branco</v>
      </c>
      <c r="D542" s="137" t="e">
        <f>Município!#REF!</f>
        <v>#REF!</v>
      </c>
      <c r="E542" s="131" t="e">
        <f>Município!#REF!</f>
        <v>#REF!</v>
      </c>
      <c r="F542" s="131" t="e">
        <f>Município!#REF!</f>
        <v>#REF!</v>
      </c>
      <c r="G542" s="132" t="e">
        <f>Município!#REF!</f>
        <v>#REF!</v>
      </c>
      <c r="H542" s="131"/>
      <c r="I542" s="131" t="e">
        <f>Município!#REF!</f>
        <v>#REF!</v>
      </c>
      <c r="J542" s="131" t="e">
        <f>Município!#REF!</f>
        <v>#REF!</v>
      </c>
      <c r="K542" s="131">
        <f>Município!D542</f>
        <v>816</v>
      </c>
      <c r="L542" s="133"/>
      <c r="M542" s="134" t="e">
        <f>Município!#REF!</f>
        <v>#REF!</v>
      </c>
      <c r="N542" s="14" t="e">
        <f>Município!#REF!</f>
        <v>#REF!</v>
      </c>
      <c r="O542" s="14" t="e">
        <f>Município!#REF!</f>
        <v>#REF!</v>
      </c>
      <c r="P542" s="14" t="e">
        <f>Município!#REF!</f>
        <v>#REF!</v>
      </c>
    </row>
    <row r="543" spans="1:16" ht="15.75" customHeight="1" x14ac:dyDescent="0.25">
      <c r="A543" s="128" t="str">
        <f>Município!A543</f>
        <v>Pouso Alegre</v>
      </c>
      <c r="B543" s="128">
        <f>Município!B543</f>
        <v>314600</v>
      </c>
      <c r="C543" s="128" t="str">
        <f>Município!C543</f>
        <v>Ouro Fino</v>
      </c>
      <c r="D543" s="137" t="e">
        <f>Município!#REF!</f>
        <v>#REF!</v>
      </c>
      <c r="E543" s="131" t="e">
        <f>Município!#REF!</f>
        <v>#REF!</v>
      </c>
      <c r="F543" s="131" t="e">
        <f>Município!#REF!</f>
        <v>#REF!</v>
      </c>
      <c r="G543" s="132" t="e">
        <f>Município!#REF!</f>
        <v>#REF!</v>
      </c>
      <c r="H543" s="131"/>
      <c r="I543" s="131" t="e">
        <f>Município!#REF!</f>
        <v>#REF!</v>
      </c>
      <c r="J543" s="131" t="e">
        <f>Município!#REF!</f>
        <v>#REF!</v>
      </c>
      <c r="K543" s="131">
        <f>Município!D543</f>
        <v>522</v>
      </c>
      <c r="L543" s="133"/>
      <c r="M543" s="134" t="e">
        <f>Município!#REF!</f>
        <v>#REF!</v>
      </c>
      <c r="N543" s="14" t="e">
        <f>Município!#REF!</f>
        <v>#REF!</v>
      </c>
      <c r="O543" s="14" t="e">
        <f>Município!#REF!</f>
        <v>#REF!</v>
      </c>
      <c r="P543" s="14" t="e">
        <f>Município!#REF!</f>
        <v>#REF!</v>
      </c>
    </row>
    <row r="544" spans="1:16" ht="15.75" customHeight="1" x14ac:dyDescent="0.25">
      <c r="A544" s="128" t="str">
        <f>Município!A544</f>
        <v>Belo Horizonte</v>
      </c>
      <c r="B544" s="128">
        <f>Município!B544</f>
        <v>314610</v>
      </c>
      <c r="C544" s="128" t="str">
        <f>Município!C544</f>
        <v>Ouro Preto</v>
      </c>
      <c r="D544" s="137" t="e">
        <f>Município!#REF!</f>
        <v>#REF!</v>
      </c>
      <c r="E544" s="131" t="e">
        <f>Município!#REF!</f>
        <v>#REF!</v>
      </c>
      <c r="F544" s="131" t="e">
        <f>Município!#REF!</f>
        <v>#REF!</v>
      </c>
      <c r="G544" s="132" t="e">
        <f>Município!#REF!</f>
        <v>#REF!</v>
      </c>
      <c r="H544" s="131"/>
      <c r="I544" s="131" t="e">
        <f>Município!#REF!</f>
        <v>#REF!</v>
      </c>
      <c r="J544" s="131" t="e">
        <f>Município!#REF!</f>
        <v>#REF!</v>
      </c>
      <c r="K544" s="131">
        <f>Município!D544</f>
        <v>1716</v>
      </c>
      <c r="L544" s="133"/>
      <c r="M544" s="134" t="e">
        <f>Município!#REF!</f>
        <v>#REF!</v>
      </c>
      <c r="N544" s="14" t="e">
        <f>Município!#REF!</f>
        <v>#REF!</v>
      </c>
      <c r="O544" s="14" t="e">
        <f>Município!#REF!</f>
        <v>#REF!</v>
      </c>
      <c r="P544" s="14" t="e">
        <f>Município!#REF!</f>
        <v>#REF!</v>
      </c>
    </row>
    <row r="545" spans="1:16" ht="15.75" customHeight="1" x14ac:dyDescent="0.25">
      <c r="A545" s="128" t="str">
        <f>Município!A545</f>
        <v>Teófilo Otoni</v>
      </c>
      <c r="B545" s="128">
        <f>Município!B545</f>
        <v>314620</v>
      </c>
      <c r="C545" s="128" t="str">
        <f>Município!C545</f>
        <v>Ouro Verde de Minas</v>
      </c>
      <c r="D545" s="137" t="e">
        <f>Município!#REF!</f>
        <v>#REF!</v>
      </c>
      <c r="E545" s="131" t="e">
        <f>Município!#REF!</f>
        <v>#REF!</v>
      </c>
      <c r="F545" s="131" t="e">
        <f>Município!#REF!</f>
        <v>#REF!</v>
      </c>
      <c r="G545" s="132" t="e">
        <f>Município!#REF!</f>
        <v>#REF!</v>
      </c>
      <c r="H545" s="131"/>
      <c r="I545" s="131" t="e">
        <f>Município!#REF!</f>
        <v>#REF!</v>
      </c>
      <c r="J545" s="131" t="e">
        <f>Município!#REF!</f>
        <v>#REF!</v>
      </c>
      <c r="K545" s="131">
        <f>Município!D545</f>
        <v>90</v>
      </c>
      <c r="L545" s="133"/>
      <c r="M545" s="134" t="e">
        <f>Município!#REF!</f>
        <v>#REF!</v>
      </c>
      <c r="N545" s="14" t="e">
        <f>Município!#REF!</f>
        <v>#REF!</v>
      </c>
      <c r="O545" s="14" t="e">
        <f>Município!#REF!</f>
        <v>#REF!</v>
      </c>
      <c r="P545" s="14" t="e">
        <f>Município!#REF!</f>
        <v>#REF!</v>
      </c>
    </row>
    <row r="546" spans="1:16" ht="15.75" customHeight="1" x14ac:dyDescent="0.25">
      <c r="A546" s="128" t="str">
        <f>Município!A546</f>
        <v>Montes Claros</v>
      </c>
      <c r="B546" s="128">
        <f>Município!B546</f>
        <v>314625</v>
      </c>
      <c r="C546" s="128" t="str">
        <f>Município!C546</f>
        <v>Padre Carvalho</v>
      </c>
      <c r="D546" s="137" t="e">
        <f>Município!#REF!</f>
        <v>#REF!</v>
      </c>
      <c r="E546" s="131" t="e">
        <f>Município!#REF!</f>
        <v>#REF!</v>
      </c>
      <c r="F546" s="131" t="e">
        <f>Município!#REF!</f>
        <v>#REF!</v>
      </c>
      <c r="G546" s="132" t="e">
        <f>Município!#REF!</f>
        <v>#REF!</v>
      </c>
      <c r="H546" s="131"/>
      <c r="I546" s="131" t="e">
        <f>Município!#REF!</f>
        <v>#REF!</v>
      </c>
      <c r="J546" s="131" t="e">
        <f>Município!#REF!</f>
        <v>#REF!</v>
      </c>
      <c r="K546" s="131">
        <f>Município!D546</f>
        <v>90</v>
      </c>
      <c r="L546" s="133"/>
      <c r="M546" s="134" t="e">
        <f>Município!#REF!</f>
        <v>#REF!</v>
      </c>
      <c r="N546" s="14" t="e">
        <f>Município!#REF!</f>
        <v>#REF!</v>
      </c>
      <c r="O546" s="14" t="e">
        <f>Município!#REF!</f>
        <v>#REF!</v>
      </c>
      <c r="P546" s="14" t="e">
        <f>Município!#REF!</f>
        <v>#REF!</v>
      </c>
    </row>
    <row r="547" spans="1:16" ht="15.75" customHeight="1" x14ac:dyDescent="0.25">
      <c r="A547" s="128" t="str">
        <f>Município!A547</f>
        <v>Teófilo Otoni</v>
      </c>
      <c r="B547" s="128">
        <f>Município!B547</f>
        <v>314630</v>
      </c>
      <c r="C547" s="128" t="str">
        <f>Município!C547</f>
        <v>Padre Paraíso</v>
      </c>
      <c r="D547" s="137" t="e">
        <f>Município!#REF!</f>
        <v>#REF!</v>
      </c>
      <c r="E547" s="131" t="e">
        <f>Município!#REF!</f>
        <v>#REF!</v>
      </c>
      <c r="F547" s="131" t="e">
        <f>Município!#REF!</f>
        <v>#REF!</v>
      </c>
      <c r="G547" s="132" t="e">
        <f>Município!#REF!</f>
        <v>#REF!</v>
      </c>
      <c r="H547" s="131"/>
      <c r="I547" s="131" t="e">
        <f>Município!#REF!</f>
        <v>#REF!</v>
      </c>
      <c r="J547" s="131" t="e">
        <f>Município!#REF!</f>
        <v>#REF!</v>
      </c>
      <c r="K547" s="131">
        <f>Município!D547</f>
        <v>108</v>
      </c>
      <c r="L547" s="133"/>
      <c r="M547" s="134" t="e">
        <f>Município!#REF!</f>
        <v>#REF!</v>
      </c>
      <c r="N547" s="14" t="e">
        <f>Município!#REF!</f>
        <v>#REF!</v>
      </c>
      <c r="O547" s="14" t="e">
        <f>Município!#REF!</f>
        <v>#REF!</v>
      </c>
      <c r="P547" s="14" t="e">
        <f>Município!#REF!</f>
        <v>#REF!</v>
      </c>
    </row>
    <row r="548" spans="1:16" ht="15.75" customHeight="1" x14ac:dyDescent="0.25">
      <c r="A548" s="128" t="str">
        <f>Município!A548</f>
        <v>Sete Lagoas</v>
      </c>
      <c r="B548" s="128">
        <f>Município!B548</f>
        <v>314640</v>
      </c>
      <c r="C548" s="128" t="str">
        <f>Município!C548</f>
        <v>Paineiras</v>
      </c>
      <c r="D548" s="137" t="e">
        <f>Município!#REF!</f>
        <v>#REF!</v>
      </c>
      <c r="E548" s="131" t="e">
        <f>Município!#REF!</f>
        <v>#REF!</v>
      </c>
      <c r="F548" s="131" t="e">
        <f>Município!#REF!</f>
        <v>#REF!</v>
      </c>
      <c r="G548" s="132" t="e">
        <f>Município!#REF!</f>
        <v>#REF!</v>
      </c>
      <c r="H548" s="131"/>
      <c r="I548" s="131" t="e">
        <f>Município!#REF!</f>
        <v>#REF!</v>
      </c>
      <c r="J548" s="131" t="e">
        <f>Município!#REF!</f>
        <v>#REF!</v>
      </c>
      <c r="K548" s="131">
        <f>Município!D548</f>
        <v>42</v>
      </c>
      <c r="L548" s="133"/>
      <c r="M548" s="134" t="e">
        <f>Município!#REF!</f>
        <v>#REF!</v>
      </c>
      <c r="N548" s="14" t="e">
        <f>Município!#REF!</f>
        <v>#REF!</v>
      </c>
      <c r="O548" s="14" t="e">
        <f>Município!#REF!</f>
        <v>#REF!</v>
      </c>
      <c r="P548" s="14" t="e">
        <f>Município!#REF!</f>
        <v>#REF!</v>
      </c>
    </row>
    <row r="549" spans="1:16" ht="15.75" customHeight="1" x14ac:dyDescent="0.25">
      <c r="A549" s="128" t="str">
        <f>Município!A549</f>
        <v>Divinópolis</v>
      </c>
      <c r="B549" s="128">
        <f>Município!B549</f>
        <v>314650</v>
      </c>
      <c r="C549" s="128" t="str">
        <f>Município!C549</f>
        <v>Pains</v>
      </c>
      <c r="D549" s="137" t="e">
        <f>Município!#REF!</f>
        <v>#REF!</v>
      </c>
      <c r="E549" s="131" t="e">
        <f>Município!#REF!</f>
        <v>#REF!</v>
      </c>
      <c r="F549" s="131" t="e">
        <f>Município!#REF!</f>
        <v>#REF!</v>
      </c>
      <c r="G549" s="132" t="e">
        <f>Município!#REF!</f>
        <v>#REF!</v>
      </c>
      <c r="H549" s="131"/>
      <c r="I549" s="131" t="e">
        <f>Município!#REF!</f>
        <v>#REF!</v>
      </c>
      <c r="J549" s="131" t="e">
        <f>Município!#REF!</f>
        <v>#REF!</v>
      </c>
      <c r="K549" s="131">
        <f>Município!D549</f>
        <v>108</v>
      </c>
      <c r="L549" s="133"/>
      <c r="M549" s="134" t="e">
        <f>Município!#REF!</f>
        <v>#REF!</v>
      </c>
      <c r="N549" s="14" t="e">
        <f>Município!#REF!</f>
        <v>#REF!</v>
      </c>
      <c r="O549" s="14" t="e">
        <f>Município!#REF!</f>
        <v>#REF!</v>
      </c>
      <c r="P549" s="14" t="e">
        <f>Município!#REF!</f>
        <v>#REF!</v>
      </c>
    </row>
    <row r="550" spans="1:16" ht="15.75" customHeight="1" x14ac:dyDescent="0.25">
      <c r="A550" s="128" t="str">
        <f>Município!A550</f>
        <v>Montes Claros</v>
      </c>
      <c r="B550" s="128">
        <f>Município!B550</f>
        <v>314655</v>
      </c>
      <c r="C550" s="128" t="str">
        <f>Município!C550</f>
        <v>Pai Pedro</v>
      </c>
      <c r="D550" s="137" t="e">
        <f>Município!#REF!</f>
        <v>#REF!</v>
      </c>
      <c r="E550" s="131" t="e">
        <f>Município!#REF!</f>
        <v>#REF!</v>
      </c>
      <c r="F550" s="131" t="e">
        <f>Município!#REF!</f>
        <v>#REF!</v>
      </c>
      <c r="G550" s="132" t="e">
        <f>Município!#REF!</f>
        <v>#REF!</v>
      </c>
      <c r="H550" s="131"/>
      <c r="I550" s="131" t="e">
        <f>Município!#REF!</f>
        <v>#REF!</v>
      </c>
      <c r="J550" s="131" t="e">
        <f>Município!#REF!</f>
        <v>#REF!</v>
      </c>
      <c r="K550" s="131">
        <f>Município!D550</f>
        <v>30</v>
      </c>
      <c r="L550" s="133"/>
      <c r="M550" s="134" t="e">
        <f>Município!#REF!</f>
        <v>#REF!</v>
      </c>
      <c r="N550" s="14" t="e">
        <f>Município!#REF!</f>
        <v>#REF!</v>
      </c>
      <c r="O550" s="14" t="e">
        <f>Município!#REF!</f>
        <v>#REF!</v>
      </c>
      <c r="P550" s="14" t="e">
        <f>Município!#REF!</f>
        <v>#REF!</v>
      </c>
    </row>
    <row r="551" spans="1:16" ht="15.75" customHeight="1" x14ac:dyDescent="0.25">
      <c r="A551" s="128" t="str">
        <f>Município!A551</f>
        <v>Barbacena</v>
      </c>
      <c r="B551" s="128">
        <f>Município!B551</f>
        <v>314660</v>
      </c>
      <c r="C551" s="128" t="str">
        <f>Município!C551</f>
        <v>Paiva</v>
      </c>
      <c r="D551" s="137" t="e">
        <f>Município!#REF!</f>
        <v>#REF!</v>
      </c>
      <c r="E551" s="131" t="e">
        <f>Município!#REF!</f>
        <v>#REF!</v>
      </c>
      <c r="F551" s="131" t="e">
        <f>Município!#REF!</f>
        <v>#REF!</v>
      </c>
      <c r="G551" s="132" t="e">
        <f>Município!#REF!</f>
        <v>#REF!</v>
      </c>
      <c r="H551" s="131"/>
      <c r="I551" s="131" t="e">
        <f>Município!#REF!</f>
        <v>#REF!</v>
      </c>
      <c r="J551" s="131" t="e">
        <f>Município!#REF!</f>
        <v>#REF!</v>
      </c>
      <c r="K551" s="131">
        <f>Município!D551</f>
        <v>12</v>
      </c>
      <c r="L551" s="133"/>
      <c r="M551" s="134" t="e">
        <f>Município!#REF!</f>
        <v>#REF!</v>
      </c>
      <c r="N551" s="14" t="e">
        <f>Município!#REF!</f>
        <v>#REF!</v>
      </c>
      <c r="O551" s="14" t="e">
        <f>Município!#REF!</f>
        <v>#REF!</v>
      </c>
      <c r="P551" s="14" t="e">
        <f>Município!#REF!</f>
        <v>#REF!</v>
      </c>
    </row>
    <row r="552" spans="1:16" ht="15.75" customHeight="1" x14ac:dyDescent="0.25">
      <c r="A552" s="128" t="str">
        <f>Município!A552</f>
        <v>Leopoldina</v>
      </c>
      <c r="B552" s="128">
        <f>Município!B552</f>
        <v>314670</v>
      </c>
      <c r="C552" s="128" t="str">
        <f>Município!C552</f>
        <v>Palma</v>
      </c>
      <c r="D552" s="137" t="e">
        <f>Município!#REF!</f>
        <v>#REF!</v>
      </c>
      <c r="E552" s="131" t="e">
        <f>Município!#REF!</f>
        <v>#REF!</v>
      </c>
      <c r="F552" s="131" t="e">
        <f>Município!#REF!</f>
        <v>#REF!</v>
      </c>
      <c r="G552" s="132" t="e">
        <f>Município!#REF!</f>
        <v>#REF!</v>
      </c>
      <c r="H552" s="131"/>
      <c r="I552" s="131" t="e">
        <f>Município!#REF!</f>
        <v>#REF!</v>
      </c>
      <c r="J552" s="131" t="e">
        <f>Município!#REF!</f>
        <v>#REF!</v>
      </c>
      <c r="K552" s="131">
        <f>Município!D552</f>
        <v>60</v>
      </c>
      <c r="L552" s="133"/>
      <c r="M552" s="134" t="e">
        <f>Município!#REF!</f>
        <v>#REF!</v>
      </c>
      <c r="N552" s="14" t="e">
        <f>Município!#REF!</f>
        <v>#REF!</v>
      </c>
      <c r="O552" s="14" t="e">
        <f>Município!#REF!</f>
        <v>#REF!</v>
      </c>
      <c r="P552" s="14" t="e">
        <f>Município!#REF!</f>
        <v>#REF!</v>
      </c>
    </row>
    <row r="553" spans="1:16" ht="15.75" customHeight="1" x14ac:dyDescent="0.25">
      <c r="A553" s="128" t="str">
        <f>Município!A553</f>
        <v>Pedra Azul</v>
      </c>
      <c r="B553" s="128">
        <f>Município!B553</f>
        <v>314675</v>
      </c>
      <c r="C553" s="128" t="str">
        <f>Município!C553</f>
        <v>Palmópolis</v>
      </c>
      <c r="D553" s="137" t="e">
        <f>Município!#REF!</f>
        <v>#REF!</v>
      </c>
      <c r="E553" s="131" t="e">
        <f>Município!#REF!</f>
        <v>#REF!</v>
      </c>
      <c r="F553" s="131" t="e">
        <f>Município!#REF!</f>
        <v>#REF!</v>
      </c>
      <c r="G553" s="132" t="e">
        <f>Município!#REF!</f>
        <v>#REF!</v>
      </c>
      <c r="H553" s="131"/>
      <c r="I553" s="131" t="e">
        <f>Município!#REF!</f>
        <v>#REF!</v>
      </c>
      <c r="J553" s="131" t="e">
        <f>Município!#REF!</f>
        <v>#REF!</v>
      </c>
      <c r="K553" s="131">
        <f>Município!D553</f>
        <v>84</v>
      </c>
      <c r="L553" s="133"/>
      <c r="M553" s="134" t="e">
        <f>Município!#REF!</f>
        <v>#REF!</v>
      </c>
      <c r="N553" s="14" t="e">
        <f>Município!#REF!</f>
        <v>#REF!</v>
      </c>
      <c r="O553" s="14" t="e">
        <f>Município!#REF!</f>
        <v>#REF!</v>
      </c>
      <c r="P553" s="14" t="e">
        <f>Município!#REF!</f>
        <v>#REF!</v>
      </c>
    </row>
    <row r="554" spans="1:16" ht="15.75" customHeight="1" x14ac:dyDescent="0.25">
      <c r="A554" s="128" t="str">
        <f>Município!A554</f>
        <v>Sete Lagoas</v>
      </c>
      <c r="B554" s="128">
        <f>Município!B554</f>
        <v>314690</v>
      </c>
      <c r="C554" s="128" t="str">
        <f>Município!C554</f>
        <v>Papagaios</v>
      </c>
      <c r="D554" s="137" t="e">
        <f>Município!#REF!</f>
        <v>#REF!</v>
      </c>
      <c r="E554" s="131" t="e">
        <f>Município!#REF!</f>
        <v>#REF!</v>
      </c>
      <c r="F554" s="131" t="e">
        <f>Município!#REF!</f>
        <v>#REF!</v>
      </c>
      <c r="G554" s="132" t="e">
        <f>Município!#REF!</f>
        <v>#REF!</v>
      </c>
      <c r="H554" s="131"/>
      <c r="I554" s="131" t="e">
        <f>Município!#REF!</f>
        <v>#REF!</v>
      </c>
      <c r="J554" s="131" t="e">
        <f>Município!#REF!</f>
        <v>#REF!</v>
      </c>
      <c r="K554" s="131">
        <f>Município!D554</f>
        <v>228</v>
      </c>
      <c r="L554" s="133"/>
      <c r="M554" s="134" t="e">
        <f>Município!#REF!</f>
        <v>#REF!</v>
      </c>
      <c r="N554" s="14" t="e">
        <f>Município!#REF!</f>
        <v>#REF!</v>
      </c>
      <c r="O554" s="14" t="e">
        <f>Município!#REF!</f>
        <v>#REF!</v>
      </c>
      <c r="P554" s="14" t="e">
        <f>Município!#REF!</f>
        <v>#REF!</v>
      </c>
    </row>
    <row r="555" spans="1:16" ht="15.75" customHeight="1" x14ac:dyDescent="0.25">
      <c r="A555" s="128" t="str">
        <f>Município!A555</f>
        <v>Unaí</v>
      </c>
      <c r="B555" s="128">
        <f>Município!B555</f>
        <v>314700</v>
      </c>
      <c r="C555" s="128" t="str">
        <f>Município!C555</f>
        <v>Paracatu</v>
      </c>
      <c r="D555" s="137" t="e">
        <f>Município!#REF!</f>
        <v>#REF!</v>
      </c>
      <c r="E555" s="131" t="e">
        <f>Município!#REF!</f>
        <v>#REF!</v>
      </c>
      <c r="F555" s="131" t="e">
        <f>Município!#REF!</f>
        <v>#REF!</v>
      </c>
      <c r="G555" s="132" t="e">
        <f>Município!#REF!</f>
        <v>#REF!</v>
      </c>
      <c r="H555" s="131"/>
      <c r="I555" s="131" t="e">
        <f>Município!#REF!</f>
        <v>#REF!</v>
      </c>
      <c r="J555" s="131" t="e">
        <f>Município!#REF!</f>
        <v>#REF!</v>
      </c>
      <c r="K555" s="131">
        <f>Município!D555</f>
        <v>1524</v>
      </c>
      <c r="L555" s="133"/>
      <c r="M555" s="134" t="e">
        <f>Município!#REF!</f>
        <v>#REF!</v>
      </c>
      <c r="N555" s="14" t="e">
        <f>Município!#REF!</f>
        <v>#REF!</v>
      </c>
      <c r="O555" s="14" t="e">
        <f>Município!#REF!</f>
        <v>#REF!</v>
      </c>
      <c r="P555" s="14" t="e">
        <f>Município!#REF!</f>
        <v>#REF!</v>
      </c>
    </row>
    <row r="556" spans="1:16" ht="15.75" customHeight="1" x14ac:dyDescent="0.25">
      <c r="A556" s="128" t="str">
        <f>Município!A556</f>
        <v>Divinópolis</v>
      </c>
      <c r="B556" s="128">
        <f>Município!B556</f>
        <v>314710</v>
      </c>
      <c r="C556" s="128" t="str">
        <f>Município!C556</f>
        <v>Pará de Minas</v>
      </c>
      <c r="D556" s="137" t="e">
        <f>Município!#REF!</f>
        <v>#REF!</v>
      </c>
      <c r="E556" s="131" t="e">
        <f>Município!#REF!</f>
        <v>#REF!</v>
      </c>
      <c r="F556" s="131" t="e">
        <f>Município!#REF!</f>
        <v>#REF!</v>
      </c>
      <c r="G556" s="132" t="e">
        <f>Município!#REF!</f>
        <v>#REF!</v>
      </c>
      <c r="H556" s="131"/>
      <c r="I556" s="131" t="e">
        <f>Município!#REF!</f>
        <v>#REF!</v>
      </c>
      <c r="J556" s="131" t="e">
        <f>Município!#REF!</f>
        <v>#REF!</v>
      </c>
      <c r="K556" s="131">
        <f>Município!D556</f>
        <v>1506</v>
      </c>
      <c r="L556" s="133"/>
      <c r="M556" s="134" t="e">
        <f>Município!#REF!</f>
        <v>#REF!</v>
      </c>
      <c r="N556" s="14" t="e">
        <f>Município!#REF!</f>
        <v>#REF!</v>
      </c>
      <c r="O556" s="14" t="e">
        <f>Município!#REF!</f>
        <v>#REF!</v>
      </c>
      <c r="P556" s="14" t="e">
        <f>Município!#REF!</f>
        <v>#REF!</v>
      </c>
    </row>
    <row r="557" spans="1:16" ht="15.75" customHeight="1" x14ac:dyDescent="0.25">
      <c r="A557" s="128" t="str">
        <f>Município!A557</f>
        <v>Alfenas</v>
      </c>
      <c r="B557" s="128">
        <f>Município!B557</f>
        <v>314720</v>
      </c>
      <c r="C557" s="128" t="str">
        <f>Município!C557</f>
        <v>Paraguaçu</v>
      </c>
      <c r="D557" s="137" t="e">
        <f>Município!#REF!</f>
        <v>#REF!</v>
      </c>
      <c r="E557" s="131" t="e">
        <f>Município!#REF!</f>
        <v>#REF!</v>
      </c>
      <c r="F557" s="131" t="e">
        <f>Município!#REF!</f>
        <v>#REF!</v>
      </c>
      <c r="G557" s="132" t="e">
        <f>Município!#REF!</f>
        <v>#REF!</v>
      </c>
      <c r="H557" s="131"/>
      <c r="I557" s="131" t="e">
        <f>Município!#REF!</f>
        <v>#REF!</v>
      </c>
      <c r="J557" s="131" t="e">
        <f>Município!#REF!</f>
        <v>#REF!</v>
      </c>
      <c r="K557" s="131">
        <f>Município!D557</f>
        <v>162</v>
      </c>
      <c r="L557" s="133"/>
      <c r="M557" s="134" t="e">
        <f>Município!#REF!</f>
        <v>#REF!</v>
      </c>
      <c r="N557" s="14" t="e">
        <f>Município!#REF!</f>
        <v>#REF!</v>
      </c>
      <c r="O557" s="14" t="e">
        <f>Município!#REF!</f>
        <v>#REF!</v>
      </c>
      <c r="P557" s="14" t="e">
        <f>Município!#REF!</f>
        <v>#REF!</v>
      </c>
    </row>
    <row r="558" spans="1:16" ht="15.75" customHeight="1" x14ac:dyDescent="0.25">
      <c r="A558" s="128" t="str">
        <f>Município!A558</f>
        <v>Pouso Alegre</v>
      </c>
      <c r="B558" s="128">
        <f>Município!B558</f>
        <v>314730</v>
      </c>
      <c r="C558" s="128" t="str">
        <f>Município!C558</f>
        <v>Paraisópolis</v>
      </c>
      <c r="D558" s="137" t="e">
        <f>Município!#REF!</f>
        <v>#REF!</v>
      </c>
      <c r="E558" s="131" t="e">
        <f>Município!#REF!</f>
        <v>#REF!</v>
      </c>
      <c r="F558" s="131" t="e">
        <f>Município!#REF!</f>
        <v>#REF!</v>
      </c>
      <c r="G558" s="132" t="e">
        <f>Município!#REF!</f>
        <v>#REF!</v>
      </c>
      <c r="H558" s="131"/>
      <c r="I558" s="131" t="e">
        <f>Município!#REF!</f>
        <v>#REF!</v>
      </c>
      <c r="J558" s="131" t="e">
        <f>Município!#REF!</f>
        <v>#REF!</v>
      </c>
      <c r="K558" s="131">
        <f>Município!D558</f>
        <v>390</v>
      </c>
      <c r="L558" s="133"/>
      <c r="M558" s="134" t="e">
        <f>Município!#REF!</f>
        <v>#REF!</v>
      </c>
      <c r="N558" s="14" t="e">
        <f>Município!#REF!</f>
        <v>#REF!</v>
      </c>
      <c r="O558" s="14" t="e">
        <f>Município!#REF!</f>
        <v>#REF!</v>
      </c>
      <c r="P558" s="14" t="e">
        <f>Município!#REF!</f>
        <v>#REF!</v>
      </c>
    </row>
    <row r="559" spans="1:16" ht="15.75" customHeight="1" x14ac:dyDescent="0.25">
      <c r="A559" s="128" t="str">
        <f>Município!A559</f>
        <v>Sete Lagoas</v>
      </c>
      <c r="B559" s="128">
        <f>Município!B559</f>
        <v>314740</v>
      </c>
      <c r="C559" s="128" t="str">
        <f>Município!C559</f>
        <v>Paraopeba</v>
      </c>
      <c r="D559" s="137" t="e">
        <f>Município!#REF!</f>
        <v>#REF!</v>
      </c>
      <c r="E559" s="131" t="e">
        <f>Município!#REF!</f>
        <v>#REF!</v>
      </c>
      <c r="F559" s="131" t="e">
        <f>Município!#REF!</f>
        <v>#REF!</v>
      </c>
      <c r="G559" s="132" t="e">
        <f>Município!#REF!</f>
        <v>#REF!</v>
      </c>
      <c r="H559" s="131"/>
      <c r="I559" s="131" t="e">
        <f>Município!#REF!</f>
        <v>#REF!</v>
      </c>
      <c r="J559" s="131" t="e">
        <f>Município!#REF!</f>
        <v>#REF!</v>
      </c>
      <c r="K559" s="131">
        <f>Município!D559</f>
        <v>414</v>
      </c>
      <c r="L559" s="133"/>
      <c r="M559" s="134" t="e">
        <f>Município!#REF!</f>
        <v>#REF!</v>
      </c>
      <c r="N559" s="14" t="e">
        <f>Município!#REF!</f>
        <v>#REF!</v>
      </c>
      <c r="O559" s="14" t="e">
        <f>Município!#REF!</f>
        <v>#REF!</v>
      </c>
      <c r="P559" s="14" t="e">
        <f>Município!#REF!</f>
        <v>#REF!</v>
      </c>
    </row>
    <row r="560" spans="1:16" ht="15.75" customHeight="1" x14ac:dyDescent="0.25">
      <c r="A560" s="128" t="str">
        <f>Município!A560</f>
        <v>Itabira</v>
      </c>
      <c r="B560" s="128">
        <f>Município!B560</f>
        <v>314750</v>
      </c>
      <c r="C560" s="128" t="str">
        <f>Município!C560</f>
        <v>Passabém</v>
      </c>
      <c r="D560" s="137" t="e">
        <f>Município!#REF!</f>
        <v>#REF!</v>
      </c>
      <c r="E560" s="131" t="e">
        <f>Município!#REF!</f>
        <v>#REF!</v>
      </c>
      <c r="F560" s="131" t="e">
        <f>Município!#REF!</f>
        <v>#REF!</v>
      </c>
      <c r="G560" s="132" t="e">
        <f>Município!#REF!</f>
        <v>#REF!</v>
      </c>
      <c r="H560" s="131"/>
      <c r="I560" s="131" t="e">
        <f>Município!#REF!</f>
        <v>#REF!</v>
      </c>
      <c r="J560" s="131" t="e">
        <f>Município!#REF!</f>
        <v>#REF!</v>
      </c>
      <c r="K560" s="131">
        <f>Município!D560</f>
        <v>12</v>
      </c>
      <c r="L560" s="133"/>
      <c r="M560" s="134" t="e">
        <f>Município!#REF!</f>
        <v>#REF!</v>
      </c>
      <c r="N560" s="14" t="e">
        <f>Município!#REF!</f>
        <v>#REF!</v>
      </c>
      <c r="O560" s="14" t="e">
        <f>Município!#REF!</f>
        <v>#REF!</v>
      </c>
      <c r="P560" s="14" t="e">
        <f>Município!#REF!</f>
        <v>#REF!</v>
      </c>
    </row>
    <row r="561" spans="1:16" ht="15.75" customHeight="1" x14ac:dyDescent="0.25">
      <c r="A561" s="128" t="str">
        <f>Município!A561</f>
        <v>Varginha</v>
      </c>
      <c r="B561" s="128">
        <f>Município!B561</f>
        <v>314760</v>
      </c>
      <c r="C561" s="128" t="str">
        <f>Município!C561</f>
        <v>Passa Quatro</v>
      </c>
      <c r="D561" s="137" t="e">
        <f>Município!#REF!</f>
        <v>#REF!</v>
      </c>
      <c r="E561" s="131" t="e">
        <f>Município!#REF!</f>
        <v>#REF!</v>
      </c>
      <c r="F561" s="131" t="e">
        <f>Município!#REF!</f>
        <v>#REF!</v>
      </c>
      <c r="G561" s="132" t="e">
        <f>Município!#REF!</f>
        <v>#REF!</v>
      </c>
      <c r="H561" s="131"/>
      <c r="I561" s="131" t="e">
        <f>Município!#REF!</f>
        <v>#REF!</v>
      </c>
      <c r="J561" s="131" t="e">
        <f>Município!#REF!</f>
        <v>#REF!</v>
      </c>
      <c r="K561" s="131">
        <f>Município!D561</f>
        <v>150</v>
      </c>
      <c r="L561" s="133"/>
      <c r="M561" s="134" t="e">
        <f>Município!#REF!</f>
        <v>#REF!</v>
      </c>
      <c r="N561" s="14" t="e">
        <f>Município!#REF!</f>
        <v>#REF!</v>
      </c>
      <c r="O561" s="14" t="e">
        <f>Município!#REF!</f>
        <v>#REF!</v>
      </c>
      <c r="P561" s="14" t="e">
        <f>Município!#REF!</f>
        <v>#REF!</v>
      </c>
    </row>
    <row r="562" spans="1:16" ht="15.75" customHeight="1" x14ac:dyDescent="0.25">
      <c r="A562" s="128" t="str">
        <f>Município!A562</f>
        <v>Divinópolis</v>
      </c>
      <c r="B562" s="128">
        <f>Município!B562</f>
        <v>314770</v>
      </c>
      <c r="C562" s="128" t="str">
        <f>Município!C562</f>
        <v>Passa Tempo</v>
      </c>
      <c r="D562" s="137" t="e">
        <f>Município!#REF!</f>
        <v>#REF!</v>
      </c>
      <c r="E562" s="131" t="e">
        <f>Município!#REF!</f>
        <v>#REF!</v>
      </c>
      <c r="F562" s="131" t="e">
        <f>Município!#REF!</f>
        <v>#REF!</v>
      </c>
      <c r="G562" s="132" t="e">
        <f>Município!#REF!</f>
        <v>#REF!</v>
      </c>
      <c r="H562" s="131"/>
      <c r="I562" s="131" t="e">
        <f>Município!#REF!</f>
        <v>#REF!</v>
      </c>
      <c r="J562" s="131" t="e">
        <f>Município!#REF!</f>
        <v>#REF!</v>
      </c>
      <c r="K562" s="131">
        <f>Município!D562</f>
        <v>120</v>
      </c>
      <c r="L562" s="133"/>
      <c r="M562" s="134" t="e">
        <f>Município!#REF!</f>
        <v>#REF!</v>
      </c>
      <c r="N562" s="14" t="e">
        <f>Município!#REF!</f>
        <v>#REF!</v>
      </c>
      <c r="O562" s="14" t="e">
        <f>Município!#REF!</f>
        <v>#REF!</v>
      </c>
      <c r="P562" s="14" t="e">
        <f>Município!#REF!</f>
        <v>#REF!</v>
      </c>
    </row>
    <row r="563" spans="1:16" ht="15.75" customHeight="1" x14ac:dyDescent="0.25">
      <c r="A563" s="128" t="str">
        <f>Município!A563</f>
        <v>Juiz de Fora</v>
      </c>
      <c r="B563" s="128">
        <f>Município!B563</f>
        <v>314780</v>
      </c>
      <c r="C563" s="128" t="str">
        <f>Município!C563</f>
        <v>Passa-Vinte</v>
      </c>
      <c r="D563" s="137" t="e">
        <f>Município!#REF!</f>
        <v>#REF!</v>
      </c>
      <c r="E563" s="131" t="e">
        <f>Município!#REF!</f>
        <v>#REF!</v>
      </c>
      <c r="F563" s="131" t="e">
        <f>Município!#REF!</f>
        <v>#REF!</v>
      </c>
      <c r="G563" s="132" t="e">
        <f>Município!#REF!</f>
        <v>#REF!</v>
      </c>
      <c r="H563" s="131"/>
      <c r="I563" s="131" t="e">
        <f>Município!#REF!</f>
        <v>#REF!</v>
      </c>
      <c r="J563" s="131" t="e">
        <f>Município!#REF!</f>
        <v>#REF!</v>
      </c>
      <c r="K563" s="131">
        <f>Município!D563</f>
        <v>18</v>
      </c>
      <c r="L563" s="133"/>
      <c r="M563" s="134" t="e">
        <f>Município!#REF!</f>
        <v>#REF!</v>
      </c>
      <c r="N563" s="14" t="e">
        <f>Município!#REF!</f>
        <v>#REF!</v>
      </c>
      <c r="O563" s="14" t="e">
        <f>Município!#REF!</f>
        <v>#REF!</v>
      </c>
      <c r="P563" s="14" t="e">
        <f>Município!#REF!</f>
        <v>#REF!</v>
      </c>
    </row>
    <row r="564" spans="1:16" ht="15.75" customHeight="1" x14ac:dyDescent="0.25">
      <c r="A564" s="128" t="str">
        <f>Município!A564</f>
        <v>Passos</v>
      </c>
      <c r="B564" s="128">
        <f>Município!B564</f>
        <v>314790</v>
      </c>
      <c r="C564" s="128" t="str">
        <f>Município!C564</f>
        <v>Passos</v>
      </c>
      <c r="D564" s="137" t="e">
        <f>Município!#REF!</f>
        <v>#REF!</v>
      </c>
      <c r="E564" s="131" t="e">
        <f>Município!#REF!</f>
        <v>#REF!</v>
      </c>
      <c r="F564" s="131" t="e">
        <f>Município!#REF!</f>
        <v>#REF!</v>
      </c>
      <c r="G564" s="132" t="e">
        <f>Município!#REF!</f>
        <v>#REF!</v>
      </c>
      <c r="H564" s="131"/>
      <c r="I564" s="131" t="e">
        <f>Município!#REF!</f>
        <v>#REF!</v>
      </c>
      <c r="J564" s="131" t="e">
        <f>Município!#REF!</f>
        <v>#REF!</v>
      </c>
      <c r="K564" s="131">
        <f>Município!D564</f>
        <v>762</v>
      </c>
      <c r="L564" s="133"/>
      <c r="M564" s="134" t="e">
        <f>Município!#REF!</f>
        <v>#REF!</v>
      </c>
      <c r="N564" s="14" t="e">
        <f>Município!#REF!</f>
        <v>#REF!</v>
      </c>
      <c r="O564" s="14" t="e">
        <f>Município!#REF!</f>
        <v>#REF!</v>
      </c>
      <c r="P564" s="14" t="e">
        <f>Município!#REF!</f>
        <v>#REF!</v>
      </c>
    </row>
    <row r="565" spans="1:16" ht="15.75" customHeight="1" x14ac:dyDescent="0.25">
      <c r="A565" s="128" t="str">
        <f>Município!A565</f>
        <v>Januária</v>
      </c>
      <c r="B565" s="128">
        <f>Município!B565</f>
        <v>314795</v>
      </c>
      <c r="C565" s="128" t="str">
        <f>Município!C565</f>
        <v>Patis</v>
      </c>
      <c r="D565" s="137" t="e">
        <f>Município!#REF!</f>
        <v>#REF!</v>
      </c>
      <c r="E565" s="131" t="e">
        <f>Município!#REF!</f>
        <v>#REF!</v>
      </c>
      <c r="F565" s="131" t="e">
        <f>Município!#REF!</f>
        <v>#REF!</v>
      </c>
      <c r="G565" s="132" t="e">
        <f>Município!#REF!</f>
        <v>#REF!</v>
      </c>
      <c r="H565" s="131"/>
      <c r="I565" s="131" t="e">
        <f>Município!#REF!</f>
        <v>#REF!</v>
      </c>
      <c r="J565" s="131" t="e">
        <f>Município!#REF!</f>
        <v>#REF!</v>
      </c>
      <c r="K565" s="131">
        <f>Município!D565</f>
        <v>60</v>
      </c>
      <c r="L565" s="133"/>
      <c r="M565" s="134" t="e">
        <f>Município!#REF!</f>
        <v>#REF!</v>
      </c>
      <c r="N565" s="14" t="e">
        <f>Município!#REF!</f>
        <v>#REF!</v>
      </c>
      <c r="O565" s="14" t="e">
        <f>Município!#REF!</f>
        <v>#REF!</v>
      </c>
      <c r="P565" s="14" t="e">
        <f>Município!#REF!</f>
        <v>#REF!</v>
      </c>
    </row>
    <row r="566" spans="1:16" ht="15.75" customHeight="1" x14ac:dyDescent="0.25">
      <c r="A566" s="128" t="str">
        <f>Município!A566</f>
        <v>Patos de Minas</v>
      </c>
      <c r="B566" s="128">
        <f>Município!B566</f>
        <v>314800</v>
      </c>
      <c r="C566" s="128" t="str">
        <f>Município!C566</f>
        <v>Patos de Minas</v>
      </c>
      <c r="D566" s="137" t="e">
        <f>Município!#REF!</f>
        <v>#REF!</v>
      </c>
      <c r="E566" s="131" t="e">
        <f>Município!#REF!</f>
        <v>#REF!</v>
      </c>
      <c r="F566" s="131" t="e">
        <f>Município!#REF!</f>
        <v>#REF!</v>
      </c>
      <c r="G566" s="132" t="e">
        <f>Município!#REF!</f>
        <v>#REF!</v>
      </c>
      <c r="H566" s="131"/>
      <c r="I566" s="131" t="e">
        <f>Município!#REF!</f>
        <v>#REF!</v>
      </c>
      <c r="J566" s="131" t="e">
        <f>Município!#REF!</f>
        <v>#REF!</v>
      </c>
      <c r="K566" s="131">
        <f>Município!D566</f>
        <v>2718</v>
      </c>
      <c r="L566" s="133"/>
      <c r="M566" s="134" t="e">
        <f>Município!#REF!</f>
        <v>#REF!</v>
      </c>
      <c r="N566" s="14" t="e">
        <f>Município!#REF!</f>
        <v>#REF!</v>
      </c>
      <c r="O566" s="14" t="e">
        <f>Município!#REF!</f>
        <v>#REF!</v>
      </c>
      <c r="P566" s="14" t="e">
        <f>Município!#REF!</f>
        <v>#REF!</v>
      </c>
    </row>
    <row r="567" spans="1:16" ht="15.75" customHeight="1" x14ac:dyDescent="0.25">
      <c r="A567" s="128" t="str">
        <f>Município!A567</f>
        <v>Uberlândia</v>
      </c>
      <c r="B567" s="128">
        <f>Município!B567</f>
        <v>314810</v>
      </c>
      <c r="C567" s="128" t="str">
        <f>Município!C567</f>
        <v>Patrocínio</v>
      </c>
      <c r="D567" s="137" t="e">
        <f>Município!#REF!</f>
        <v>#REF!</v>
      </c>
      <c r="E567" s="131" t="e">
        <f>Município!#REF!</f>
        <v>#REF!</v>
      </c>
      <c r="F567" s="131" t="e">
        <f>Município!#REF!</f>
        <v>#REF!</v>
      </c>
      <c r="G567" s="132" t="e">
        <f>Município!#REF!</f>
        <v>#REF!</v>
      </c>
      <c r="H567" s="131"/>
      <c r="I567" s="131" t="e">
        <f>Município!#REF!</f>
        <v>#REF!</v>
      </c>
      <c r="J567" s="131" t="e">
        <f>Município!#REF!</f>
        <v>#REF!</v>
      </c>
      <c r="K567" s="131">
        <f>Município!D567</f>
        <v>1440</v>
      </c>
      <c r="L567" s="133"/>
      <c r="M567" s="134" t="e">
        <f>Município!#REF!</f>
        <v>#REF!</v>
      </c>
      <c r="N567" s="14" t="e">
        <f>Município!#REF!</f>
        <v>#REF!</v>
      </c>
      <c r="O567" s="14" t="e">
        <f>Município!#REF!</f>
        <v>#REF!</v>
      </c>
      <c r="P567" s="14" t="e">
        <f>Município!#REF!</f>
        <v>#REF!</v>
      </c>
    </row>
    <row r="568" spans="1:16" ht="15.75" customHeight="1" x14ac:dyDescent="0.25">
      <c r="A568" s="128" t="str">
        <f>Município!A568</f>
        <v>Ubá</v>
      </c>
      <c r="B568" s="128">
        <f>Município!B568</f>
        <v>314820</v>
      </c>
      <c r="C568" s="128" t="str">
        <f>Município!C568</f>
        <v>Patrocínio do Muriaé</v>
      </c>
      <c r="D568" s="137" t="e">
        <f>Município!#REF!</f>
        <v>#REF!</v>
      </c>
      <c r="E568" s="131" t="e">
        <f>Município!#REF!</f>
        <v>#REF!</v>
      </c>
      <c r="F568" s="131" t="e">
        <f>Município!#REF!</f>
        <v>#REF!</v>
      </c>
      <c r="G568" s="132" t="e">
        <f>Município!#REF!</f>
        <v>#REF!</v>
      </c>
      <c r="H568" s="131"/>
      <c r="I568" s="131" t="e">
        <f>Município!#REF!</f>
        <v>#REF!</v>
      </c>
      <c r="J568" s="131" t="e">
        <f>Município!#REF!</f>
        <v>#REF!</v>
      </c>
      <c r="K568" s="131">
        <f>Município!D568</f>
        <v>48</v>
      </c>
      <c r="L568" s="133"/>
      <c r="M568" s="134" t="e">
        <f>Município!#REF!</f>
        <v>#REF!</v>
      </c>
      <c r="N568" s="14" t="e">
        <f>Município!#REF!</f>
        <v>#REF!</v>
      </c>
      <c r="O568" s="14" t="e">
        <f>Município!#REF!</f>
        <v>#REF!</v>
      </c>
      <c r="P568" s="14" t="e">
        <f>Município!#REF!</f>
        <v>#REF!</v>
      </c>
    </row>
    <row r="569" spans="1:16" ht="15.75" customHeight="1" x14ac:dyDescent="0.25">
      <c r="A569" s="128" t="str">
        <f>Município!A569</f>
        <v>Ponte Nova</v>
      </c>
      <c r="B569" s="128">
        <f>Município!B569</f>
        <v>314830</v>
      </c>
      <c r="C569" s="128" t="str">
        <f>Município!C569</f>
        <v>Paula Cândido</v>
      </c>
      <c r="D569" s="137" t="e">
        <f>Município!#REF!</f>
        <v>#REF!</v>
      </c>
      <c r="E569" s="131" t="e">
        <f>Município!#REF!</f>
        <v>#REF!</v>
      </c>
      <c r="F569" s="131" t="e">
        <f>Município!#REF!</f>
        <v>#REF!</v>
      </c>
      <c r="G569" s="132" t="e">
        <f>Município!#REF!</f>
        <v>#REF!</v>
      </c>
      <c r="H569" s="131"/>
      <c r="I569" s="131" t="e">
        <f>Município!#REF!</f>
        <v>#REF!</v>
      </c>
      <c r="J569" s="131" t="e">
        <f>Município!#REF!</f>
        <v>#REF!</v>
      </c>
      <c r="K569" s="131">
        <f>Município!D569</f>
        <v>168</v>
      </c>
      <c r="L569" s="133"/>
      <c r="M569" s="134" t="e">
        <f>Município!#REF!</f>
        <v>#REF!</v>
      </c>
      <c r="N569" s="14" t="e">
        <f>Município!#REF!</f>
        <v>#REF!</v>
      </c>
      <c r="O569" s="14" t="e">
        <f>Município!#REF!</f>
        <v>#REF!</v>
      </c>
      <c r="P569" s="14" t="e">
        <f>Município!#REF!</f>
        <v>#REF!</v>
      </c>
    </row>
    <row r="570" spans="1:16" ht="15.75" customHeight="1" x14ac:dyDescent="0.25">
      <c r="A570" s="128" t="str">
        <f>Município!A570</f>
        <v>Governador Valadares</v>
      </c>
      <c r="B570" s="128">
        <f>Município!B570</f>
        <v>314840</v>
      </c>
      <c r="C570" s="128" t="str">
        <f>Município!C570</f>
        <v>Paulistas</v>
      </c>
      <c r="D570" s="137" t="e">
        <f>Município!#REF!</f>
        <v>#REF!</v>
      </c>
      <c r="E570" s="131" t="e">
        <f>Município!#REF!</f>
        <v>#REF!</v>
      </c>
      <c r="F570" s="131" t="e">
        <f>Município!#REF!</f>
        <v>#REF!</v>
      </c>
      <c r="G570" s="132" t="e">
        <f>Município!#REF!</f>
        <v>#REF!</v>
      </c>
      <c r="H570" s="131"/>
      <c r="I570" s="131" t="e">
        <f>Município!#REF!</f>
        <v>#REF!</v>
      </c>
      <c r="J570" s="131" t="e">
        <f>Município!#REF!</f>
        <v>#REF!</v>
      </c>
      <c r="K570" s="131">
        <f>Município!D570</f>
        <v>72</v>
      </c>
      <c r="L570" s="133"/>
      <c r="M570" s="134" t="e">
        <f>Município!#REF!</f>
        <v>#REF!</v>
      </c>
      <c r="N570" s="14" t="e">
        <f>Município!#REF!</f>
        <v>#REF!</v>
      </c>
      <c r="O570" s="14" t="e">
        <f>Município!#REF!</f>
        <v>#REF!</v>
      </c>
      <c r="P570" s="14" t="e">
        <f>Município!#REF!</f>
        <v>#REF!</v>
      </c>
    </row>
    <row r="571" spans="1:16" ht="15.75" customHeight="1" x14ac:dyDescent="0.25">
      <c r="A571" s="128" t="str">
        <f>Município!A571</f>
        <v>Teófilo Otoni</v>
      </c>
      <c r="B571" s="128">
        <f>Município!B571</f>
        <v>314850</v>
      </c>
      <c r="C571" s="128" t="str">
        <f>Município!C571</f>
        <v>Pavão</v>
      </c>
      <c r="D571" s="137" t="e">
        <f>Município!#REF!</f>
        <v>#REF!</v>
      </c>
      <c r="E571" s="131" t="e">
        <f>Município!#REF!</f>
        <v>#REF!</v>
      </c>
      <c r="F571" s="131" t="e">
        <f>Município!#REF!</f>
        <v>#REF!</v>
      </c>
      <c r="G571" s="132" t="e">
        <f>Município!#REF!</f>
        <v>#REF!</v>
      </c>
      <c r="H571" s="131"/>
      <c r="I571" s="131" t="e">
        <f>Município!#REF!</f>
        <v>#REF!</v>
      </c>
      <c r="J571" s="131" t="e">
        <f>Município!#REF!</f>
        <v>#REF!</v>
      </c>
      <c r="K571" s="131">
        <f>Município!D571</f>
        <v>48</v>
      </c>
      <c r="L571" s="133"/>
      <c r="M571" s="134" t="e">
        <f>Município!#REF!</f>
        <v>#REF!</v>
      </c>
      <c r="N571" s="14" t="e">
        <f>Município!#REF!</f>
        <v>#REF!</v>
      </c>
      <c r="O571" s="14" t="e">
        <f>Município!#REF!</f>
        <v>#REF!</v>
      </c>
      <c r="P571" s="14" t="e">
        <f>Município!#REF!</f>
        <v>#REF!</v>
      </c>
    </row>
    <row r="572" spans="1:16" ht="15.75" customHeight="1" x14ac:dyDescent="0.25">
      <c r="A572" s="128" t="str">
        <f>Município!A572</f>
        <v>Governador Valadares</v>
      </c>
      <c r="B572" s="128">
        <f>Município!B572</f>
        <v>314860</v>
      </c>
      <c r="C572" s="128" t="str">
        <f>Município!C572</f>
        <v>Peçanha</v>
      </c>
      <c r="D572" s="137" t="e">
        <f>Município!#REF!</f>
        <v>#REF!</v>
      </c>
      <c r="E572" s="131" t="e">
        <f>Município!#REF!</f>
        <v>#REF!</v>
      </c>
      <c r="F572" s="131" t="e">
        <f>Município!#REF!</f>
        <v>#REF!</v>
      </c>
      <c r="G572" s="132" t="e">
        <f>Município!#REF!</f>
        <v>#REF!</v>
      </c>
      <c r="H572" s="131"/>
      <c r="I572" s="131" t="e">
        <f>Município!#REF!</f>
        <v>#REF!</v>
      </c>
      <c r="J572" s="131" t="e">
        <f>Município!#REF!</f>
        <v>#REF!</v>
      </c>
      <c r="K572" s="131">
        <f>Município!D572</f>
        <v>252</v>
      </c>
      <c r="L572" s="133"/>
      <c r="M572" s="134" t="e">
        <f>Município!#REF!</f>
        <v>#REF!</v>
      </c>
      <c r="N572" s="14" t="e">
        <f>Município!#REF!</f>
        <v>#REF!</v>
      </c>
      <c r="O572" s="14" t="e">
        <f>Município!#REF!</f>
        <v>#REF!</v>
      </c>
      <c r="P572" s="14" t="e">
        <f>Município!#REF!</f>
        <v>#REF!</v>
      </c>
    </row>
    <row r="573" spans="1:16" ht="15.75" customHeight="1" x14ac:dyDescent="0.25">
      <c r="A573" s="128" t="str">
        <f>Município!A573</f>
        <v>Pedra Azul</v>
      </c>
      <c r="B573" s="128">
        <f>Município!B573</f>
        <v>314870</v>
      </c>
      <c r="C573" s="128" t="str">
        <f>Município!C573</f>
        <v>Pedra Azul</v>
      </c>
      <c r="D573" s="137" t="e">
        <f>Município!#REF!</f>
        <v>#REF!</v>
      </c>
      <c r="E573" s="131" t="e">
        <f>Município!#REF!</f>
        <v>#REF!</v>
      </c>
      <c r="F573" s="131" t="e">
        <f>Município!#REF!</f>
        <v>#REF!</v>
      </c>
      <c r="G573" s="132" t="e">
        <f>Município!#REF!</f>
        <v>#REF!</v>
      </c>
      <c r="H573" s="131"/>
      <c r="I573" s="131" t="e">
        <f>Município!#REF!</f>
        <v>#REF!</v>
      </c>
      <c r="J573" s="131" t="e">
        <f>Município!#REF!</f>
        <v>#REF!</v>
      </c>
      <c r="K573" s="131">
        <f>Município!D573</f>
        <v>144</v>
      </c>
      <c r="L573" s="133"/>
      <c r="M573" s="134" t="e">
        <f>Município!#REF!</f>
        <v>#REF!</v>
      </c>
      <c r="N573" s="14" t="e">
        <f>Município!#REF!</f>
        <v>#REF!</v>
      </c>
      <c r="O573" s="14" t="e">
        <f>Município!#REF!</f>
        <v>#REF!</v>
      </c>
      <c r="P573" s="14" t="e">
        <f>Município!#REF!</f>
        <v>#REF!</v>
      </c>
    </row>
    <row r="574" spans="1:16" ht="15.75" customHeight="1" x14ac:dyDescent="0.25">
      <c r="A574" s="128" t="str">
        <f>Município!A574</f>
        <v>Manhuaçu</v>
      </c>
      <c r="B574" s="128">
        <f>Município!B574</f>
        <v>314875</v>
      </c>
      <c r="C574" s="128" t="str">
        <f>Município!C574</f>
        <v>Pedra Bonita</v>
      </c>
      <c r="D574" s="137" t="e">
        <f>Município!#REF!</f>
        <v>#REF!</v>
      </c>
      <c r="E574" s="131" t="e">
        <f>Município!#REF!</f>
        <v>#REF!</v>
      </c>
      <c r="F574" s="131" t="e">
        <f>Município!#REF!</f>
        <v>#REF!</v>
      </c>
      <c r="G574" s="132" t="e">
        <f>Município!#REF!</f>
        <v>#REF!</v>
      </c>
      <c r="H574" s="131"/>
      <c r="I574" s="131" t="e">
        <f>Município!#REF!</f>
        <v>#REF!</v>
      </c>
      <c r="J574" s="131" t="e">
        <f>Município!#REF!</f>
        <v>#REF!</v>
      </c>
      <c r="K574" s="131">
        <f>Município!D574</f>
        <v>120</v>
      </c>
      <c r="L574" s="133"/>
      <c r="M574" s="134" t="e">
        <f>Município!#REF!</f>
        <v>#REF!</v>
      </c>
      <c r="N574" s="14" t="e">
        <f>Município!#REF!</f>
        <v>#REF!</v>
      </c>
      <c r="O574" s="14" t="e">
        <f>Município!#REF!</f>
        <v>#REF!</v>
      </c>
      <c r="P574" s="14" t="e">
        <f>Município!#REF!</f>
        <v>#REF!</v>
      </c>
    </row>
    <row r="575" spans="1:16" ht="15.75" customHeight="1" x14ac:dyDescent="0.25">
      <c r="A575" s="128" t="str">
        <f>Município!A575</f>
        <v>Ponte Nova</v>
      </c>
      <c r="B575" s="128">
        <f>Município!B575</f>
        <v>314880</v>
      </c>
      <c r="C575" s="128" t="str">
        <f>Município!C575</f>
        <v>Pedra do Anta</v>
      </c>
      <c r="D575" s="137" t="e">
        <f>Município!#REF!</f>
        <v>#REF!</v>
      </c>
      <c r="E575" s="131" t="e">
        <f>Município!#REF!</f>
        <v>#REF!</v>
      </c>
      <c r="F575" s="131" t="e">
        <f>Município!#REF!</f>
        <v>#REF!</v>
      </c>
      <c r="G575" s="132" t="e">
        <f>Município!#REF!</f>
        <v>#REF!</v>
      </c>
      <c r="H575" s="131"/>
      <c r="I575" s="131" t="e">
        <f>Município!#REF!</f>
        <v>#REF!</v>
      </c>
      <c r="J575" s="131" t="e">
        <f>Município!#REF!</f>
        <v>#REF!</v>
      </c>
      <c r="K575" s="131">
        <f>Município!D575</f>
        <v>54</v>
      </c>
      <c r="L575" s="133"/>
      <c r="M575" s="134" t="e">
        <f>Município!#REF!</f>
        <v>#REF!</v>
      </c>
      <c r="N575" s="14" t="e">
        <f>Município!#REF!</f>
        <v>#REF!</v>
      </c>
      <c r="O575" s="14" t="e">
        <f>Município!#REF!</f>
        <v>#REF!</v>
      </c>
      <c r="P575" s="14" t="e">
        <f>Município!#REF!</f>
        <v>#REF!</v>
      </c>
    </row>
    <row r="576" spans="1:16" ht="15.75" customHeight="1" x14ac:dyDescent="0.25">
      <c r="A576" s="128" t="str">
        <f>Município!A576</f>
        <v>Divinópolis</v>
      </c>
      <c r="B576" s="128">
        <f>Município!B576</f>
        <v>314890</v>
      </c>
      <c r="C576" s="128" t="str">
        <f>Município!C576</f>
        <v>Pedra do Indaiá</v>
      </c>
      <c r="D576" s="137" t="e">
        <f>Município!#REF!</f>
        <v>#REF!</v>
      </c>
      <c r="E576" s="131" t="e">
        <f>Município!#REF!</f>
        <v>#REF!</v>
      </c>
      <c r="F576" s="131" t="e">
        <f>Município!#REF!</f>
        <v>#REF!</v>
      </c>
      <c r="G576" s="132" t="e">
        <f>Município!#REF!</f>
        <v>#REF!</v>
      </c>
      <c r="H576" s="131"/>
      <c r="I576" s="131" t="e">
        <f>Município!#REF!</f>
        <v>#REF!</v>
      </c>
      <c r="J576" s="131" t="e">
        <f>Município!#REF!</f>
        <v>#REF!</v>
      </c>
      <c r="K576" s="131">
        <f>Município!D576</f>
        <v>36</v>
      </c>
      <c r="L576" s="133"/>
      <c r="M576" s="134" t="e">
        <f>Município!#REF!</f>
        <v>#REF!</v>
      </c>
      <c r="N576" s="14" t="e">
        <f>Município!#REF!</f>
        <v>#REF!</v>
      </c>
      <c r="O576" s="14" t="e">
        <f>Município!#REF!</f>
        <v>#REF!</v>
      </c>
      <c r="P576" s="14" t="e">
        <f>Município!#REF!</f>
        <v>#REF!</v>
      </c>
    </row>
    <row r="577" spans="1:16" ht="15.75" customHeight="1" x14ac:dyDescent="0.25">
      <c r="A577" s="128" t="str">
        <f>Município!A577</f>
        <v>Manhuaçu</v>
      </c>
      <c r="B577" s="128">
        <f>Município!B577</f>
        <v>314900</v>
      </c>
      <c r="C577" s="128" t="str">
        <f>Município!C577</f>
        <v>Pedra Dourada</v>
      </c>
      <c r="D577" s="137" t="e">
        <f>Município!#REF!</f>
        <v>#REF!</v>
      </c>
      <c r="E577" s="131" t="e">
        <f>Município!#REF!</f>
        <v>#REF!</v>
      </c>
      <c r="F577" s="131" t="e">
        <f>Município!#REF!</f>
        <v>#REF!</v>
      </c>
      <c r="G577" s="132" t="e">
        <f>Município!#REF!</f>
        <v>#REF!</v>
      </c>
      <c r="H577" s="131"/>
      <c r="I577" s="131" t="e">
        <f>Município!#REF!</f>
        <v>#REF!</v>
      </c>
      <c r="J577" s="131" t="e">
        <f>Município!#REF!</f>
        <v>#REF!</v>
      </c>
      <c r="K577" s="131">
        <f>Município!D577</f>
        <v>42</v>
      </c>
      <c r="L577" s="133"/>
      <c r="M577" s="134" t="e">
        <f>Município!#REF!</f>
        <v>#REF!</v>
      </c>
      <c r="N577" s="14" t="e">
        <f>Município!#REF!</f>
        <v>#REF!</v>
      </c>
      <c r="O577" s="14" t="e">
        <f>Município!#REF!</f>
        <v>#REF!</v>
      </c>
      <c r="P577" s="14" t="e">
        <f>Município!#REF!</f>
        <v>#REF!</v>
      </c>
    </row>
    <row r="578" spans="1:16" ht="15.75" customHeight="1" x14ac:dyDescent="0.25">
      <c r="A578" s="128" t="str">
        <f>Município!A578</f>
        <v>Pouso Alegre</v>
      </c>
      <c r="B578" s="128">
        <f>Município!B578</f>
        <v>314910</v>
      </c>
      <c r="C578" s="128" t="str">
        <f>Município!C578</f>
        <v>Pedralva</v>
      </c>
      <c r="D578" s="137" t="e">
        <f>Município!#REF!</f>
        <v>#REF!</v>
      </c>
      <c r="E578" s="131" t="e">
        <f>Município!#REF!</f>
        <v>#REF!</v>
      </c>
      <c r="F578" s="131" t="e">
        <f>Município!#REF!</f>
        <v>#REF!</v>
      </c>
      <c r="G578" s="132" t="e">
        <f>Município!#REF!</f>
        <v>#REF!</v>
      </c>
      <c r="H578" s="131"/>
      <c r="I578" s="131" t="e">
        <f>Município!#REF!</f>
        <v>#REF!</v>
      </c>
      <c r="J578" s="131" t="e">
        <f>Município!#REF!</f>
        <v>#REF!</v>
      </c>
      <c r="K578" s="131">
        <f>Município!D578</f>
        <v>180</v>
      </c>
      <c r="L578" s="133"/>
      <c r="M578" s="134" t="e">
        <f>Município!#REF!</f>
        <v>#REF!</v>
      </c>
      <c r="N578" s="14" t="e">
        <f>Município!#REF!</f>
        <v>#REF!</v>
      </c>
      <c r="O578" s="14" t="e">
        <f>Município!#REF!</f>
        <v>#REF!</v>
      </c>
      <c r="P578" s="14" t="e">
        <f>Município!#REF!</f>
        <v>#REF!</v>
      </c>
    </row>
    <row r="579" spans="1:16" ht="15.75" customHeight="1" x14ac:dyDescent="0.25">
      <c r="A579" s="128" t="str">
        <f>Município!A579</f>
        <v>Januária</v>
      </c>
      <c r="B579" s="128">
        <f>Município!B579</f>
        <v>314915</v>
      </c>
      <c r="C579" s="128" t="str">
        <f>Município!C579</f>
        <v>Pedras de Maria da Cruz</v>
      </c>
      <c r="D579" s="137" t="e">
        <f>Município!#REF!</f>
        <v>#REF!</v>
      </c>
      <c r="E579" s="131" t="e">
        <f>Município!#REF!</f>
        <v>#REF!</v>
      </c>
      <c r="F579" s="131" t="e">
        <f>Município!#REF!</f>
        <v>#REF!</v>
      </c>
      <c r="G579" s="132" t="e">
        <f>Município!#REF!</f>
        <v>#REF!</v>
      </c>
      <c r="H579" s="131"/>
      <c r="I579" s="131" t="e">
        <f>Município!#REF!</f>
        <v>#REF!</v>
      </c>
      <c r="J579" s="131" t="e">
        <f>Município!#REF!</f>
        <v>#REF!</v>
      </c>
      <c r="K579" s="131">
        <f>Município!D579</f>
        <v>66</v>
      </c>
      <c r="L579" s="133"/>
      <c r="M579" s="134" t="e">
        <f>Município!#REF!</f>
        <v>#REF!</v>
      </c>
      <c r="N579" s="14" t="e">
        <f>Município!#REF!</f>
        <v>#REF!</v>
      </c>
      <c r="O579" s="14" t="e">
        <f>Município!#REF!</f>
        <v>#REF!</v>
      </c>
      <c r="P579" s="14" t="e">
        <f>Município!#REF!</f>
        <v>#REF!</v>
      </c>
    </row>
    <row r="580" spans="1:16" ht="15.75" customHeight="1" x14ac:dyDescent="0.25">
      <c r="A580" s="128" t="str">
        <f>Município!A580</f>
        <v>Uberaba</v>
      </c>
      <c r="B580" s="128">
        <f>Município!B580</f>
        <v>314920</v>
      </c>
      <c r="C580" s="128" t="str">
        <f>Município!C580</f>
        <v>Pedrinópolis</v>
      </c>
      <c r="D580" s="137" t="e">
        <f>Município!#REF!</f>
        <v>#REF!</v>
      </c>
      <c r="E580" s="131" t="e">
        <f>Município!#REF!</f>
        <v>#REF!</v>
      </c>
      <c r="F580" s="131" t="e">
        <f>Município!#REF!</f>
        <v>#REF!</v>
      </c>
      <c r="G580" s="132" t="e">
        <f>Município!#REF!</f>
        <v>#REF!</v>
      </c>
      <c r="H580" s="131"/>
      <c r="I580" s="131" t="e">
        <f>Município!#REF!</f>
        <v>#REF!</v>
      </c>
      <c r="J580" s="131" t="e">
        <f>Município!#REF!</f>
        <v>#REF!</v>
      </c>
      <c r="K580" s="131">
        <f>Município!D580</f>
        <v>60</v>
      </c>
      <c r="L580" s="133"/>
      <c r="M580" s="134" t="e">
        <f>Município!#REF!</f>
        <v>#REF!</v>
      </c>
      <c r="N580" s="14" t="e">
        <f>Município!#REF!</f>
        <v>#REF!</v>
      </c>
      <c r="O580" s="14" t="e">
        <f>Município!#REF!</f>
        <v>#REF!</v>
      </c>
      <c r="P580" s="14" t="e">
        <f>Município!#REF!</f>
        <v>#REF!</v>
      </c>
    </row>
    <row r="581" spans="1:16" ht="15.75" customHeight="1" x14ac:dyDescent="0.25">
      <c r="A581" s="128" t="str">
        <f>Município!A581</f>
        <v>Belo Horizonte</v>
      </c>
      <c r="B581" s="128">
        <f>Município!B581</f>
        <v>314930</v>
      </c>
      <c r="C581" s="128" t="str">
        <f>Município!C581</f>
        <v>Pedro Leopoldo</v>
      </c>
      <c r="D581" s="137" t="e">
        <f>Município!#REF!</f>
        <v>#REF!</v>
      </c>
      <c r="E581" s="131" t="e">
        <f>Município!#REF!</f>
        <v>#REF!</v>
      </c>
      <c r="F581" s="131" t="e">
        <f>Município!#REF!</f>
        <v>#REF!</v>
      </c>
      <c r="G581" s="132" t="e">
        <f>Município!#REF!</f>
        <v>#REF!</v>
      </c>
      <c r="H581" s="131"/>
      <c r="I581" s="131" t="e">
        <f>Município!#REF!</f>
        <v>#REF!</v>
      </c>
      <c r="J581" s="131" t="e">
        <f>Município!#REF!</f>
        <v>#REF!</v>
      </c>
      <c r="K581" s="131">
        <f>Município!D581</f>
        <v>426</v>
      </c>
      <c r="L581" s="133"/>
      <c r="M581" s="134" t="e">
        <f>Município!#REF!</f>
        <v>#REF!</v>
      </c>
      <c r="N581" s="14" t="e">
        <f>Município!#REF!</f>
        <v>#REF!</v>
      </c>
      <c r="O581" s="14" t="e">
        <f>Município!#REF!</f>
        <v>#REF!</v>
      </c>
      <c r="P581" s="14" t="e">
        <f>Município!#REF!</f>
        <v>#REF!</v>
      </c>
    </row>
    <row r="582" spans="1:16" ht="15.75" customHeight="1" x14ac:dyDescent="0.25">
      <c r="A582" s="128" t="str">
        <f>Município!A582</f>
        <v>Juiz de Fora</v>
      </c>
      <c r="B582" s="128">
        <f>Município!B582</f>
        <v>314940</v>
      </c>
      <c r="C582" s="128" t="str">
        <f>Município!C582</f>
        <v>Pedro Teixeira</v>
      </c>
      <c r="D582" s="137" t="e">
        <f>Município!#REF!</f>
        <v>#REF!</v>
      </c>
      <c r="E582" s="131" t="e">
        <f>Município!#REF!</f>
        <v>#REF!</v>
      </c>
      <c r="F582" s="131" t="e">
        <f>Município!#REF!</f>
        <v>#REF!</v>
      </c>
      <c r="G582" s="132" t="e">
        <f>Município!#REF!</f>
        <v>#REF!</v>
      </c>
      <c r="H582" s="131"/>
      <c r="I582" s="131" t="e">
        <f>Município!#REF!</f>
        <v>#REF!</v>
      </c>
      <c r="J582" s="131" t="e">
        <f>Município!#REF!</f>
        <v>#REF!</v>
      </c>
      <c r="K582" s="131">
        <f>Município!D582</f>
        <v>18</v>
      </c>
      <c r="L582" s="133"/>
      <c r="M582" s="134" t="e">
        <f>Município!#REF!</f>
        <v>#REF!</v>
      </c>
      <c r="N582" s="14" t="e">
        <f>Município!#REF!</f>
        <v>#REF!</v>
      </c>
      <c r="O582" s="14" t="e">
        <f>Município!#REF!</f>
        <v>#REF!</v>
      </c>
      <c r="P582" s="14" t="e">
        <f>Município!#REF!</f>
        <v>#REF!</v>
      </c>
    </row>
    <row r="583" spans="1:16" ht="15.75" customHeight="1" x14ac:dyDescent="0.25">
      <c r="A583" s="128" t="str">
        <f>Município!A583</f>
        <v>Juiz de Fora</v>
      </c>
      <c r="B583" s="128">
        <f>Município!B583</f>
        <v>314950</v>
      </c>
      <c r="C583" s="128" t="str">
        <f>Município!C583</f>
        <v>Pequeri</v>
      </c>
      <c r="D583" s="137" t="e">
        <f>Município!#REF!</f>
        <v>#REF!</v>
      </c>
      <c r="E583" s="131" t="e">
        <f>Município!#REF!</f>
        <v>#REF!</v>
      </c>
      <c r="F583" s="131" t="e">
        <f>Município!#REF!</f>
        <v>#REF!</v>
      </c>
      <c r="G583" s="132" t="e">
        <f>Município!#REF!</f>
        <v>#REF!</v>
      </c>
      <c r="H583" s="131"/>
      <c r="I583" s="131" t="e">
        <f>Município!#REF!</f>
        <v>#REF!</v>
      </c>
      <c r="J583" s="131" t="e">
        <f>Município!#REF!</f>
        <v>#REF!</v>
      </c>
      <c r="K583" s="131">
        <f>Município!D583</f>
        <v>42</v>
      </c>
      <c r="L583" s="133"/>
      <c r="M583" s="134" t="e">
        <f>Município!#REF!</f>
        <v>#REF!</v>
      </c>
      <c r="N583" s="14" t="e">
        <f>Município!#REF!</f>
        <v>#REF!</v>
      </c>
      <c r="O583" s="14" t="e">
        <f>Município!#REF!</f>
        <v>#REF!</v>
      </c>
      <c r="P583" s="14" t="e">
        <f>Município!#REF!</f>
        <v>#REF!</v>
      </c>
    </row>
    <row r="584" spans="1:16" ht="15.75" customHeight="1" x14ac:dyDescent="0.25">
      <c r="A584" s="128" t="str">
        <f>Município!A584</f>
        <v>Sete Lagoas</v>
      </c>
      <c r="B584" s="128">
        <f>Município!B584</f>
        <v>314960</v>
      </c>
      <c r="C584" s="128" t="str">
        <f>Município!C584</f>
        <v>Pequi</v>
      </c>
      <c r="D584" s="137" t="e">
        <f>Município!#REF!</f>
        <v>#REF!</v>
      </c>
      <c r="E584" s="131" t="e">
        <f>Município!#REF!</f>
        <v>#REF!</v>
      </c>
      <c r="F584" s="131" t="e">
        <f>Município!#REF!</f>
        <v>#REF!</v>
      </c>
      <c r="G584" s="132" t="e">
        <f>Município!#REF!</f>
        <v>#REF!</v>
      </c>
      <c r="H584" s="131"/>
      <c r="I584" s="131" t="e">
        <f>Município!#REF!</f>
        <v>#REF!</v>
      </c>
      <c r="J584" s="131" t="e">
        <f>Município!#REF!</f>
        <v>#REF!</v>
      </c>
      <c r="K584" s="131">
        <f>Município!D584</f>
        <v>90</v>
      </c>
      <c r="L584" s="133"/>
      <c r="M584" s="134" t="e">
        <f>Município!#REF!</f>
        <v>#REF!</v>
      </c>
      <c r="N584" s="14" t="e">
        <f>Município!#REF!</f>
        <v>#REF!</v>
      </c>
      <c r="O584" s="14" t="e">
        <f>Município!#REF!</f>
        <v>#REF!</v>
      </c>
      <c r="P584" s="14" t="e">
        <f>Município!#REF!</f>
        <v>#REF!</v>
      </c>
    </row>
    <row r="585" spans="1:16" ht="15.75" customHeight="1" x14ac:dyDescent="0.25">
      <c r="A585" s="128" t="str">
        <f>Município!A585</f>
        <v>Divinópolis</v>
      </c>
      <c r="B585" s="128">
        <f>Município!B585</f>
        <v>314970</v>
      </c>
      <c r="C585" s="128" t="str">
        <f>Município!C585</f>
        <v>Perdigão</v>
      </c>
      <c r="D585" s="137" t="e">
        <f>Município!#REF!</f>
        <v>#REF!</v>
      </c>
      <c r="E585" s="131" t="e">
        <f>Município!#REF!</f>
        <v>#REF!</v>
      </c>
      <c r="F585" s="131" t="e">
        <f>Município!#REF!</f>
        <v>#REF!</v>
      </c>
      <c r="G585" s="132" t="e">
        <f>Município!#REF!</f>
        <v>#REF!</v>
      </c>
      <c r="H585" s="131"/>
      <c r="I585" s="131" t="e">
        <f>Município!#REF!</f>
        <v>#REF!</v>
      </c>
      <c r="J585" s="131" t="e">
        <f>Município!#REF!</f>
        <v>#REF!</v>
      </c>
      <c r="K585" s="131">
        <f>Município!D585</f>
        <v>330</v>
      </c>
      <c r="L585" s="133"/>
      <c r="M585" s="134" t="e">
        <f>Município!#REF!</f>
        <v>#REF!</v>
      </c>
      <c r="N585" s="14" t="e">
        <f>Município!#REF!</f>
        <v>#REF!</v>
      </c>
      <c r="O585" s="14" t="e">
        <f>Município!#REF!</f>
        <v>#REF!</v>
      </c>
      <c r="P585" s="14" t="e">
        <f>Município!#REF!</f>
        <v>#REF!</v>
      </c>
    </row>
    <row r="586" spans="1:16" ht="15.75" customHeight="1" x14ac:dyDescent="0.25">
      <c r="A586" s="128" t="str">
        <f>Município!A586</f>
        <v>Uberaba</v>
      </c>
      <c r="B586" s="128">
        <f>Município!B586</f>
        <v>314980</v>
      </c>
      <c r="C586" s="128" t="str">
        <f>Município!C586</f>
        <v>Perdizes</v>
      </c>
      <c r="D586" s="137" t="e">
        <f>Município!#REF!</f>
        <v>#REF!</v>
      </c>
      <c r="E586" s="131" t="e">
        <f>Município!#REF!</f>
        <v>#REF!</v>
      </c>
      <c r="F586" s="131" t="e">
        <f>Município!#REF!</f>
        <v>#REF!</v>
      </c>
      <c r="G586" s="132" t="e">
        <f>Município!#REF!</f>
        <v>#REF!</v>
      </c>
      <c r="H586" s="131"/>
      <c r="I586" s="131" t="e">
        <f>Município!#REF!</f>
        <v>#REF!</v>
      </c>
      <c r="J586" s="131" t="e">
        <f>Município!#REF!</f>
        <v>#REF!</v>
      </c>
      <c r="K586" s="131">
        <f>Município!D586</f>
        <v>294</v>
      </c>
      <c r="L586" s="133"/>
      <c r="M586" s="134" t="e">
        <f>Município!#REF!</f>
        <v>#REF!</v>
      </c>
      <c r="N586" s="14" t="e">
        <f>Município!#REF!</f>
        <v>#REF!</v>
      </c>
      <c r="O586" s="14" t="e">
        <f>Município!#REF!</f>
        <v>#REF!</v>
      </c>
      <c r="P586" s="14" t="e">
        <f>Município!#REF!</f>
        <v>#REF!</v>
      </c>
    </row>
    <row r="587" spans="1:16" ht="15.75" customHeight="1" x14ac:dyDescent="0.25">
      <c r="A587" s="128" t="str">
        <f>Município!A587</f>
        <v>Varginha</v>
      </c>
      <c r="B587" s="128">
        <f>Município!B587</f>
        <v>314990</v>
      </c>
      <c r="C587" s="128" t="str">
        <f>Município!C587</f>
        <v>Perdões</v>
      </c>
      <c r="D587" s="137" t="e">
        <f>Município!#REF!</f>
        <v>#REF!</v>
      </c>
      <c r="E587" s="131" t="e">
        <f>Município!#REF!</f>
        <v>#REF!</v>
      </c>
      <c r="F587" s="131" t="e">
        <f>Município!#REF!</f>
        <v>#REF!</v>
      </c>
      <c r="G587" s="132" t="e">
        <f>Município!#REF!</f>
        <v>#REF!</v>
      </c>
      <c r="H587" s="131"/>
      <c r="I587" s="131" t="e">
        <f>Município!#REF!</f>
        <v>#REF!</v>
      </c>
      <c r="J587" s="131" t="e">
        <f>Município!#REF!</f>
        <v>#REF!</v>
      </c>
      <c r="K587" s="131">
        <f>Município!D587</f>
        <v>348</v>
      </c>
      <c r="L587" s="133"/>
      <c r="M587" s="134" t="e">
        <f>Município!#REF!</f>
        <v>#REF!</v>
      </c>
      <c r="N587" s="14" t="e">
        <f>Município!#REF!</f>
        <v>#REF!</v>
      </c>
      <c r="O587" s="14" t="e">
        <f>Município!#REF!</f>
        <v>#REF!</v>
      </c>
      <c r="P587" s="14" t="e">
        <f>Município!#REF!</f>
        <v>#REF!</v>
      </c>
    </row>
    <row r="588" spans="1:16" ht="15.75" customHeight="1" x14ac:dyDescent="0.25">
      <c r="A588" s="128" t="str">
        <f>Município!A588</f>
        <v>Coronel Fabriciano</v>
      </c>
      <c r="B588" s="128">
        <f>Município!B588</f>
        <v>314995</v>
      </c>
      <c r="C588" s="128" t="str">
        <f>Município!C588</f>
        <v>Periquito</v>
      </c>
      <c r="D588" s="137" t="e">
        <f>Município!#REF!</f>
        <v>#REF!</v>
      </c>
      <c r="E588" s="131" t="e">
        <f>Município!#REF!</f>
        <v>#REF!</v>
      </c>
      <c r="F588" s="131" t="e">
        <f>Município!#REF!</f>
        <v>#REF!</v>
      </c>
      <c r="G588" s="132" t="e">
        <f>Município!#REF!</f>
        <v>#REF!</v>
      </c>
      <c r="H588" s="131"/>
      <c r="I588" s="131" t="e">
        <f>Município!#REF!</f>
        <v>#REF!</v>
      </c>
      <c r="J588" s="131" t="e">
        <f>Município!#REF!</f>
        <v>#REF!</v>
      </c>
      <c r="K588" s="131">
        <f>Município!D588</f>
        <v>54</v>
      </c>
      <c r="L588" s="133"/>
      <c r="M588" s="134" t="e">
        <f>Município!#REF!</f>
        <v>#REF!</v>
      </c>
      <c r="N588" s="14" t="e">
        <f>Município!#REF!</f>
        <v>#REF!</v>
      </c>
      <c r="O588" s="14" t="e">
        <f>Município!#REF!</f>
        <v>#REF!</v>
      </c>
      <c r="P588" s="14" t="e">
        <f>Município!#REF!</f>
        <v>#REF!</v>
      </c>
    </row>
    <row r="589" spans="1:16" ht="15.75" customHeight="1" x14ac:dyDescent="0.25">
      <c r="A589" s="128" t="str">
        <f>Município!A589</f>
        <v>Teófilo Otoni</v>
      </c>
      <c r="B589" s="128">
        <f>Município!B589</f>
        <v>315000</v>
      </c>
      <c r="C589" s="128" t="str">
        <f>Município!C589</f>
        <v>Pescador</v>
      </c>
      <c r="D589" s="137" t="e">
        <f>Município!#REF!</f>
        <v>#REF!</v>
      </c>
      <c r="E589" s="131" t="e">
        <f>Município!#REF!</f>
        <v>#REF!</v>
      </c>
      <c r="F589" s="131" t="e">
        <f>Município!#REF!</f>
        <v>#REF!</v>
      </c>
      <c r="G589" s="132" t="e">
        <f>Município!#REF!</f>
        <v>#REF!</v>
      </c>
      <c r="H589" s="131"/>
      <c r="I589" s="131" t="e">
        <f>Município!#REF!</f>
        <v>#REF!</v>
      </c>
      <c r="J589" s="131" t="e">
        <f>Município!#REF!</f>
        <v>#REF!</v>
      </c>
      <c r="K589" s="131">
        <f>Município!D589</f>
        <v>30</v>
      </c>
      <c r="L589" s="133"/>
      <c r="M589" s="134" t="e">
        <f>Município!#REF!</f>
        <v>#REF!</v>
      </c>
      <c r="N589" s="14" t="e">
        <f>Município!#REF!</f>
        <v>#REF!</v>
      </c>
      <c r="O589" s="14" t="e">
        <f>Município!#REF!</f>
        <v>#REF!</v>
      </c>
      <c r="P589" s="14" t="e">
        <f>Município!#REF!</f>
        <v>#REF!</v>
      </c>
    </row>
    <row r="590" spans="1:16" ht="15.75" customHeight="1" x14ac:dyDescent="0.25">
      <c r="A590" s="128" t="str">
        <f>Município!A590</f>
        <v>Juiz de Fora</v>
      </c>
      <c r="B590" s="128">
        <f>Município!B590</f>
        <v>315010</v>
      </c>
      <c r="C590" s="128" t="str">
        <f>Município!C590</f>
        <v>Piau</v>
      </c>
      <c r="D590" s="137" t="e">
        <f>Município!#REF!</f>
        <v>#REF!</v>
      </c>
      <c r="E590" s="131" t="e">
        <f>Município!#REF!</f>
        <v>#REF!</v>
      </c>
      <c r="F590" s="131" t="e">
        <f>Município!#REF!</f>
        <v>#REF!</v>
      </c>
      <c r="G590" s="132" t="e">
        <f>Município!#REF!</f>
        <v>#REF!</v>
      </c>
      <c r="H590" s="131"/>
      <c r="I590" s="131" t="e">
        <f>Município!#REF!</f>
        <v>#REF!</v>
      </c>
      <c r="J590" s="131" t="e">
        <f>Município!#REF!</f>
        <v>#REF!</v>
      </c>
      <c r="K590" s="131">
        <f>Município!D590</f>
        <v>24</v>
      </c>
      <c r="L590" s="133"/>
      <c r="M590" s="134" t="e">
        <f>Município!#REF!</f>
        <v>#REF!</v>
      </c>
      <c r="N590" s="14" t="e">
        <f>Município!#REF!</f>
        <v>#REF!</v>
      </c>
      <c r="O590" s="14" t="e">
        <f>Município!#REF!</f>
        <v>#REF!</v>
      </c>
      <c r="P590" s="14" t="e">
        <f>Município!#REF!</f>
        <v>#REF!</v>
      </c>
    </row>
    <row r="591" spans="1:16" ht="15.75" customHeight="1" x14ac:dyDescent="0.25">
      <c r="A591" s="128" t="str">
        <f>Município!A591</f>
        <v>Coronel Fabriciano</v>
      </c>
      <c r="B591" s="128">
        <f>Município!B591</f>
        <v>315015</v>
      </c>
      <c r="C591" s="128" t="str">
        <f>Município!C591</f>
        <v>Piedade de Caratinga</v>
      </c>
      <c r="D591" s="137" t="e">
        <f>Município!#REF!</f>
        <v>#REF!</v>
      </c>
      <c r="E591" s="131" t="e">
        <f>Município!#REF!</f>
        <v>#REF!</v>
      </c>
      <c r="F591" s="131" t="e">
        <f>Município!#REF!</f>
        <v>#REF!</v>
      </c>
      <c r="G591" s="132" t="e">
        <f>Município!#REF!</f>
        <v>#REF!</v>
      </c>
      <c r="H591" s="131"/>
      <c r="I591" s="131" t="e">
        <f>Município!#REF!</f>
        <v>#REF!</v>
      </c>
      <c r="J591" s="131" t="e">
        <f>Município!#REF!</f>
        <v>#REF!</v>
      </c>
      <c r="K591" s="131">
        <f>Município!D591</f>
        <v>126</v>
      </c>
      <c r="L591" s="133"/>
      <c r="M591" s="134" t="e">
        <f>Município!#REF!</f>
        <v>#REF!</v>
      </c>
      <c r="N591" s="14" t="e">
        <f>Município!#REF!</f>
        <v>#REF!</v>
      </c>
      <c r="O591" s="14" t="e">
        <f>Município!#REF!</f>
        <v>#REF!</v>
      </c>
      <c r="P591" s="14" t="e">
        <f>Município!#REF!</f>
        <v>#REF!</v>
      </c>
    </row>
    <row r="592" spans="1:16" ht="15.75" customHeight="1" x14ac:dyDescent="0.25">
      <c r="A592" s="128" t="str">
        <f>Município!A592</f>
        <v>Ponte Nova</v>
      </c>
      <c r="B592" s="128">
        <f>Município!B592</f>
        <v>315020</v>
      </c>
      <c r="C592" s="128" t="str">
        <f>Município!C592</f>
        <v>Piedade de Ponte Nova</v>
      </c>
      <c r="D592" s="137" t="e">
        <f>Município!#REF!</f>
        <v>#REF!</v>
      </c>
      <c r="E592" s="131" t="e">
        <f>Município!#REF!</f>
        <v>#REF!</v>
      </c>
      <c r="F592" s="131" t="e">
        <f>Município!#REF!</f>
        <v>#REF!</v>
      </c>
      <c r="G592" s="132" t="e">
        <f>Município!#REF!</f>
        <v>#REF!</v>
      </c>
      <c r="H592" s="131"/>
      <c r="I592" s="131" t="e">
        <f>Município!#REF!</f>
        <v>#REF!</v>
      </c>
      <c r="J592" s="131" t="e">
        <f>Município!#REF!</f>
        <v>#REF!</v>
      </c>
      <c r="K592" s="131">
        <f>Município!D592</f>
        <v>72</v>
      </c>
      <c r="L592" s="133"/>
      <c r="M592" s="134" t="e">
        <f>Município!#REF!</f>
        <v>#REF!</v>
      </c>
      <c r="N592" s="14" t="e">
        <f>Município!#REF!</f>
        <v>#REF!</v>
      </c>
      <c r="O592" s="14" t="e">
        <f>Município!#REF!</f>
        <v>#REF!</v>
      </c>
      <c r="P592" s="14" t="e">
        <f>Município!#REF!</f>
        <v>#REF!</v>
      </c>
    </row>
    <row r="593" spans="1:16" ht="15.75" customHeight="1" x14ac:dyDescent="0.25">
      <c r="A593" s="128" t="str">
        <f>Município!A593</f>
        <v>São João Del Rei</v>
      </c>
      <c r="B593" s="128">
        <f>Município!B593</f>
        <v>315030</v>
      </c>
      <c r="C593" s="128" t="str">
        <f>Município!C593</f>
        <v>Piedade do Rio Grande</v>
      </c>
      <c r="D593" s="137" t="e">
        <f>Município!#REF!</f>
        <v>#REF!</v>
      </c>
      <c r="E593" s="131" t="e">
        <f>Município!#REF!</f>
        <v>#REF!</v>
      </c>
      <c r="F593" s="131" t="e">
        <f>Município!#REF!</f>
        <v>#REF!</v>
      </c>
      <c r="G593" s="132" t="e">
        <f>Município!#REF!</f>
        <v>#REF!</v>
      </c>
      <c r="H593" s="131"/>
      <c r="I593" s="131" t="e">
        <f>Município!#REF!</f>
        <v>#REF!</v>
      </c>
      <c r="J593" s="131" t="e">
        <f>Município!#REF!</f>
        <v>#REF!</v>
      </c>
      <c r="K593" s="131">
        <f>Município!D593</f>
        <v>42</v>
      </c>
      <c r="L593" s="133"/>
      <c r="M593" s="134" t="e">
        <f>Município!#REF!</f>
        <v>#REF!</v>
      </c>
      <c r="N593" s="14" t="e">
        <f>Município!#REF!</f>
        <v>#REF!</v>
      </c>
      <c r="O593" s="14" t="e">
        <f>Município!#REF!</f>
        <v>#REF!</v>
      </c>
      <c r="P593" s="14" t="e">
        <f>Município!#REF!</f>
        <v>#REF!</v>
      </c>
    </row>
    <row r="594" spans="1:16" ht="15.75" customHeight="1" x14ac:dyDescent="0.25">
      <c r="A594" s="128" t="str">
        <f>Município!A594</f>
        <v>Belo Horizonte</v>
      </c>
      <c r="B594" s="128">
        <f>Município!B594</f>
        <v>315040</v>
      </c>
      <c r="C594" s="128" t="str">
        <f>Município!C594</f>
        <v>Piedade dos Gerais</v>
      </c>
      <c r="D594" s="137" t="e">
        <f>Município!#REF!</f>
        <v>#REF!</v>
      </c>
      <c r="E594" s="131" t="e">
        <f>Município!#REF!</f>
        <v>#REF!</v>
      </c>
      <c r="F594" s="131" t="e">
        <f>Município!#REF!</f>
        <v>#REF!</v>
      </c>
      <c r="G594" s="132" t="e">
        <f>Município!#REF!</f>
        <v>#REF!</v>
      </c>
      <c r="H594" s="131"/>
      <c r="I594" s="131" t="e">
        <f>Município!#REF!</f>
        <v>#REF!</v>
      </c>
      <c r="J594" s="131" t="e">
        <f>Município!#REF!</f>
        <v>#REF!</v>
      </c>
      <c r="K594" s="131">
        <f>Município!D594</f>
        <v>84</v>
      </c>
      <c r="L594" s="133"/>
      <c r="M594" s="134" t="e">
        <f>Município!#REF!</f>
        <v>#REF!</v>
      </c>
      <c r="N594" s="14" t="e">
        <f>Município!#REF!</f>
        <v>#REF!</v>
      </c>
      <c r="O594" s="14" t="e">
        <f>Município!#REF!</f>
        <v>#REF!</v>
      </c>
      <c r="P594" s="14" t="e">
        <f>Município!#REF!</f>
        <v>#REF!</v>
      </c>
    </row>
    <row r="595" spans="1:16" ht="15.75" customHeight="1" x14ac:dyDescent="0.25">
      <c r="A595" s="128" t="str">
        <f>Município!A595</f>
        <v>Passos</v>
      </c>
      <c r="B595" s="128">
        <f>Município!B595</f>
        <v>315050</v>
      </c>
      <c r="C595" s="128" t="str">
        <f>Município!C595</f>
        <v>Pimenta</v>
      </c>
      <c r="D595" s="137" t="e">
        <f>Município!#REF!</f>
        <v>#REF!</v>
      </c>
      <c r="E595" s="131" t="e">
        <f>Município!#REF!</f>
        <v>#REF!</v>
      </c>
      <c r="F595" s="131" t="e">
        <f>Município!#REF!</f>
        <v>#REF!</v>
      </c>
      <c r="G595" s="132" t="e">
        <f>Município!#REF!</f>
        <v>#REF!</v>
      </c>
      <c r="H595" s="131"/>
      <c r="I595" s="131" t="e">
        <f>Município!#REF!</f>
        <v>#REF!</v>
      </c>
      <c r="J595" s="131" t="e">
        <f>Município!#REF!</f>
        <v>#REF!</v>
      </c>
      <c r="K595" s="131">
        <f>Município!D595</f>
        <v>144</v>
      </c>
      <c r="L595" s="133"/>
      <c r="M595" s="134" t="e">
        <f>Município!#REF!</f>
        <v>#REF!</v>
      </c>
      <c r="N595" s="14" t="e">
        <f>Município!#REF!</f>
        <v>#REF!</v>
      </c>
      <c r="O595" s="14" t="e">
        <f>Município!#REF!</f>
        <v>#REF!</v>
      </c>
      <c r="P595" s="14" t="e">
        <f>Município!#REF!</f>
        <v>#REF!</v>
      </c>
    </row>
    <row r="596" spans="1:16" ht="15.75" customHeight="1" x14ac:dyDescent="0.25">
      <c r="A596" s="128" t="str">
        <f>Município!A596</f>
        <v>Coronel Fabriciano</v>
      </c>
      <c r="B596" s="128">
        <f>Município!B596</f>
        <v>315053</v>
      </c>
      <c r="C596" s="128" t="str">
        <f>Município!C596</f>
        <v>Pingo-d'Água</v>
      </c>
      <c r="D596" s="137" t="e">
        <f>Município!#REF!</f>
        <v>#REF!</v>
      </c>
      <c r="E596" s="131" t="e">
        <f>Município!#REF!</f>
        <v>#REF!</v>
      </c>
      <c r="F596" s="131" t="e">
        <f>Município!#REF!</f>
        <v>#REF!</v>
      </c>
      <c r="G596" s="132" t="e">
        <f>Município!#REF!</f>
        <v>#REF!</v>
      </c>
      <c r="H596" s="131"/>
      <c r="I596" s="131" t="e">
        <f>Município!#REF!</f>
        <v>#REF!</v>
      </c>
      <c r="J596" s="131" t="e">
        <f>Município!#REF!</f>
        <v>#REF!</v>
      </c>
      <c r="K596" s="131">
        <f>Município!D596</f>
        <v>90</v>
      </c>
      <c r="L596" s="133"/>
      <c r="M596" s="134" t="e">
        <f>Município!#REF!</f>
        <v>#REF!</v>
      </c>
      <c r="N596" s="14" t="e">
        <f>Município!#REF!</f>
        <v>#REF!</v>
      </c>
      <c r="O596" s="14" t="e">
        <f>Município!#REF!</f>
        <v>#REF!</v>
      </c>
      <c r="P596" s="14" t="e">
        <f>Município!#REF!</f>
        <v>#REF!</v>
      </c>
    </row>
    <row r="597" spans="1:16" ht="15.75" customHeight="1" x14ac:dyDescent="0.25">
      <c r="A597" s="128" t="str">
        <f>Município!A597</f>
        <v>Januária</v>
      </c>
      <c r="B597" s="128">
        <f>Município!B597</f>
        <v>315057</v>
      </c>
      <c r="C597" s="128" t="str">
        <f>Município!C597</f>
        <v>Pintópolis</v>
      </c>
      <c r="D597" s="137" t="e">
        <f>Município!#REF!</f>
        <v>#REF!</v>
      </c>
      <c r="E597" s="131" t="e">
        <f>Município!#REF!</f>
        <v>#REF!</v>
      </c>
      <c r="F597" s="131" t="e">
        <f>Município!#REF!</f>
        <v>#REF!</v>
      </c>
      <c r="G597" s="132" t="e">
        <f>Município!#REF!</f>
        <v>#REF!</v>
      </c>
      <c r="H597" s="131"/>
      <c r="I597" s="131" t="e">
        <f>Município!#REF!</f>
        <v>#REF!</v>
      </c>
      <c r="J597" s="131" t="e">
        <f>Município!#REF!</f>
        <v>#REF!</v>
      </c>
      <c r="K597" s="131">
        <f>Município!D597</f>
        <v>108</v>
      </c>
      <c r="L597" s="133"/>
      <c r="M597" s="134" t="e">
        <f>Município!#REF!</f>
        <v>#REF!</v>
      </c>
      <c r="N597" s="14" t="e">
        <f>Município!#REF!</f>
        <v>#REF!</v>
      </c>
      <c r="O597" s="14" t="e">
        <f>Município!#REF!</f>
        <v>#REF!</v>
      </c>
      <c r="P597" s="14" t="e">
        <f>Município!#REF!</f>
        <v>#REF!</v>
      </c>
    </row>
    <row r="598" spans="1:16" ht="15.75" customHeight="1" x14ac:dyDescent="0.25">
      <c r="A598" s="128" t="str">
        <f>Município!A598</f>
        <v>Divinópolis</v>
      </c>
      <c r="B598" s="128">
        <f>Município!B598</f>
        <v>315060</v>
      </c>
      <c r="C598" s="128" t="str">
        <f>Município!C598</f>
        <v>Piracema</v>
      </c>
      <c r="D598" s="137" t="e">
        <f>Município!#REF!</f>
        <v>#REF!</v>
      </c>
      <c r="E598" s="131" t="e">
        <f>Município!#REF!</f>
        <v>#REF!</v>
      </c>
      <c r="F598" s="131" t="e">
        <f>Município!#REF!</f>
        <v>#REF!</v>
      </c>
      <c r="G598" s="132" t="e">
        <f>Município!#REF!</f>
        <v>#REF!</v>
      </c>
      <c r="H598" s="131"/>
      <c r="I598" s="131" t="e">
        <f>Município!#REF!</f>
        <v>#REF!</v>
      </c>
      <c r="J598" s="131" t="e">
        <f>Município!#REF!</f>
        <v>#REF!</v>
      </c>
      <c r="K598" s="131">
        <f>Município!D598</f>
        <v>108</v>
      </c>
      <c r="L598" s="133"/>
      <c r="M598" s="134" t="e">
        <f>Município!#REF!</f>
        <v>#REF!</v>
      </c>
      <c r="N598" s="14" t="e">
        <f>Município!#REF!</f>
        <v>#REF!</v>
      </c>
      <c r="O598" s="14" t="e">
        <f>Município!#REF!</f>
        <v>#REF!</v>
      </c>
      <c r="P598" s="14" t="e">
        <f>Município!#REF!</f>
        <v>#REF!</v>
      </c>
    </row>
    <row r="599" spans="1:16" ht="15.75" customHeight="1" x14ac:dyDescent="0.25">
      <c r="A599" s="128" t="str">
        <f>Município!A599</f>
        <v>Uberaba</v>
      </c>
      <c r="B599" s="128">
        <f>Município!B599</f>
        <v>315070</v>
      </c>
      <c r="C599" s="128" t="str">
        <f>Município!C599</f>
        <v>Pirajuba</v>
      </c>
      <c r="D599" s="137" t="e">
        <f>Município!#REF!</f>
        <v>#REF!</v>
      </c>
      <c r="E599" s="131" t="e">
        <f>Município!#REF!</f>
        <v>#REF!</v>
      </c>
      <c r="F599" s="131" t="e">
        <f>Município!#REF!</f>
        <v>#REF!</v>
      </c>
      <c r="G599" s="132" t="e">
        <f>Município!#REF!</f>
        <v>#REF!</v>
      </c>
      <c r="H599" s="131"/>
      <c r="I599" s="131" t="e">
        <f>Município!#REF!</f>
        <v>#REF!</v>
      </c>
      <c r="J599" s="131" t="e">
        <f>Município!#REF!</f>
        <v>#REF!</v>
      </c>
      <c r="K599" s="131">
        <f>Município!D599</f>
        <v>108</v>
      </c>
      <c r="L599" s="133"/>
      <c r="M599" s="134" t="e">
        <f>Município!#REF!</f>
        <v>#REF!</v>
      </c>
      <c r="N599" s="14" t="e">
        <f>Município!#REF!</f>
        <v>#REF!</v>
      </c>
      <c r="O599" s="14" t="e">
        <f>Município!#REF!</f>
        <v>#REF!</v>
      </c>
      <c r="P599" s="14" t="e">
        <f>Município!#REF!</f>
        <v>#REF!</v>
      </c>
    </row>
    <row r="600" spans="1:16" ht="15.75" customHeight="1" x14ac:dyDescent="0.25">
      <c r="A600" s="128" t="str">
        <f>Município!A600</f>
        <v>Barbacena</v>
      </c>
      <c r="B600" s="128">
        <f>Município!B600</f>
        <v>315080</v>
      </c>
      <c r="C600" s="128" t="str">
        <f>Município!C600</f>
        <v>Piranga</v>
      </c>
      <c r="D600" s="137" t="e">
        <f>Município!#REF!</f>
        <v>#REF!</v>
      </c>
      <c r="E600" s="131" t="e">
        <f>Município!#REF!</f>
        <v>#REF!</v>
      </c>
      <c r="F600" s="131" t="e">
        <f>Município!#REF!</f>
        <v>#REF!</v>
      </c>
      <c r="G600" s="132" t="e">
        <f>Município!#REF!</f>
        <v>#REF!</v>
      </c>
      <c r="H600" s="131"/>
      <c r="I600" s="131" t="e">
        <f>Município!#REF!</f>
        <v>#REF!</v>
      </c>
      <c r="J600" s="131" t="e">
        <f>Município!#REF!</f>
        <v>#REF!</v>
      </c>
      <c r="K600" s="131">
        <f>Município!D600</f>
        <v>90</v>
      </c>
      <c r="L600" s="133"/>
      <c r="M600" s="134" t="e">
        <f>Município!#REF!</f>
        <v>#REF!</v>
      </c>
      <c r="N600" s="14" t="e">
        <f>Município!#REF!</f>
        <v>#REF!</v>
      </c>
      <c r="O600" s="14" t="e">
        <f>Município!#REF!</f>
        <v>#REF!</v>
      </c>
      <c r="P600" s="14" t="e">
        <f>Município!#REF!</f>
        <v>#REF!</v>
      </c>
    </row>
    <row r="601" spans="1:16" ht="15.75" customHeight="1" x14ac:dyDescent="0.25">
      <c r="A601" s="128" t="str">
        <f>Município!A601</f>
        <v>Pouso Alegre</v>
      </c>
      <c r="B601" s="128">
        <f>Município!B601</f>
        <v>315090</v>
      </c>
      <c r="C601" s="128" t="str">
        <f>Município!C601</f>
        <v>Piranguçu</v>
      </c>
      <c r="D601" s="137" t="e">
        <f>Município!#REF!</f>
        <v>#REF!</v>
      </c>
      <c r="E601" s="131" t="e">
        <f>Município!#REF!</f>
        <v>#REF!</v>
      </c>
      <c r="F601" s="131" t="e">
        <f>Município!#REF!</f>
        <v>#REF!</v>
      </c>
      <c r="G601" s="132" t="e">
        <f>Município!#REF!</f>
        <v>#REF!</v>
      </c>
      <c r="H601" s="131"/>
      <c r="I601" s="131" t="e">
        <f>Município!#REF!</f>
        <v>#REF!</v>
      </c>
      <c r="J601" s="131" t="e">
        <f>Município!#REF!</f>
        <v>#REF!</v>
      </c>
      <c r="K601" s="131">
        <f>Município!D601</f>
        <v>96</v>
      </c>
      <c r="L601" s="133"/>
      <c r="M601" s="134" t="e">
        <f>Município!#REF!</f>
        <v>#REF!</v>
      </c>
      <c r="N601" s="14" t="e">
        <f>Município!#REF!</f>
        <v>#REF!</v>
      </c>
      <c r="O601" s="14" t="e">
        <f>Município!#REF!</f>
        <v>#REF!</v>
      </c>
      <c r="P601" s="14" t="e">
        <f>Município!#REF!</f>
        <v>#REF!</v>
      </c>
    </row>
    <row r="602" spans="1:16" ht="15.75" customHeight="1" x14ac:dyDescent="0.25">
      <c r="A602" s="128" t="str">
        <f>Município!A602</f>
        <v>Pouso Alegre</v>
      </c>
      <c r="B602" s="128">
        <f>Município!B602</f>
        <v>315100</v>
      </c>
      <c r="C602" s="128" t="str">
        <f>Município!C602</f>
        <v>Piranguinho</v>
      </c>
      <c r="D602" s="137" t="e">
        <f>Município!#REF!</f>
        <v>#REF!</v>
      </c>
      <c r="E602" s="131" t="e">
        <f>Município!#REF!</f>
        <v>#REF!</v>
      </c>
      <c r="F602" s="131" t="e">
        <f>Município!#REF!</f>
        <v>#REF!</v>
      </c>
      <c r="G602" s="132" t="e">
        <f>Município!#REF!</f>
        <v>#REF!</v>
      </c>
      <c r="H602" s="131"/>
      <c r="I602" s="131" t="e">
        <f>Município!#REF!</f>
        <v>#REF!</v>
      </c>
      <c r="J602" s="131" t="e">
        <f>Município!#REF!</f>
        <v>#REF!</v>
      </c>
      <c r="K602" s="131">
        <f>Município!D602</f>
        <v>138</v>
      </c>
      <c r="L602" s="133"/>
      <c r="M602" s="134" t="e">
        <f>Município!#REF!</f>
        <v>#REF!</v>
      </c>
      <c r="N602" s="14" t="e">
        <f>Município!#REF!</f>
        <v>#REF!</v>
      </c>
      <c r="O602" s="14" t="e">
        <f>Município!#REF!</f>
        <v>#REF!</v>
      </c>
      <c r="P602" s="14" t="e">
        <f>Município!#REF!</f>
        <v>#REF!</v>
      </c>
    </row>
    <row r="603" spans="1:16" ht="15.75" customHeight="1" x14ac:dyDescent="0.25">
      <c r="A603" s="128" t="str">
        <f>Município!A603</f>
        <v>Leopoldina</v>
      </c>
      <c r="B603" s="128">
        <f>Município!B603</f>
        <v>315110</v>
      </c>
      <c r="C603" s="128" t="str">
        <f>Município!C603</f>
        <v>Pirapetinga</v>
      </c>
      <c r="D603" s="137" t="e">
        <f>Município!#REF!</f>
        <v>#REF!</v>
      </c>
      <c r="E603" s="131" t="e">
        <f>Município!#REF!</f>
        <v>#REF!</v>
      </c>
      <c r="F603" s="131" t="e">
        <f>Município!#REF!</f>
        <v>#REF!</v>
      </c>
      <c r="G603" s="132" t="e">
        <f>Município!#REF!</f>
        <v>#REF!</v>
      </c>
      <c r="H603" s="131"/>
      <c r="I603" s="131" t="e">
        <f>Município!#REF!</f>
        <v>#REF!</v>
      </c>
      <c r="J603" s="131" t="e">
        <f>Município!#REF!</f>
        <v>#REF!</v>
      </c>
      <c r="K603" s="131">
        <f>Município!D603</f>
        <v>90</v>
      </c>
      <c r="L603" s="133"/>
      <c r="M603" s="134" t="e">
        <f>Município!#REF!</f>
        <v>#REF!</v>
      </c>
      <c r="N603" s="14" t="e">
        <f>Município!#REF!</f>
        <v>#REF!</v>
      </c>
      <c r="O603" s="14" t="e">
        <f>Município!#REF!</f>
        <v>#REF!</v>
      </c>
      <c r="P603" s="14" t="e">
        <f>Município!#REF!</f>
        <v>#REF!</v>
      </c>
    </row>
    <row r="604" spans="1:16" ht="15.75" customHeight="1" x14ac:dyDescent="0.25">
      <c r="A604" s="128" t="str">
        <f>Município!A604</f>
        <v>Pirapora</v>
      </c>
      <c r="B604" s="128">
        <f>Município!B604</f>
        <v>315120</v>
      </c>
      <c r="C604" s="128" t="str">
        <f>Município!C604</f>
        <v>Pirapora</v>
      </c>
      <c r="D604" s="137" t="e">
        <f>Município!#REF!</f>
        <v>#REF!</v>
      </c>
      <c r="E604" s="131" t="e">
        <f>Município!#REF!</f>
        <v>#REF!</v>
      </c>
      <c r="F604" s="131" t="e">
        <f>Município!#REF!</f>
        <v>#REF!</v>
      </c>
      <c r="G604" s="132" t="e">
        <f>Município!#REF!</f>
        <v>#REF!</v>
      </c>
      <c r="H604" s="131"/>
      <c r="I604" s="131" t="e">
        <f>Município!#REF!</f>
        <v>#REF!</v>
      </c>
      <c r="J604" s="131" t="e">
        <f>Município!#REF!</f>
        <v>#REF!</v>
      </c>
      <c r="K604" s="131">
        <f>Município!D604</f>
        <v>414</v>
      </c>
      <c r="L604" s="133"/>
      <c r="M604" s="134" t="e">
        <f>Município!#REF!</f>
        <v>#REF!</v>
      </c>
      <c r="N604" s="14" t="e">
        <f>Município!#REF!</f>
        <v>#REF!</v>
      </c>
      <c r="O604" s="14" t="e">
        <f>Município!#REF!</f>
        <v>#REF!</v>
      </c>
      <c r="P604" s="14" t="e">
        <f>Município!#REF!</f>
        <v>#REF!</v>
      </c>
    </row>
    <row r="605" spans="1:16" ht="15.75" customHeight="1" x14ac:dyDescent="0.25">
      <c r="A605" s="128" t="str">
        <f>Município!A605</f>
        <v>Ubá</v>
      </c>
      <c r="B605" s="128">
        <f>Município!B605</f>
        <v>315130</v>
      </c>
      <c r="C605" s="128" t="str">
        <f>Município!C605</f>
        <v>Piraúba</v>
      </c>
      <c r="D605" s="137" t="e">
        <f>Município!#REF!</f>
        <v>#REF!</v>
      </c>
      <c r="E605" s="131" t="e">
        <f>Município!#REF!</f>
        <v>#REF!</v>
      </c>
      <c r="F605" s="131" t="e">
        <f>Município!#REF!</f>
        <v>#REF!</v>
      </c>
      <c r="G605" s="132" t="e">
        <f>Município!#REF!</f>
        <v>#REF!</v>
      </c>
      <c r="H605" s="131"/>
      <c r="I605" s="131" t="e">
        <f>Município!#REF!</f>
        <v>#REF!</v>
      </c>
      <c r="J605" s="131" t="e">
        <f>Município!#REF!</f>
        <v>#REF!</v>
      </c>
      <c r="K605" s="131">
        <f>Município!D605</f>
        <v>132</v>
      </c>
      <c r="L605" s="133"/>
      <c r="M605" s="134" t="e">
        <f>Município!#REF!</f>
        <v>#REF!</v>
      </c>
      <c r="N605" s="14" t="e">
        <f>Município!#REF!</f>
        <v>#REF!</v>
      </c>
      <c r="O605" s="14" t="e">
        <f>Município!#REF!</f>
        <v>#REF!</v>
      </c>
      <c r="P605" s="14" t="e">
        <f>Município!#REF!</f>
        <v>#REF!</v>
      </c>
    </row>
    <row r="606" spans="1:16" ht="15.75" customHeight="1" x14ac:dyDescent="0.25">
      <c r="A606" s="128" t="str">
        <f>Município!A606</f>
        <v>Divinópolis</v>
      </c>
      <c r="B606" s="128">
        <f>Município!B606</f>
        <v>315140</v>
      </c>
      <c r="C606" s="128" t="str">
        <f>Município!C606</f>
        <v>Pitangui</v>
      </c>
      <c r="D606" s="137" t="e">
        <f>Município!#REF!</f>
        <v>#REF!</v>
      </c>
      <c r="E606" s="131" t="e">
        <f>Município!#REF!</f>
        <v>#REF!</v>
      </c>
      <c r="F606" s="131" t="e">
        <f>Município!#REF!</f>
        <v>#REF!</v>
      </c>
      <c r="G606" s="132" t="e">
        <f>Município!#REF!</f>
        <v>#REF!</v>
      </c>
      <c r="H606" s="131"/>
      <c r="I606" s="131" t="e">
        <f>Município!#REF!</f>
        <v>#REF!</v>
      </c>
      <c r="J606" s="131" t="e">
        <f>Município!#REF!</f>
        <v>#REF!</v>
      </c>
      <c r="K606" s="131">
        <f>Município!D606</f>
        <v>432</v>
      </c>
      <c r="L606" s="133"/>
      <c r="M606" s="134" t="e">
        <f>Município!#REF!</f>
        <v>#REF!</v>
      </c>
      <c r="N606" s="14" t="e">
        <f>Município!#REF!</f>
        <v>#REF!</v>
      </c>
      <c r="O606" s="14" t="e">
        <f>Município!#REF!</f>
        <v>#REF!</v>
      </c>
      <c r="P606" s="14" t="e">
        <f>Município!#REF!</f>
        <v>#REF!</v>
      </c>
    </row>
    <row r="607" spans="1:16" ht="15.75" customHeight="1" x14ac:dyDescent="0.25">
      <c r="A607" s="128" t="str">
        <f>Município!A607</f>
        <v>Passos</v>
      </c>
      <c r="B607" s="128">
        <f>Município!B607</f>
        <v>315150</v>
      </c>
      <c r="C607" s="128" t="str">
        <f>Município!C607</f>
        <v>Piumhi</v>
      </c>
      <c r="D607" s="137" t="e">
        <f>Município!#REF!</f>
        <v>#REF!</v>
      </c>
      <c r="E607" s="131" t="e">
        <f>Município!#REF!</f>
        <v>#REF!</v>
      </c>
      <c r="F607" s="131" t="e">
        <f>Município!#REF!</f>
        <v>#REF!</v>
      </c>
      <c r="G607" s="132" t="e">
        <f>Município!#REF!</f>
        <v>#REF!</v>
      </c>
      <c r="H607" s="131"/>
      <c r="I607" s="131" t="e">
        <f>Município!#REF!</f>
        <v>#REF!</v>
      </c>
      <c r="J607" s="131" t="e">
        <f>Município!#REF!</f>
        <v>#REF!</v>
      </c>
      <c r="K607" s="131">
        <f>Município!D607</f>
        <v>528</v>
      </c>
      <c r="L607" s="133"/>
      <c r="M607" s="134" t="e">
        <f>Município!#REF!</f>
        <v>#REF!</v>
      </c>
      <c r="N607" s="14" t="e">
        <f>Município!#REF!</f>
        <v>#REF!</v>
      </c>
      <c r="O607" s="14" t="e">
        <f>Município!#REF!</f>
        <v>#REF!</v>
      </c>
      <c r="P607" s="14" t="e">
        <f>Município!#REF!</f>
        <v>#REF!</v>
      </c>
    </row>
    <row r="608" spans="1:16" ht="15.75" customHeight="1" x14ac:dyDescent="0.25">
      <c r="A608" s="128" t="str">
        <f>Município!A608</f>
        <v>Uberaba</v>
      </c>
      <c r="B608" s="128">
        <f>Município!B608</f>
        <v>315160</v>
      </c>
      <c r="C608" s="128" t="str">
        <f>Município!C608</f>
        <v>Planura</v>
      </c>
      <c r="D608" s="137" t="e">
        <f>Município!#REF!</f>
        <v>#REF!</v>
      </c>
      <c r="E608" s="131" t="e">
        <f>Município!#REF!</f>
        <v>#REF!</v>
      </c>
      <c r="F608" s="131" t="e">
        <f>Município!#REF!</f>
        <v>#REF!</v>
      </c>
      <c r="G608" s="132" t="e">
        <f>Município!#REF!</f>
        <v>#REF!</v>
      </c>
      <c r="H608" s="131"/>
      <c r="I608" s="131" t="e">
        <f>Município!#REF!</f>
        <v>#REF!</v>
      </c>
      <c r="J608" s="131" t="e">
        <f>Município!#REF!</f>
        <v>#REF!</v>
      </c>
      <c r="K608" s="131">
        <f>Município!D608</f>
        <v>216</v>
      </c>
      <c r="L608" s="133"/>
      <c r="M608" s="134" t="e">
        <f>Município!#REF!</f>
        <v>#REF!</v>
      </c>
      <c r="N608" s="14" t="e">
        <f>Município!#REF!</f>
        <v>#REF!</v>
      </c>
      <c r="O608" s="14" t="e">
        <f>Município!#REF!</f>
        <v>#REF!</v>
      </c>
      <c r="P608" s="14" t="e">
        <f>Município!#REF!</f>
        <v>#REF!</v>
      </c>
    </row>
    <row r="609" spans="1:16" ht="15.75" customHeight="1" x14ac:dyDescent="0.25">
      <c r="A609" s="128" t="str">
        <f>Município!A609</f>
        <v>Alfenas</v>
      </c>
      <c r="B609" s="128">
        <f>Município!B609</f>
        <v>315170</v>
      </c>
      <c r="C609" s="128" t="str">
        <f>Município!C609</f>
        <v>Poço Fundo</v>
      </c>
      <c r="D609" s="137" t="e">
        <f>Município!#REF!</f>
        <v>#REF!</v>
      </c>
      <c r="E609" s="131" t="e">
        <f>Município!#REF!</f>
        <v>#REF!</v>
      </c>
      <c r="F609" s="131" t="e">
        <f>Município!#REF!</f>
        <v>#REF!</v>
      </c>
      <c r="G609" s="132" t="e">
        <f>Município!#REF!</f>
        <v>#REF!</v>
      </c>
      <c r="H609" s="131"/>
      <c r="I609" s="131" t="e">
        <f>Município!#REF!</f>
        <v>#REF!</v>
      </c>
      <c r="J609" s="131" t="e">
        <f>Município!#REF!</f>
        <v>#REF!</v>
      </c>
      <c r="K609" s="131">
        <f>Município!D609</f>
        <v>156</v>
      </c>
      <c r="L609" s="133"/>
      <c r="M609" s="134" t="e">
        <f>Município!#REF!</f>
        <v>#REF!</v>
      </c>
      <c r="N609" s="14" t="e">
        <f>Município!#REF!</f>
        <v>#REF!</v>
      </c>
      <c r="O609" s="14" t="e">
        <f>Município!#REF!</f>
        <v>#REF!</v>
      </c>
      <c r="P609" s="14" t="e">
        <f>Município!#REF!</f>
        <v>#REF!</v>
      </c>
    </row>
    <row r="610" spans="1:16" ht="15.75" customHeight="1" x14ac:dyDescent="0.25">
      <c r="A610" s="128" t="str">
        <f>Município!A610</f>
        <v>Pouso Alegre</v>
      </c>
      <c r="B610" s="128">
        <f>Município!B610</f>
        <v>315180</v>
      </c>
      <c r="C610" s="128" t="str">
        <f>Município!C610</f>
        <v>Poços de Caldas</v>
      </c>
      <c r="D610" s="137" t="e">
        <f>Município!#REF!</f>
        <v>#REF!</v>
      </c>
      <c r="E610" s="131" t="e">
        <f>Município!#REF!</f>
        <v>#REF!</v>
      </c>
      <c r="F610" s="131" t="e">
        <f>Município!#REF!</f>
        <v>#REF!</v>
      </c>
      <c r="G610" s="132" t="e">
        <f>Município!#REF!</f>
        <v>#REF!</v>
      </c>
      <c r="H610" s="131"/>
      <c r="I610" s="131" t="e">
        <f>Município!#REF!</f>
        <v>#REF!</v>
      </c>
      <c r="J610" s="131" t="e">
        <f>Município!#REF!</f>
        <v>#REF!</v>
      </c>
      <c r="K610" s="131">
        <f>Município!D610</f>
        <v>2640</v>
      </c>
      <c r="L610" s="133"/>
      <c r="M610" s="134" t="e">
        <f>Município!#REF!</f>
        <v>#REF!</v>
      </c>
      <c r="N610" s="14" t="e">
        <f>Município!#REF!</f>
        <v>#REF!</v>
      </c>
      <c r="O610" s="14" t="e">
        <f>Município!#REF!</f>
        <v>#REF!</v>
      </c>
      <c r="P610" s="14" t="e">
        <f>Município!#REF!</f>
        <v>#REF!</v>
      </c>
    </row>
    <row r="611" spans="1:16" ht="15.75" customHeight="1" x14ac:dyDescent="0.25">
      <c r="A611" s="128" t="str">
        <f>Município!A611</f>
        <v>Manhuaçu</v>
      </c>
      <c r="B611" s="128">
        <f>Município!B611</f>
        <v>315190</v>
      </c>
      <c r="C611" s="128" t="str">
        <f>Município!C611</f>
        <v>Pocrane</v>
      </c>
      <c r="D611" s="137" t="e">
        <f>Município!#REF!</f>
        <v>#REF!</v>
      </c>
      <c r="E611" s="131" t="e">
        <f>Município!#REF!</f>
        <v>#REF!</v>
      </c>
      <c r="F611" s="131" t="e">
        <f>Município!#REF!</f>
        <v>#REF!</v>
      </c>
      <c r="G611" s="132" t="e">
        <f>Município!#REF!</f>
        <v>#REF!</v>
      </c>
      <c r="H611" s="131"/>
      <c r="I611" s="131" t="e">
        <f>Município!#REF!</f>
        <v>#REF!</v>
      </c>
      <c r="J611" s="131" t="e">
        <f>Município!#REF!</f>
        <v>#REF!</v>
      </c>
      <c r="K611" s="131">
        <f>Município!D611</f>
        <v>138</v>
      </c>
      <c r="L611" s="133"/>
      <c r="M611" s="134" t="e">
        <f>Município!#REF!</f>
        <v>#REF!</v>
      </c>
      <c r="N611" s="14" t="e">
        <f>Município!#REF!</f>
        <v>#REF!</v>
      </c>
      <c r="O611" s="14" t="e">
        <f>Município!#REF!</f>
        <v>#REF!</v>
      </c>
      <c r="P611" s="14" t="e">
        <f>Município!#REF!</f>
        <v>#REF!</v>
      </c>
    </row>
    <row r="612" spans="1:16" ht="15.75" customHeight="1" x14ac:dyDescent="0.25">
      <c r="A612" s="128" t="str">
        <f>Município!A612</f>
        <v>Sete Lagoas</v>
      </c>
      <c r="B612" s="128">
        <f>Município!B612</f>
        <v>315200</v>
      </c>
      <c r="C612" s="128" t="str">
        <f>Município!C612</f>
        <v>Pompéu</v>
      </c>
      <c r="D612" s="137" t="e">
        <f>Município!#REF!</f>
        <v>#REF!</v>
      </c>
      <c r="E612" s="131" t="e">
        <f>Município!#REF!</f>
        <v>#REF!</v>
      </c>
      <c r="F612" s="131" t="e">
        <f>Município!#REF!</f>
        <v>#REF!</v>
      </c>
      <c r="G612" s="132" t="e">
        <f>Município!#REF!</f>
        <v>#REF!</v>
      </c>
      <c r="H612" s="131"/>
      <c r="I612" s="131" t="e">
        <f>Município!#REF!</f>
        <v>#REF!</v>
      </c>
      <c r="J612" s="131" t="e">
        <f>Município!#REF!</f>
        <v>#REF!</v>
      </c>
      <c r="K612" s="131">
        <f>Município!D612</f>
        <v>510</v>
      </c>
      <c r="L612" s="133"/>
      <c r="M612" s="134" t="e">
        <f>Município!#REF!</f>
        <v>#REF!</v>
      </c>
      <c r="N612" s="14" t="e">
        <f>Município!#REF!</f>
        <v>#REF!</v>
      </c>
      <c r="O612" s="14" t="e">
        <f>Município!#REF!</f>
        <v>#REF!</v>
      </c>
      <c r="P612" s="14" t="e">
        <f>Município!#REF!</f>
        <v>#REF!</v>
      </c>
    </row>
    <row r="613" spans="1:16" ht="15.75" customHeight="1" x14ac:dyDescent="0.25">
      <c r="A613" s="128" t="str">
        <f>Município!A613</f>
        <v>Ponte Nova</v>
      </c>
      <c r="B613" s="128">
        <f>Município!B613</f>
        <v>315210</v>
      </c>
      <c r="C613" s="128" t="str">
        <f>Município!C613</f>
        <v>Ponte Nova</v>
      </c>
      <c r="D613" s="137" t="e">
        <f>Município!#REF!</f>
        <v>#REF!</v>
      </c>
      <c r="E613" s="131" t="e">
        <f>Município!#REF!</f>
        <v>#REF!</v>
      </c>
      <c r="F613" s="131" t="e">
        <f>Município!#REF!</f>
        <v>#REF!</v>
      </c>
      <c r="G613" s="132" t="e">
        <f>Município!#REF!</f>
        <v>#REF!</v>
      </c>
      <c r="H613" s="131"/>
      <c r="I613" s="131" t="e">
        <f>Município!#REF!</f>
        <v>#REF!</v>
      </c>
      <c r="J613" s="131" t="e">
        <f>Município!#REF!</f>
        <v>#REF!</v>
      </c>
      <c r="K613" s="131">
        <f>Município!D613</f>
        <v>570</v>
      </c>
      <c r="L613" s="133"/>
      <c r="M613" s="134" t="e">
        <f>Município!#REF!</f>
        <v>#REF!</v>
      </c>
      <c r="N613" s="14" t="e">
        <f>Município!#REF!</f>
        <v>#REF!</v>
      </c>
      <c r="O613" s="14" t="e">
        <f>Município!#REF!</f>
        <v>#REF!</v>
      </c>
      <c r="P613" s="14" t="e">
        <f>Município!#REF!</f>
        <v>#REF!</v>
      </c>
    </row>
    <row r="614" spans="1:16" ht="15.75" customHeight="1" x14ac:dyDescent="0.25">
      <c r="A614" s="128" t="str">
        <f>Município!A614</f>
        <v>Pirapora</v>
      </c>
      <c r="B614" s="128">
        <f>Município!B614</f>
        <v>315213</v>
      </c>
      <c r="C614" s="128" t="str">
        <f>Município!C614</f>
        <v>Ponto Chique</v>
      </c>
      <c r="D614" s="137" t="e">
        <f>Município!#REF!</f>
        <v>#REF!</v>
      </c>
      <c r="E614" s="131" t="e">
        <f>Município!#REF!</f>
        <v>#REF!</v>
      </c>
      <c r="F614" s="131" t="e">
        <f>Município!#REF!</f>
        <v>#REF!</v>
      </c>
      <c r="G614" s="132" t="e">
        <f>Município!#REF!</f>
        <v>#REF!</v>
      </c>
      <c r="H614" s="131"/>
      <c r="I614" s="131" t="e">
        <f>Município!#REF!</f>
        <v>#REF!</v>
      </c>
      <c r="J614" s="131" t="e">
        <f>Município!#REF!</f>
        <v>#REF!</v>
      </c>
      <c r="K614" s="131">
        <f>Município!D614</f>
        <v>36</v>
      </c>
      <c r="L614" s="133"/>
      <c r="M614" s="134" t="e">
        <f>Município!#REF!</f>
        <v>#REF!</v>
      </c>
      <c r="N614" s="14" t="e">
        <f>Município!#REF!</f>
        <v>#REF!</v>
      </c>
      <c r="O614" s="14" t="e">
        <f>Município!#REF!</f>
        <v>#REF!</v>
      </c>
      <c r="P614" s="14" t="e">
        <f>Município!#REF!</f>
        <v>#REF!</v>
      </c>
    </row>
    <row r="615" spans="1:16" ht="15.75" customHeight="1" x14ac:dyDescent="0.25">
      <c r="A615" s="128" t="str">
        <f>Município!A615</f>
        <v>Pedra Azul</v>
      </c>
      <c r="B615" s="128">
        <f>Município!B615</f>
        <v>315217</v>
      </c>
      <c r="C615" s="128" t="str">
        <f>Município!C615</f>
        <v>Ponto dos Volantes</v>
      </c>
      <c r="D615" s="137" t="e">
        <f>Município!#REF!</f>
        <v>#REF!</v>
      </c>
      <c r="E615" s="131" t="e">
        <f>Município!#REF!</f>
        <v>#REF!</v>
      </c>
      <c r="F615" s="131" t="e">
        <f>Município!#REF!</f>
        <v>#REF!</v>
      </c>
      <c r="G615" s="132" t="e">
        <f>Município!#REF!</f>
        <v>#REF!</v>
      </c>
      <c r="H615" s="131"/>
      <c r="I615" s="131" t="e">
        <f>Município!#REF!</f>
        <v>#REF!</v>
      </c>
      <c r="J615" s="131" t="e">
        <f>Município!#REF!</f>
        <v>#REF!</v>
      </c>
      <c r="K615" s="131">
        <f>Município!D615</f>
        <v>168</v>
      </c>
      <c r="L615" s="133"/>
      <c r="M615" s="134" t="e">
        <f>Município!#REF!</f>
        <v>#REF!</v>
      </c>
      <c r="N615" s="14" t="e">
        <f>Município!#REF!</f>
        <v>#REF!</v>
      </c>
      <c r="O615" s="14" t="e">
        <f>Município!#REF!</f>
        <v>#REF!</v>
      </c>
      <c r="P615" s="14" t="e">
        <f>Município!#REF!</f>
        <v>#REF!</v>
      </c>
    </row>
    <row r="616" spans="1:16" ht="15.75" customHeight="1" x14ac:dyDescent="0.25">
      <c r="A616" s="128" t="str">
        <f>Município!A616</f>
        <v>Montes Claros</v>
      </c>
      <c r="B616" s="128">
        <f>Município!B616</f>
        <v>315220</v>
      </c>
      <c r="C616" s="128" t="str">
        <f>Município!C616</f>
        <v>Porteirinha</v>
      </c>
      <c r="D616" s="137" t="e">
        <f>Município!#REF!</f>
        <v>#REF!</v>
      </c>
      <c r="E616" s="131" t="e">
        <f>Município!#REF!</f>
        <v>#REF!</v>
      </c>
      <c r="F616" s="131" t="e">
        <f>Município!#REF!</f>
        <v>#REF!</v>
      </c>
      <c r="G616" s="132" t="e">
        <f>Município!#REF!</f>
        <v>#REF!</v>
      </c>
      <c r="H616" s="131"/>
      <c r="I616" s="131" t="e">
        <f>Município!#REF!</f>
        <v>#REF!</v>
      </c>
      <c r="J616" s="131" t="e">
        <f>Município!#REF!</f>
        <v>#REF!</v>
      </c>
      <c r="K616" s="131">
        <f>Município!D616</f>
        <v>606</v>
      </c>
      <c r="L616" s="133"/>
      <c r="M616" s="134" t="e">
        <f>Município!#REF!</f>
        <v>#REF!</v>
      </c>
      <c r="N616" s="14" t="e">
        <f>Município!#REF!</f>
        <v>#REF!</v>
      </c>
      <c r="O616" s="14" t="e">
        <f>Município!#REF!</f>
        <v>#REF!</v>
      </c>
      <c r="P616" s="14" t="e">
        <f>Município!#REF!</f>
        <v>#REF!</v>
      </c>
    </row>
    <row r="617" spans="1:16" ht="15.75" customHeight="1" x14ac:dyDescent="0.25">
      <c r="A617" s="128" t="str">
        <f>Município!A617</f>
        <v>Ponte Nova</v>
      </c>
      <c r="B617" s="128">
        <f>Município!B617</f>
        <v>315230</v>
      </c>
      <c r="C617" s="128" t="str">
        <f>Município!C617</f>
        <v>Porto Firme</v>
      </c>
      <c r="D617" s="137" t="e">
        <f>Município!#REF!</f>
        <v>#REF!</v>
      </c>
      <c r="E617" s="131" t="e">
        <f>Município!#REF!</f>
        <v>#REF!</v>
      </c>
      <c r="F617" s="131" t="e">
        <f>Município!#REF!</f>
        <v>#REF!</v>
      </c>
      <c r="G617" s="132" t="e">
        <f>Município!#REF!</f>
        <v>#REF!</v>
      </c>
      <c r="H617" s="131"/>
      <c r="I617" s="131" t="e">
        <f>Município!#REF!</f>
        <v>#REF!</v>
      </c>
      <c r="J617" s="131" t="e">
        <f>Município!#REF!</f>
        <v>#REF!</v>
      </c>
      <c r="K617" s="131">
        <f>Município!D617</f>
        <v>78</v>
      </c>
      <c r="L617" s="133"/>
      <c r="M617" s="134" t="e">
        <f>Município!#REF!</f>
        <v>#REF!</v>
      </c>
      <c r="N617" s="14" t="e">
        <f>Município!#REF!</f>
        <v>#REF!</v>
      </c>
      <c r="O617" s="14" t="e">
        <f>Município!#REF!</f>
        <v>#REF!</v>
      </c>
      <c r="P617" s="14" t="e">
        <f>Município!#REF!</f>
        <v>#REF!</v>
      </c>
    </row>
    <row r="618" spans="1:16" ht="15.75" customHeight="1" x14ac:dyDescent="0.25">
      <c r="A618" s="128" t="str">
        <f>Município!A618</f>
        <v>Teófilo Otoni</v>
      </c>
      <c r="B618" s="128">
        <f>Município!B618</f>
        <v>315240</v>
      </c>
      <c r="C618" s="128" t="str">
        <f>Município!C618</f>
        <v>Poté</v>
      </c>
      <c r="D618" s="137" t="e">
        <f>Município!#REF!</f>
        <v>#REF!</v>
      </c>
      <c r="E618" s="131" t="e">
        <f>Município!#REF!</f>
        <v>#REF!</v>
      </c>
      <c r="F618" s="131" t="e">
        <f>Município!#REF!</f>
        <v>#REF!</v>
      </c>
      <c r="G618" s="132" t="e">
        <f>Município!#REF!</f>
        <v>#REF!</v>
      </c>
      <c r="H618" s="131"/>
      <c r="I618" s="131" t="e">
        <f>Município!#REF!</f>
        <v>#REF!</v>
      </c>
      <c r="J618" s="131" t="e">
        <f>Município!#REF!</f>
        <v>#REF!</v>
      </c>
      <c r="K618" s="131">
        <f>Município!D618</f>
        <v>96</v>
      </c>
      <c r="L618" s="133"/>
      <c r="M618" s="134" t="e">
        <f>Município!#REF!</f>
        <v>#REF!</v>
      </c>
      <c r="N618" s="14" t="e">
        <f>Município!#REF!</f>
        <v>#REF!</v>
      </c>
      <c r="O618" s="14" t="e">
        <f>Município!#REF!</f>
        <v>#REF!</v>
      </c>
      <c r="P618" s="14" t="e">
        <f>Município!#REF!</f>
        <v>#REF!</v>
      </c>
    </row>
    <row r="619" spans="1:16" ht="15.75" customHeight="1" x14ac:dyDescent="0.25">
      <c r="A619" s="128" t="str">
        <f>Município!A619</f>
        <v>Pouso Alegre</v>
      </c>
      <c r="B619" s="128">
        <f>Município!B619</f>
        <v>315250</v>
      </c>
      <c r="C619" s="128" t="str">
        <f>Município!C619</f>
        <v>Pouso Alegre</v>
      </c>
      <c r="D619" s="137" t="e">
        <f>Município!#REF!</f>
        <v>#REF!</v>
      </c>
      <c r="E619" s="131" t="e">
        <f>Município!#REF!</f>
        <v>#REF!</v>
      </c>
      <c r="F619" s="131" t="e">
        <f>Município!#REF!</f>
        <v>#REF!</v>
      </c>
      <c r="G619" s="132" t="e">
        <f>Município!#REF!</f>
        <v>#REF!</v>
      </c>
      <c r="H619" s="131"/>
      <c r="I619" s="131" t="e">
        <f>Município!#REF!</f>
        <v>#REF!</v>
      </c>
      <c r="J619" s="131" t="e">
        <f>Município!#REF!</f>
        <v>#REF!</v>
      </c>
      <c r="K619" s="131">
        <f>Município!D619</f>
        <v>2892</v>
      </c>
      <c r="L619" s="133"/>
      <c r="M619" s="134" t="e">
        <f>Município!#REF!</f>
        <v>#REF!</v>
      </c>
      <c r="N619" s="14" t="e">
        <f>Município!#REF!</f>
        <v>#REF!</v>
      </c>
      <c r="O619" s="14" t="e">
        <f>Município!#REF!</f>
        <v>#REF!</v>
      </c>
      <c r="P619" s="14" t="e">
        <f>Município!#REF!</f>
        <v>#REF!</v>
      </c>
    </row>
    <row r="620" spans="1:16" ht="15.75" customHeight="1" x14ac:dyDescent="0.25">
      <c r="A620" s="128" t="str">
        <f>Município!A620</f>
        <v>Varginha</v>
      </c>
      <c r="B620" s="128">
        <f>Município!B620</f>
        <v>315260</v>
      </c>
      <c r="C620" s="128" t="str">
        <f>Município!C620</f>
        <v>Pouso Alto</v>
      </c>
      <c r="D620" s="137" t="e">
        <f>Município!#REF!</f>
        <v>#REF!</v>
      </c>
      <c r="E620" s="131" t="e">
        <f>Município!#REF!</f>
        <v>#REF!</v>
      </c>
      <c r="F620" s="131" t="e">
        <f>Município!#REF!</f>
        <v>#REF!</v>
      </c>
      <c r="G620" s="132" t="e">
        <f>Município!#REF!</f>
        <v>#REF!</v>
      </c>
      <c r="H620" s="131"/>
      <c r="I620" s="131" t="e">
        <f>Município!#REF!</f>
        <v>#REF!</v>
      </c>
      <c r="J620" s="131" t="e">
        <f>Município!#REF!</f>
        <v>#REF!</v>
      </c>
      <c r="K620" s="131">
        <f>Município!D620</f>
        <v>72</v>
      </c>
      <c r="L620" s="133"/>
      <c r="M620" s="134" t="e">
        <f>Município!#REF!</f>
        <v>#REF!</v>
      </c>
      <c r="N620" s="14" t="e">
        <f>Município!#REF!</f>
        <v>#REF!</v>
      </c>
      <c r="O620" s="14" t="e">
        <f>Município!#REF!</f>
        <v>#REF!</v>
      </c>
      <c r="P620" s="14" t="e">
        <f>Município!#REF!</f>
        <v>#REF!</v>
      </c>
    </row>
    <row r="621" spans="1:16" ht="15.75" customHeight="1" x14ac:dyDescent="0.25">
      <c r="A621" s="128" t="str">
        <f>Município!A621</f>
        <v>São João Del Rei</v>
      </c>
      <c r="B621" s="128">
        <f>Município!B621</f>
        <v>315270</v>
      </c>
      <c r="C621" s="128" t="str">
        <f>Município!C621</f>
        <v>Prados</v>
      </c>
      <c r="D621" s="137" t="e">
        <f>Município!#REF!</f>
        <v>#REF!</v>
      </c>
      <c r="E621" s="131" t="e">
        <f>Município!#REF!</f>
        <v>#REF!</v>
      </c>
      <c r="F621" s="131" t="e">
        <f>Município!#REF!</f>
        <v>#REF!</v>
      </c>
      <c r="G621" s="132" t="e">
        <f>Município!#REF!</f>
        <v>#REF!</v>
      </c>
      <c r="H621" s="131"/>
      <c r="I621" s="131" t="e">
        <f>Município!#REF!</f>
        <v>#REF!</v>
      </c>
      <c r="J621" s="131" t="e">
        <f>Município!#REF!</f>
        <v>#REF!</v>
      </c>
      <c r="K621" s="131">
        <f>Município!D621</f>
        <v>168</v>
      </c>
      <c r="L621" s="133"/>
      <c r="M621" s="134" t="e">
        <f>Município!#REF!</f>
        <v>#REF!</v>
      </c>
      <c r="N621" s="14" t="e">
        <f>Município!#REF!</f>
        <v>#REF!</v>
      </c>
      <c r="O621" s="14" t="e">
        <f>Município!#REF!</f>
        <v>#REF!</v>
      </c>
      <c r="P621" s="14" t="e">
        <f>Município!#REF!</f>
        <v>#REF!</v>
      </c>
    </row>
    <row r="622" spans="1:16" ht="15.75" customHeight="1" x14ac:dyDescent="0.25">
      <c r="A622" s="128" t="str">
        <f>Município!A622</f>
        <v>Uberlândia</v>
      </c>
      <c r="B622" s="128">
        <f>Município!B622</f>
        <v>315280</v>
      </c>
      <c r="C622" s="128" t="str">
        <f>Município!C622</f>
        <v>Prata</v>
      </c>
      <c r="D622" s="137" t="e">
        <f>Município!#REF!</f>
        <v>#REF!</v>
      </c>
      <c r="E622" s="131" t="e">
        <f>Município!#REF!</f>
        <v>#REF!</v>
      </c>
      <c r="F622" s="131" t="e">
        <f>Município!#REF!</f>
        <v>#REF!</v>
      </c>
      <c r="G622" s="132" t="e">
        <f>Município!#REF!</f>
        <v>#REF!</v>
      </c>
      <c r="H622" s="131"/>
      <c r="I622" s="131" t="e">
        <f>Município!#REF!</f>
        <v>#REF!</v>
      </c>
      <c r="J622" s="131" t="e">
        <f>Município!#REF!</f>
        <v>#REF!</v>
      </c>
      <c r="K622" s="131">
        <f>Município!D622</f>
        <v>450</v>
      </c>
      <c r="L622" s="133"/>
      <c r="M622" s="134" t="e">
        <f>Município!#REF!</f>
        <v>#REF!</v>
      </c>
      <c r="N622" s="14" t="e">
        <f>Município!#REF!</f>
        <v>#REF!</v>
      </c>
      <c r="O622" s="14" t="e">
        <f>Município!#REF!</f>
        <v>#REF!</v>
      </c>
      <c r="P622" s="14" t="e">
        <f>Município!#REF!</f>
        <v>#REF!</v>
      </c>
    </row>
    <row r="623" spans="1:16" ht="15.75" customHeight="1" x14ac:dyDescent="0.25">
      <c r="A623" s="128" t="str">
        <f>Município!A623</f>
        <v>Passos</v>
      </c>
      <c r="B623" s="128">
        <f>Município!B623</f>
        <v>315290</v>
      </c>
      <c r="C623" s="128" t="str">
        <f>Município!C623</f>
        <v>Pratápolis</v>
      </c>
      <c r="D623" s="137" t="e">
        <f>Município!#REF!</f>
        <v>#REF!</v>
      </c>
      <c r="E623" s="131" t="e">
        <f>Município!#REF!</f>
        <v>#REF!</v>
      </c>
      <c r="F623" s="131" t="e">
        <f>Município!#REF!</f>
        <v>#REF!</v>
      </c>
      <c r="G623" s="132" t="e">
        <f>Município!#REF!</f>
        <v>#REF!</v>
      </c>
      <c r="H623" s="131"/>
      <c r="I623" s="131" t="e">
        <f>Município!#REF!</f>
        <v>#REF!</v>
      </c>
      <c r="J623" s="131" t="e">
        <f>Município!#REF!</f>
        <v>#REF!</v>
      </c>
      <c r="K623" s="131">
        <f>Município!D623</f>
        <v>78</v>
      </c>
      <c r="L623" s="133"/>
      <c r="M623" s="134" t="e">
        <f>Município!#REF!</f>
        <v>#REF!</v>
      </c>
      <c r="N623" s="14" t="e">
        <f>Município!#REF!</f>
        <v>#REF!</v>
      </c>
      <c r="O623" s="14" t="e">
        <f>Município!#REF!</f>
        <v>#REF!</v>
      </c>
      <c r="P623" s="14" t="e">
        <f>Município!#REF!</f>
        <v>#REF!</v>
      </c>
    </row>
    <row r="624" spans="1:16" ht="15.75" customHeight="1" x14ac:dyDescent="0.25">
      <c r="A624" s="128" t="str">
        <f>Município!A624</f>
        <v>Uberaba</v>
      </c>
      <c r="B624" s="128">
        <f>Município!B624</f>
        <v>315300</v>
      </c>
      <c r="C624" s="128" t="str">
        <f>Município!C624</f>
        <v>Pratinha</v>
      </c>
      <c r="D624" s="137" t="e">
        <f>Município!#REF!</f>
        <v>#REF!</v>
      </c>
      <c r="E624" s="131" t="e">
        <f>Município!#REF!</f>
        <v>#REF!</v>
      </c>
      <c r="F624" s="131" t="e">
        <f>Município!#REF!</f>
        <v>#REF!</v>
      </c>
      <c r="G624" s="132" t="e">
        <f>Município!#REF!</f>
        <v>#REF!</v>
      </c>
      <c r="H624" s="131"/>
      <c r="I624" s="131" t="e">
        <f>Município!#REF!</f>
        <v>#REF!</v>
      </c>
      <c r="J624" s="131" t="e">
        <f>Município!#REF!</f>
        <v>#REF!</v>
      </c>
      <c r="K624" s="131">
        <f>Município!D624</f>
        <v>78</v>
      </c>
      <c r="L624" s="133"/>
      <c r="M624" s="134" t="e">
        <f>Município!#REF!</f>
        <v>#REF!</v>
      </c>
      <c r="N624" s="14" t="e">
        <f>Município!#REF!</f>
        <v>#REF!</v>
      </c>
      <c r="O624" s="14" t="e">
        <f>Município!#REF!</f>
        <v>#REF!</v>
      </c>
      <c r="P624" s="14" t="e">
        <f>Município!#REF!</f>
        <v>#REF!</v>
      </c>
    </row>
    <row r="625" spans="1:16" ht="15.75" customHeight="1" x14ac:dyDescent="0.25">
      <c r="A625" s="128" t="str">
        <f>Município!A625</f>
        <v>Ubá</v>
      </c>
      <c r="B625" s="128">
        <f>Município!B625</f>
        <v>315310</v>
      </c>
      <c r="C625" s="128" t="str">
        <f>Município!C625</f>
        <v>Presidente Bernardes</v>
      </c>
      <c r="D625" s="137" t="e">
        <f>Município!#REF!</f>
        <v>#REF!</v>
      </c>
      <c r="E625" s="131" t="e">
        <f>Município!#REF!</f>
        <v>#REF!</v>
      </c>
      <c r="F625" s="131" t="e">
        <f>Município!#REF!</f>
        <v>#REF!</v>
      </c>
      <c r="G625" s="132" t="e">
        <f>Município!#REF!</f>
        <v>#REF!</v>
      </c>
      <c r="H625" s="131"/>
      <c r="I625" s="131" t="e">
        <f>Município!#REF!</f>
        <v>#REF!</v>
      </c>
      <c r="J625" s="131" t="e">
        <f>Município!#REF!</f>
        <v>#REF!</v>
      </c>
      <c r="K625" s="131">
        <f>Município!D625</f>
        <v>36</v>
      </c>
      <c r="L625" s="133"/>
      <c r="M625" s="134" t="e">
        <f>Município!#REF!</f>
        <v>#REF!</v>
      </c>
      <c r="N625" s="14" t="e">
        <f>Município!#REF!</f>
        <v>#REF!</v>
      </c>
      <c r="O625" s="14" t="e">
        <f>Município!#REF!</f>
        <v>#REF!</v>
      </c>
      <c r="P625" s="14" t="e">
        <f>Município!#REF!</f>
        <v>#REF!</v>
      </c>
    </row>
    <row r="626" spans="1:16" ht="15.75" customHeight="1" x14ac:dyDescent="0.25">
      <c r="A626" s="128" t="str">
        <f>Município!A626</f>
        <v>Sete Lagoas</v>
      </c>
      <c r="B626" s="128">
        <f>Município!B626</f>
        <v>315320</v>
      </c>
      <c r="C626" s="128" t="str">
        <f>Município!C626</f>
        <v>Presidente Juscelino</v>
      </c>
      <c r="D626" s="137" t="e">
        <f>Município!#REF!</f>
        <v>#REF!</v>
      </c>
      <c r="E626" s="131" t="e">
        <f>Município!#REF!</f>
        <v>#REF!</v>
      </c>
      <c r="F626" s="131" t="e">
        <f>Município!#REF!</f>
        <v>#REF!</v>
      </c>
      <c r="G626" s="132" t="e">
        <f>Município!#REF!</f>
        <v>#REF!</v>
      </c>
      <c r="H626" s="131"/>
      <c r="I626" s="131" t="e">
        <f>Município!#REF!</f>
        <v>#REF!</v>
      </c>
      <c r="J626" s="131" t="e">
        <f>Município!#REF!</f>
        <v>#REF!</v>
      </c>
      <c r="K626" s="131">
        <f>Município!D626</f>
        <v>24</v>
      </c>
      <c r="L626" s="133"/>
      <c r="M626" s="134" t="e">
        <f>Município!#REF!</f>
        <v>#REF!</v>
      </c>
      <c r="N626" s="14" t="e">
        <f>Município!#REF!</f>
        <v>#REF!</v>
      </c>
      <c r="O626" s="14" t="e">
        <f>Município!#REF!</f>
        <v>#REF!</v>
      </c>
      <c r="P626" s="14" t="e">
        <f>Município!#REF!</f>
        <v>#REF!</v>
      </c>
    </row>
    <row r="627" spans="1:16" ht="15.75" customHeight="1" x14ac:dyDescent="0.25">
      <c r="A627" s="128" t="str">
        <f>Município!A627</f>
        <v>Diamantina</v>
      </c>
      <c r="B627" s="128">
        <f>Município!B627</f>
        <v>315330</v>
      </c>
      <c r="C627" s="128" t="str">
        <f>Município!C627</f>
        <v>Presidente Kubitschek</v>
      </c>
      <c r="D627" s="137" t="e">
        <f>Município!#REF!</f>
        <v>#REF!</v>
      </c>
      <c r="E627" s="131" t="e">
        <f>Município!#REF!</f>
        <v>#REF!</v>
      </c>
      <c r="F627" s="131" t="e">
        <f>Município!#REF!</f>
        <v>#REF!</v>
      </c>
      <c r="G627" s="132" t="e">
        <f>Município!#REF!</f>
        <v>#REF!</v>
      </c>
      <c r="H627" s="131"/>
      <c r="I627" s="131" t="e">
        <f>Município!#REF!</f>
        <v>#REF!</v>
      </c>
      <c r="J627" s="131" t="e">
        <f>Município!#REF!</f>
        <v>#REF!</v>
      </c>
      <c r="K627" s="131">
        <f>Município!D627</f>
        <v>18</v>
      </c>
      <c r="L627" s="133"/>
      <c r="M627" s="134" t="e">
        <f>Município!#REF!</f>
        <v>#REF!</v>
      </c>
      <c r="N627" s="14" t="e">
        <f>Município!#REF!</f>
        <v>#REF!</v>
      </c>
      <c r="O627" s="14" t="e">
        <f>Município!#REF!</f>
        <v>#REF!</v>
      </c>
      <c r="P627" s="14" t="e">
        <f>Município!#REF!</f>
        <v>#REF!</v>
      </c>
    </row>
    <row r="628" spans="1:16" ht="15.75" customHeight="1" x14ac:dyDescent="0.25">
      <c r="A628" s="128" t="str">
        <f>Município!A628</f>
        <v>Patos de Minas</v>
      </c>
      <c r="B628" s="128">
        <f>Município!B628</f>
        <v>315340</v>
      </c>
      <c r="C628" s="128" t="str">
        <f>Município!C628</f>
        <v>Presidente Olegário</v>
      </c>
      <c r="D628" s="137" t="e">
        <f>Município!#REF!</f>
        <v>#REF!</v>
      </c>
      <c r="E628" s="131" t="e">
        <f>Município!#REF!</f>
        <v>#REF!</v>
      </c>
      <c r="F628" s="131" t="e">
        <f>Município!#REF!</f>
        <v>#REF!</v>
      </c>
      <c r="G628" s="132" t="e">
        <f>Município!#REF!</f>
        <v>#REF!</v>
      </c>
      <c r="H628" s="131"/>
      <c r="I628" s="131" t="e">
        <f>Município!#REF!</f>
        <v>#REF!</v>
      </c>
      <c r="J628" s="131" t="e">
        <f>Município!#REF!</f>
        <v>#REF!</v>
      </c>
      <c r="K628" s="131">
        <f>Município!D628</f>
        <v>324</v>
      </c>
      <c r="L628" s="133"/>
      <c r="M628" s="134" t="e">
        <f>Município!#REF!</f>
        <v>#REF!</v>
      </c>
      <c r="N628" s="14" t="e">
        <f>Município!#REF!</f>
        <v>#REF!</v>
      </c>
      <c r="O628" s="14" t="e">
        <f>Município!#REF!</f>
        <v>#REF!</v>
      </c>
      <c r="P628" s="14" t="e">
        <f>Município!#REF!</f>
        <v>#REF!</v>
      </c>
    </row>
    <row r="629" spans="1:16" ht="15.75" customHeight="1" x14ac:dyDescent="0.25">
      <c r="A629" s="128" t="str">
        <f>Município!A629</f>
        <v>Manhuaçu</v>
      </c>
      <c r="B629" s="128">
        <f>Município!B629</f>
        <v>315350</v>
      </c>
      <c r="C629" s="128" t="str">
        <f>Município!C629</f>
        <v>Alto Jequitibá</v>
      </c>
      <c r="D629" s="137" t="e">
        <f>Município!#REF!</f>
        <v>#REF!</v>
      </c>
      <c r="E629" s="131" t="e">
        <f>Município!#REF!</f>
        <v>#REF!</v>
      </c>
      <c r="F629" s="131" t="e">
        <f>Município!#REF!</f>
        <v>#REF!</v>
      </c>
      <c r="G629" s="132" t="e">
        <f>Município!#REF!</f>
        <v>#REF!</v>
      </c>
      <c r="H629" s="131"/>
      <c r="I629" s="131" t="e">
        <f>Município!#REF!</f>
        <v>#REF!</v>
      </c>
      <c r="J629" s="131" t="e">
        <f>Município!#REF!</f>
        <v>#REF!</v>
      </c>
      <c r="K629" s="131">
        <f>Município!D629</f>
        <v>120</v>
      </c>
      <c r="L629" s="133"/>
      <c r="M629" s="134" t="e">
        <f>Município!#REF!</f>
        <v>#REF!</v>
      </c>
      <c r="N629" s="14" t="e">
        <f>Município!#REF!</f>
        <v>#REF!</v>
      </c>
      <c r="O629" s="14" t="e">
        <f>Município!#REF!</f>
        <v>#REF!</v>
      </c>
      <c r="P629" s="14" t="e">
        <f>Município!#REF!</f>
        <v>#REF!</v>
      </c>
    </row>
    <row r="630" spans="1:16" ht="15.75" customHeight="1" x14ac:dyDescent="0.25">
      <c r="A630" s="128" t="str">
        <f>Município!A630</f>
        <v>Sete Lagoas</v>
      </c>
      <c r="B630" s="128">
        <f>Município!B630</f>
        <v>315360</v>
      </c>
      <c r="C630" s="128" t="str">
        <f>Município!C630</f>
        <v>Prudente de Morais</v>
      </c>
      <c r="D630" s="137" t="e">
        <f>Município!#REF!</f>
        <v>#REF!</v>
      </c>
      <c r="E630" s="131" t="e">
        <f>Município!#REF!</f>
        <v>#REF!</v>
      </c>
      <c r="F630" s="131" t="e">
        <f>Município!#REF!</f>
        <v>#REF!</v>
      </c>
      <c r="G630" s="132" t="e">
        <f>Município!#REF!</f>
        <v>#REF!</v>
      </c>
      <c r="H630" s="131"/>
      <c r="I630" s="131" t="e">
        <f>Município!#REF!</f>
        <v>#REF!</v>
      </c>
      <c r="J630" s="131" t="e">
        <f>Município!#REF!</f>
        <v>#REF!</v>
      </c>
      <c r="K630" s="131">
        <f>Município!D630</f>
        <v>204</v>
      </c>
      <c r="L630" s="133"/>
      <c r="M630" s="134" t="e">
        <f>Município!#REF!</f>
        <v>#REF!</v>
      </c>
      <c r="N630" s="14" t="e">
        <f>Município!#REF!</f>
        <v>#REF!</v>
      </c>
      <c r="O630" s="14" t="e">
        <f>Município!#REF!</f>
        <v>#REF!</v>
      </c>
      <c r="P630" s="14" t="e">
        <f>Município!#REF!</f>
        <v>#REF!</v>
      </c>
    </row>
    <row r="631" spans="1:16" ht="15.75" customHeight="1" x14ac:dyDescent="0.25">
      <c r="A631" s="128" t="str">
        <f>Município!A631</f>
        <v>Sete Lagoas</v>
      </c>
      <c r="B631" s="128">
        <f>Município!B631</f>
        <v>315370</v>
      </c>
      <c r="C631" s="128" t="str">
        <f>Município!C631</f>
        <v>Quartel Geral</v>
      </c>
      <c r="D631" s="137" t="e">
        <f>Município!#REF!</f>
        <v>#REF!</v>
      </c>
      <c r="E631" s="131" t="e">
        <f>Município!#REF!</f>
        <v>#REF!</v>
      </c>
      <c r="F631" s="131" t="e">
        <f>Município!#REF!</f>
        <v>#REF!</v>
      </c>
      <c r="G631" s="132" t="e">
        <f>Município!#REF!</f>
        <v>#REF!</v>
      </c>
      <c r="H631" s="131"/>
      <c r="I631" s="131" t="e">
        <f>Município!#REF!</f>
        <v>#REF!</v>
      </c>
      <c r="J631" s="131" t="e">
        <f>Município!#REF!</f>
        <v>#REF!</v>
      </c>
      <c r="K631" s="131">
        <f>Município!D631</f>
        <v>54</v>
      </c>
      <c r="L631" s="133"/>
      <c r="M631" s="134" t="e">
        <f>Município!#REF!</f>
        <v>#REF!</v>
      </c>
      <c r="N631" s="14" t="e">
        <f>Município!#REF!</f>
        <v>#REF!</v>
      </c>
      <c r="O631" s="14" t="e">
        <f>Município!#REF!</f>
        <v>#REF!</v>
      </c>
      <c r="P631" s="14" t="e">
        <f>Município!#REF!</f>
        <v>#REF!</v>
      </c>
    </row>
    <row r="632" spans="1:16" ht="15.75" customHeight="1" x14ac:dyDescent="0.25">
      <c r="A632" s="128" t="str">
        <f>Município!A632</f>
        <v>Barbacena</v>
      </c>
      <c r="B632" s="128">
        <f>Município!B632</f>
        <v>315380</v>
      </c>
      <c r="C632" s="128" t="str">
        <f>Município!C632</f>
        <v>Queluzito</v>
      </c>
      <c r="D632" s="137" t="e">
        <f>Município!#REF!</f>
        <v>#REF!</v>
      </c>
      <c r="E632" s="131" t="e">
        <f>Município!#REF!</f>
        <v>#REF!</v>
      </c>
      <c r="F632" s="131" t="e">
        <f>Município!#REF!</f>
        <v>#REF!</v>
      </c>
      <c r="G632" s="132" t="e">
        <f>Município!#REF!</f>
        <v>#REF!</v>
      </c>
      <c r="H632" s="131"/>
      <c r="I632" s="131" t="e">
        <f>Município!#REF!</f>
        <v>#REF!</v>
      </c>
      <c r="J632" s="131" t="e">
        <f>Município!#REF!</f>
        <v>#REF!</v>
      </c>
      <c r="K632" s="131">
        <f>Município!D632</f>
        <v>30</v>
      </c>
      <c r="L632" s="133"/>
      <c r="M632" s="134" t="e">
        <f>Município!#REF!</f>
        <v>#REF!</v>
      </c>
      <c r="N632" s="14" t="e">
        <f>Município!#REF!</f>
        <v>#REF!</v>
      </c>
      <c r="O632" s="14" t="e">
        <f>Município!#REF!</f>
        <v>#REF!</v>
      </c>
      <c r="P632" s="14" t="e">
        <f>Município!#REF!</f>
        <v>#REF!</v>
      </c>
    </row>
    <row r="633" spans="1:16" ht="15.75" customHeight="1" x14ac:dyDescent="0.25">
      <c r="A633" s="128" t="str">
        <f>Município!A633</f>
        <v>Belo Horizonte</v>
      </c>
      <c r="B633" s="128">
        <f>Município!B633</f>
        <v>315390</v>
      </c>
      <c r="C633" s="128" t="str">
        <f>Município!C633</f>
        <v>Raposos</v>
      </c>
      <c r="D633" s="137" t="e">
        <f>Município!#REF!</f>
        <v>#REF!</v>
      </c>
      <c r="E633" s="131" t="e">
        <f>Município!#REF!</f>
        <v>#REF!</v>
      </c>
      <c r="F633" s="131" t="e">
        <f>Município!#REF!</f>
        <v>#REF!</v>
      </c>
      <c r="G633" s="132" t="e">
        <f>Município!#REF!</f>
        <v>#REF!</v>
      </c>
      <c r="H633" s="131"/>
      <c r="I633" s="131" t="e">
        <f>Município!#REF!</f>
        <v>#REF!</v>
      </c>
      <c r="J633" s="131" t="e">
        <f>Município!#REF!</f>
        <v>#REF!</v>
      </c>
      <c r="K633" s="131">
        <f>Município!D633</f>
        <v>258</v>
      </c>
      <c r="L633" s="133"/>
      <c r="M633" s="134" t="e">
        <f>Município!#REF!</f>
        <v>#REF!</v>
      </c>
      <c r="N633" s="14" t="e">
        <f>Município!#REF!</f>
        <v>#REF!</v>
      </c>
      <c r="O633" s="14" t="e">
        <f>Município!#REF!</f>
        <v>#REF!</v>
      </c>
      <c r="P633" s="14" t="e">
        <f>Município!#REF!</f>
        <v>#REF!</v>
      </c>
    </row>
    <row r="634" spans="1:16" ht="15.75" customHeight="1" x14ac:dyDescent="0.25">
      <c r="A634" s="128" t="str">
        <f>Município!A634</f>
        <v>Ponte Nova</v>
      </c>
      <c r="B634" s="128">
        <f>Município!B634</f>
        <v>315400</v>
      </c>
      <c r="C634" s="128" t="str">
        <f>Município!C634</f>
        <v>Raul Soares</v>
      </c>
      <c r="D634" s="137" t="e">
        <f>Município!#REF!</f>
        <v>#REF!</v>
      </c>
      <c r="E634" s="131" t="e">
        <f>Município!#REF!</f>
        <v>#REF!</v>
      </c>
      <c r="F634" s="131" t="e">
        <f>Município!#REF!</f>
        <v>#REF!</v>
      </c>
      <c r="G634" s="132" t="e">
        <f>Município!#REF!</f>
        <v>#REF!</v>
      </c>
      <c r="H634" s="131"/>
      <c r="I634" s="131" t="e">
        <f>Município!#REF!</f>
        <v>#REF!</v>
      </c>
      <c r="J634" s="131" t="e">
        <f>Município!#REF!</f>
        <v>#REF!</v>
      </c>
      <c r="K634" s="131">
        <f>Município!D634</f>
        <v>366</v>
      </c>
      <c r="L634" s="133"/>
      <c r="M634" s="134" t="e">
        <f>Município!#REF!</f>
        <v>#REF!</v>
      </c>
      <c r="N634" s="14" t="e">
        <f>Município!#REF!</f>
        <v>#REF!</v>
      </c>
      <c r="O634" s="14" t="e">
        <f>Município!#REF!</f>
        <v>#REF!</v>
      </c>
      <c r="P634" s="14" t="e">
        <f>Município!#REF!</f>
        <v>#REF!</v>
      </c>
    </row>
    <row r="635" spans="1:16" ht="15.75" customHeight="1" x14ac:dyDescent="0.25">
      <c r="A635" s="128" t="str">
        <f>Município!A635</f>
        <v>Leopoldina</v>
      </c>
      <c r="B635" s="128">
        <f>Município!B635</f>
        <v>315410</v>
      </c>
      <c r="C635" s="128" t="str">
        <f>Município!C635</f>
        <v>Recreio</v>
      </c>
      <c r="D635" s="137" t="e">
        <f>Município!#REF!</f>
        <v>#REF!</v>
      </c>
      <c r="E635" s="131" t="e">
        <f>Município!#REF!</f>
        <v>#REF!</v>
      </c>
      <c r="F635" s="131" t="e">
        <f>Município!#REF!</f>
        <v>#REF!</v>
      </c>
      <c r="G635" s="132" t="e">
        <f>Município!#REF!</f>
        <v>#REF!</v>
      </c>
      <c r="H635" s="131"/>
      <c r="I635" s="131" t="e">
        <f>Município!#REF!</f>
        <v>#REF!</v>
      </c>
      <c r="J635" s="131" t="e">
        <f>Município!#REF!</f>
        <v>#REF!</v>
      </c>
      <c r="K635" s="131">
        <f>Município!D635</f>
        <v>102</v>
      </c>
      <c r="L635" s="133"/>
      <c r="M635" s="134" t="e">
        <f>Município!#REF!</f>
        <v>#REF!</v>
      </c>
      <c r="N635" s="14" t="e">
        <f>Município!#REF!</f>
        <v>#REF!</v>
      </c>
      <c r="O635" s="14" t="e">
        <f>Município!#REF!</f>
        <v>#REF!</v>
      </c>
      <c r="P635" s="14" t="e">
        <f>Município!#REF!</f>
        <v>#REF!</v>
      </c>
    </row>
    <row r="636" spans="1:16" ht="15.75" customHeight="1" x14ac:dyDescent="0.25">
      <c r="A636" s="128" t="str">
        <f>Município!A636</f>
        <v>Manhuaçu</v>
      </c>
      <c r="B636" s="128">
        <f>Município!B636</f>
        <v>315415</v>
      </c>
      <c r="C636" s="128" t="str">
        <f>Município!C636</f>
        <v>Reduto</v>
      </c>
      <c r="D636" s="137" t="e">
        <f>Município!#REF!</f>
        <v>#REF!</v>
      </c>
      <c r="E636" s="131" t="e">
        <f>Município!#REF!</f>
        <v>#REF!</v>
      </c>
      <c r="F636" s="131" t="e">
        <f>Município!#REF!</f>
        <v>#REF!</v>
      </c>
      <c r="G636" s="132" t="e">
        <f>Município!#REF!</f>
        <v>#REF!</v>
      </c>
      <c r="H636" s="131"/>
      <c r="I636" s="131" t="e">
        <f>Município!#REF!</f>
        <v>#REF!</v>
      </c>
      <c r="J636" s="131" t="e">
        <f>Município!#REF!</f>
        <v>#REF!</v>
      </c>
      <c r="K636" s="131">
        <f>Município!D636</f>
        <v>108</v>
      </c>
      <c r="L636" s="133"/>
      <c r="M636" s="134" t="e">
        <f>Município!#REF!</f>
        <v>#REF!</v>
      </c>
      <c r="N636" s="14" t="e">
        <f>Município!#REF!</f>
        <v>#REF!</v>
      </c>
      <c r="O636" s="14" t="e">
        <f>Município!#REF!</f>
        <v>#REF!</v>
      </c>
      <c r="P636" s="14" t="e">
        <f>Município!#REF!</f>
        <v>#REF!</v>
      </c>
    </row>
    <row r="637" spans="1:16" ht="15.75" customHeight="1" x14ac:dyDescent="0.25">
      <c r="A637" s="128" t="str">
        <f>Município!A637</f>
        <v>São João Del Rei</v>
      </c>
      <c r="B637" s="128">
        <f>Município!B637</f>
        <v>315420</v>
      </c>
      <c r="C637" s="128" t="str">
        <f>Município!C637</f>
        <v>Resende Costa</v>
      </c>
      <c r="D637" s="137" t="e">
        <f>Município!#REF!</f>
        <v>#REF!</v>
      </c>
      <c r="E637" s="131" t="e">
        <f>Município!#REF!</f>
        <v>#REF!</v>
      </c>
      <c r="F637" s="131" t="e">
        <f>Município!#REF!</f>
        <v>#REF!</v>
      </c>
      <c r="G637" s="132" t="e">
        <f>Município!#REF!</f>
        <v>#REF!</v>
      </c>
      <c r="H637" s="131"/>
      <c r="I637" s="131" t="e">
        <f>Município!#REF!</f>
        <v>#REF!</v>
      </c>
      <c r="J637" s="131" t="e">
        <f>Município!#REF!</f>
        <v>#REF!</v>
      </c>
      <c r="K637" s="131">
        <f>Município!D637</f>
        <v>174</v>
      </c>
      <c r="L637" s="133"/>
      <c r="M637" s="134" t="e">
        <f>Município!#REF!</f>
        <v>#REF!</v>
      </c>
      <c r="N637" s="14" t="e">
        <f>Município!#REF!</f>
        <v>#REF!</v>
      </c>
      <c r="O637" s="14" t="e">
        <f>Município!#REF!</f>
        <v>#REF!</v>
      </c>
      <c r="P637" s="14" t="e">
        <f>Município!#REF!</f>
        <v>#REF!</v>
      </c>
    </row>
    <row r="638" spans="1:16" ht="15.75" customHeight="1" x14ac:dyDescent="0.25">
      <c r="A638" s="128" t="str">
        <f>Município!A638</f>
        <v>Governador Valadares</v>
      </c>
      <c r="B638" s="128">
        <f>Município!B638</f>
        <v>315430</v>
      </c>
      <c r="C638" s="128" t="str">
        <f>Município!C638</f>
        <v>Resplendor</v>
      </c>
      <c r="D638" s="137" t="e">
        <f>Município!#REF!</f>
        <v>#REF!</v>
      </c>
      <c r="E638" s="131" t="e">
        <f>Município!#REF!</f>
        <v>#REF!</v>
      </c>
      <c r="F638" s="131" t="e">
        <f>Município!#REF!</f>
        <v>#REF!</v>
      </c>
      <c r="G638" s="132" t="e">
        <f>Município!#REF!</f>
        <v>#REF!</v>
      </c>
      <c r="H638" s="131"/>
      <c r="I638" s="131" t="e">
        <f>Município!#REF!</f>
        <v>#REF!</v>
      </c>
      <c r="J638" s="131" t="e">
        <f>Município!#REF!</f>
        <v>#REF!</v>
      </c>
      <c r="K638" s="131">
        <f>Município!D638</f>
        <v>162</v>
      </c>
      <c r="L638" s="133"/>
      <c r="M638" s="134" t="e">
        <f>Município!#REF!</f>
        <v>#REF!</v>
      </c>
      <c r="N638" s="14" t="e">
        <f>Município!#REF!</f>
        <v>#REF!</v>
      </c>
      <c r="O638" s="14" t="e">
        <f>Município!#REF!</f>
        <v>#REF!</v>
      </c>
      <c r="P638" s="14" t="e">
        <f>Município!#REF!</f>
        <v>#REF!</v>
      </c>
    </row>
    <row r="639" spans="1:16" ht="15.75" customHeight="1" x14ac:dyDescent="0.25">
      <c r="A639" s="128" t="str">
        <f>Município!A639</f>
        <v>Barbacena</v>
      </c>
      <c r="B639" s="128">
        <f>Município!B639</f>
        <v>315440</v>
      </c>
      <c r="C639" s="128" t="str">
        <f>Município!C639</f>
        <v>Ressaquinha</v>
      </c>
      <c r="D639" s="137" t="e">
        <f>Município!#REF!</f>
        <v>#REF!</v>
      </c>
      <c r="E639" s="131" t="e">
        <f>Município!#REF!</f>
        <v>#REF!</v>
      </c>
      <c r="F639" s="131" t="e">
        <f>Município!#REF!</f>
        <v>#REF!</v>
      </c>
      <c r="G639" s="132" t="e">
        <f>Município!#REF!</f>
        <v>#REF!</v>
      </c>
      <c r="H639" s="131"/>
      <c r="I639" s="131" t="e">
        <f>Município!#REF!</f>
        <v>#REF!</v>
      </c>
      <c r="J639" s="131" t="e">
        <f>Município!#REF!</f>
        <v>#REF!</v>
      </c>
      <c r="K639" s="131">
        <f>Município!D639</f>
        <v>36</v>
      </c>
      <c r="L639" s="133"/>
      <c r="M639" s="134" t="e">
        <f>Município!#REF!</f>
        <v>#REF!</v>
      </c>
      <c r="N639" s="14" t="e">
        <f>Município!#REF!</f>
        <v>#REF!</v>
      </c>
      <c r="O639" s="14" t="e">
        <f>Município!#REF!</f>
        <v>#REF!</v>
      </c>
      <c r="P639" s="14" t="e">
        <f>Município!#REF!</f>
        <v>#REF!</v>
      </c>
    </row>
    <row r="640" spans="1:16" ht="15.75" customHeight="1" x14ac:dyDescent="0.25">
      <c r="A640" s="128" t="str">
        <f>Município!A640</f>
        <v>Unaí</v>
      </c>
      <c r="B640" s="128">
        <f>Município!B640</f>
        <v>315445</v>
      </c>
      <c r="C640" s="128" t="str">
        <f>Município!C640</f>
        <v>Riachinho</v>
      </c>
      <c r="D640" s="137" t="e">
        <f>Município!#REF!</f>
        <v>#REF!</v>
      </c>
      <c r="E640" s="131" t="e">
        <f>Município!#REF!</f>
        <v>#REF!</v>
      </c>
      <c r="F640" s="131" t="e">
        <f>Município!#REF!</f>
        <v>#REF!</v>
      </c>
      <c r="G640" s="132" t="e">
        <f>Município!#REF!</f>
        <v>#REF!</v>
      </c>
      <c r="H640" s="131"/>
      <c r="I640" s="131" t="e">
        <f>Município!#REF!</f>
        <v>#REF!</v>
      </c>
      <c r="J640" s="131" t="e">
        <f>Município!#REF!</f>
        <v>#REF!</v>
      </c>
      <c r="K640" s="131">
        <f>Município!D640</f>
        <v>48</v>
      </c>
      <c r="L640" s="133"/>
      <c r="M640" s="134" t="e">
        <f>Município!#REF!</f>
        <v>#REF!</v>
      </c>
      <c r="N640" s="14" t="e">
        <f>Município!#REF!</f>
        <v>#REF!</v>
      </c>
      <c r="O640" s="14" t="e">
        <f>Município!#REF!</f>
        <v>#REF!</v>
      </c>
      <c r="P640" s="14" t="e">
        <f>Município!#REF!</f>
        <v>#REF!</v>
      </c>
    </row>
    <row r="641" spans="1:16" ht="15.75" customHeight="1" x14ac:dyDescent="0.25">
      <c r="A641" s="128" t="str">
        <f>Município!A641</f>
        <v>Montes Claros</v>
      </c>
      <c r="B641" s="128">
        <f>Município!B641</f>
        <v>315450</v>
      </c>
      <c r="C641" s="128" t="str">
        <f>Município!C641</f>
        <v>Riacho dos Machados</v>
      </c>
      <c r="D641" s="137" t="e">
        <f>Município!#REF!</f>
        <v>#REF!</v>
      </c>
      <c r="E641" s="131" t="e">
        <f>Município!#REF!</f>
        <v>#REF!</v>
      </c>
      <c r="F641" s="131" t="e">
        <f>Município!#REF!</f>
        <v>#REF!</v>
      </c>
      <c r="G641" s="132" t="e">
        <f>Município!#REF!</f>
        <v>#REF!</v>
      </c>
      <c r="H641" s="131"/>
      <c r="I641" s="131" t="e">
        <f>Município!#REF!</f>
        <v>#REF!</v>
      </c>
      <c r="J641" s="131" t="e">
        <f>Município!#REF!</f>
        <v>#REF!</v>
      </c>
      <c r="K641" s="131">
        <f>Município!D641</f>
        <v>138</v>
      </c>
      <c r="L641" s="133"/>
      <c r="M641" s="134" t="e">
        <f>Município!#REF!</f>
        <v>#REF!</v>
      </c>
      <c r="N641" s="14" t="e">
        <f>Município!#REF!</f>
        <v>#REF!</v>
      </c>
      <c r="O641" s="14" t="e">
        <f>Município!#REF!</f>
        <v>#REF!</v>
      </c>
      <c r="P641" s="14" t="e">
        <f>Município!#REF!</f>
        <v>#REF!</v>
      </c>
    </row>
    <row r="642" spans="1:16" ht="15.75" customHeight="1" x14ac:dyDescent="0.25">
      <c r="A642" s="128" t="str">
        <f>Município!A642</f>
        <v>Belo Horizonte</v>
      </c>
      <c r="B642" s="128">
        <f>Município!B642</f>
        <v>315460</v>
      </c>
      <c r="C642" s="128" t="str">
        <f>Município!C642</f>
        <v>Ribeirão das Neves</v>
      </c>
      <c r="D642" s="137" t="e">
        <f>Município!#REF!</f>
        <v>#REF!</v>
      </c>
      <c r="E642" s="131" t="e">
        <f>Município!#REF!</f>
        <v>#REF!</v>
      </c>
      <c r="F642" s="131" t="e">
        <f>Município!#REF!</f>
        <v>#REF!</v>
      </c>
      <c r="G642" s="132" t="e">
        <f>Município!#REF!</f>
        <v>#REF!</v>
      </c>
      <c r="H642" s="131"/>
      <c r="I642" s="131" t="e">
        <f>Município!#REF!</f>
        <v>#REF!</v>
      </c>
      <c r="J642" s="131" t="e">
        <f>Município!#REF!</f>
        <v>#REF!</v>
      </c>
      <c r="K642" s="131">
        <f>Município!D642</f>
        <v>4680</v>
      </c>
      <c r="L642" s="133"/>
      <c r="M642" s="134" t="e">
        <f>Município!#REF!</f>
        <v>#REF!</v>
      </c>
      <c r="N642" s="14" t="e">
        <f>Município!#REF!</f>
        <v>#REF!</v>
      </c>
      <c r="O642" s="14" t="e">
        <f>Município!#REF!</f>
        <v>#REF!</v>
      </c>
      <c r="P642" s="14" t="e">
        <f>Município!#REF!</f>
        <v>#REF!</v>
      </c>
    </row>
    <row r="643" spans="1:16" ht="15.75" customHeight="1" x14ac:dyDescent="0.25">
      <c r="A643" s="128" t="str">
        <f>Município!A643</f>
        <v>Varginha</v>
      </c>
      <c r="B643" s="128">
        <f>Município!B643</f>
        <v>315470</v>
      </c>
      <c r="C643" s="128" t="str">
        <f>Município!C643</f>
        <v>Ribeirão Vermelho</v>
      </c>
      <c r="D643" s="137" t="e">
        <f>Município!#REF!</f>
        <v>#REF!</v>
      </c>
      <c r="E643" s="131" t="e">
        <f>Município!#REF!</f>
        <v>#REF!</v>
      </c>
      <c r="F643" s="131" t="e">
        <f>Município!#REF!</f>
        <v>#REF!</v>
      </c>
      <c r="G643" s="132" t="e">
        <f>Município!#REF!</f>
        <v>#REF!</v>
      </c>
      <c r="H643" s="131"/>
      <c r="I643" s="131" t="e">
        <f>Município!#REF!</f>
        <v>#REF!</v>
      </c>
      <c r="J643" s="131" t="e">
        <f>Município!#REF!</f>
        <v>#REF!</v>
      </c>
      <c r="K643" s="131">
        <f>Município!D643</f>
        <v>72</v>
      </c>
      <c r="L643" s="133"/>
      <c r="M643" s="134" t="e">
        <f>Município!#REF!</f>
        <v>#REF!</v>
      </c>
      <c r="N643" s="14" t="e">
        <f>Município!#REF!</f>
        <v>#REF!</v>
      </c>
      <c r="O643" s="14" t="e">
        <f>Município!#REF!</f>
        <v>#REF!</v>
      </c>
      <c r="P643" s="14" t="e">
        <f>Município!#REF!</f>
        <v>#REF!</v>
      </c>
    </row>
    <row r="644" spans="1:16" ht="15.75" customHeight="1" x14ac:dyDescent="0.25">
      <c r="A644" s="128" t="str">
        <f>Município!A644</f>
        <v>Belo Horizonte</v>
      </c>
      <c r="B644" s="128">
        <f>Município!B644</f>
        <v>315480</v>
      </c>
      <c r="C644" s="128" t="str">
        <f>Município!C644</f>
        <v>Rio Acima</v>
      </c>
      <c r="D644" s="137" t="e">
        <f>Município!#REF!</f>
        <v>#REF!</v>
      </c>
      <c r="E644" s="131" t="e">
        <f>Município!#REF!</f>
        <v>#REF!</v>
      </c>
      <c r="F644" s="131" t="e">
        <f>Município!#REF!</f>
        <v>#REF!</v>
      </c>
      <c r="G644" s="132" t="e">
        <f>Município!#REF!</f>
        <v>#REF!</v>
      </c>
      <c r="H644" s="131"/>
      <c r="I644" s="131" t="e">
        <f>Município!#REF!</f>
        <v>#REF!</v>
      </c>
      <c r="J644" s="131" t="e">
        <f>Município!#REF!</f>
        <v>#REF!</v>
      </c>
      <c r="K644" s="131">
        <f>Município!D644</f>
        <v>180</v>
      </c>
      <c r="L644" s="133"/>
      <c r="M644" s="134" t="e">
        <f>Município!#REF!</f>
        <v>#REF!</v>
      </c>
      <c r="N644" s="14" t="e">
        <f>Município!#REF!</f>
        <v>#REF!</v>
      </c>
      <c r="O644" s="14" t="e">
        <f>Município!#REF!</f>
        <v>#REF!</v>
      </c>
      <c r="P644" s="14" t="e">
        <f>Município!#REF!</f>
        <v>#REF!</v>
      </c>
    </row>
    <row r="645" spans="1:16" ht="15.75" customHeight="1" x14ac:dyDescent="0.25">
      <c r="A645" s="128" t="str">
        <f>Município!A645</f>
        <v>Ponte Nova</v>
      </c>
      <c r="B645" s="128">
        <f>Município!B645</f>
        <v>315490</v>
      </c>
      <c r="C645" s="128" t="str">
        <f>Município!C645</f>
        <v>Rio Casca</v>
      </c>
      <c r="D645" s="137" t="e">
        <f>Município!#REF!</f>
        <v>#REF!</v>
      </c>
      <c r="E645" s="131" t="e">
        <f>Município!#REF!</f>
        <v>#REF!</v>
      </c>
      <c r="F645" s="131" t="e">
        <f>Município!#REF!</f>
        <v>#REF!</v>
      </c>
      <c r="G645" s="132" t="e">
        <f>Município!#REF!</f>
        <v>#REF!</v>
      </c>
      <c r="H645" s="131"/>
      <c r="I645" s="131" t="e">
        <f>Município!#REF!</f>
        <v>#REF!</v>
      </c>
      <c r="J645" s="131" t="e">
        <f>Município!#REF!</f>
        <v>#REF!</v>
      </c>
      <c r="K645" s="131">
        <f>Município!D645</f>
        <v>90</v>
      </c>
      <c r="L645" s="133"/>
      <c r="M645" s="134" t="e">
        <f>Município!#REF!</f>
        <v>#REF!</v>
      </c>
      <c r="N645" s="14" t="e">
        <f>Município!#REF!</f>
        <v>#REF!</v>
      </c>
      <c r="O645" s="14" t="e">
        <f>Município!#REF!</f>
        <v>#REF!</v>
      </c>
      <c r="P645" s="14" t="e">
        <f>Município!#REF!</f>
        <v>#REF!</v>
      </c>
    </row>
    <row r="646" spans="1:16" ht="15.75" customHeight="1" x14ac:dyDescent="0.25">
      <c r="A646" s="128" t="str">
        <f>Município!A646</f>
        <v>Ponte Nova</v>
      </c>
      <c r="B646" s="128">
        <f>Município!B646</f>
        <v>315500</v>
      </c>
      <c r="C646" s="128" t="str">
        <f>Município!C646</f>
        <v>Rio Doce</v>
      </c>
      <c r="D646" s="137" t="e">
        <f>Município!#REF!</f>
        <v>#REF!</v>
      </c>
      <c r="E646" s="131" t="e">
        <f>Município!#REF!</f>
        <v>#REF!</v>
      </c>
      <c r="F646" s="131" t="e">
        <f>Município!#REF!</f>
        <v>#REF!</v>
      </c>
      <c r="G646" s="132" t="e">
        <f>Município!#REF!</f>
        <v>#REF!</v>
      </c>
      <c r="H646" s="131"/>
      <c r="I646" s="131" t="e">
        <f>Município!#REF!</f>
        <v>#REF!</v>
      </c>
      <c r="J646" s="131" t="e">
        <f>Município!#REF!</f>
        <v>#REF!</v>
      </c>
      <c r="K646" s="131">
        <f>Município!D646</f>
        <v>0</v>
      </c>
      <c r="L646" s="133"/>
      <c r="M646" s="134" t="e">
        <f>Município!#REF!</f>
        <v>#REF!</v>
      </c>
      <c r="N646" s="14" t="e">
        <f>Município!#REF!</f>
        <v>#REF!</v>
      </c>
      <c r="O646" s="14" t="e">
        <f>Município!#REF!</f>
        <v>#REF!</v>
      </c>
      <c r="P646" s="14" t="e">
        <f>Município!#REF!</f>
        <v>#REF!</v>
      </c>
    </row>
    <row r="647" spans="1:16" ht="15.75" customHeight="1" x14ac:dyDescent="0.25">
      <c r="A647" s="128" t="str">
        <f>Município!A647</f>
        <v>Pedra Azul</v>
      </c>
      <c r="B647" s="128">
        <f>Município!B647</f>
        <v>315510</v>
      </c>
      <c r="C647" s="128" t="str">
        <f>Município!C647</f>
        <v>Rio do Prado</v>
      </c>
      <c r="D647" s="137" t="e">
        <f>Município!#REF!</f>
        <v>#REF!</v>
      </c>
      <c r="E647" s="131" t="e">
        <f>Município!#REF!</f>
        <v>#REF!</v>
      </c>
      <c r="F647" s="131" t="e">
        <f>Município!#REF!</f>
        <v>#REF!</v>
      </c>
      <c r="G647" s="132" t="e">
        <f>Município!#REF!</f>
        <v>#REF!</v>
      </c>
      <c r="H647" s="131"/>
      <c r="I647" s="131" t="e">
        <f>Município!#REF!</f>
        <v>#REF!</v>
      </c>
      <c r="J647" s="131" t="e">
        <f>Município!#REF!</f>
        <v>#REF!</v>
      </c>
      <c r="K647" s="131">
        <f>Município!D647</f>
        <v>78</v>
      </c>
      <c r="L647" s="133"/>
      <c r="M647" s="134" t="e">
        <f>Município!#REF!</f>
        <v>#REF!</v>
      </c>
      <c r="N647" s="14" t="e">
        <f>Município!#REF!</f>
        <v>#REF!</v>
      </c>
      <c r="O647" s="14" t="e">
        <f>Município!#REF!</f>
        <v>#REF!</v>
      </c>
      <c r="P647" s="14" t="e">
        <f>Município!#REF!</f>
        <v>#REF!</v>
      </c>
    </row>
    <row r="648" spans="1:16" ht="15.75" customHeight="1" x14ac:dyDescent="0.25">
      <c r="A648" s="128" t="str">
        <f>Município!A648</f>
        <v>Barbacena</v>
      </c>
      <c r="B648" s="128">
        <f>Município!B648</f>
        <v>315520</v>
      </c>
      <c r="C648" s="128" t="str">
        <f>Município!C648</f>
        <v>Rio Espera</v>
      </c>
      <c r="D648" s="137" t="e">
        <f>Município!#REF!</f>
        <v>#REF!</v>
      </c>
      <c r="E648" s="131" t="e">
        <f>Município!#REF!</f>
        <v>#REF!</v>
      </c>
      <c r="F648" s="131" t="e">
        <f>Município!#REF!</f>
        <v>#REF!</v>
      </c>
      <c r="G648" s="132" t="e">
        <f>Município!#REF!</f>
        <v>#REF!</v>
      </c>
      <c r="H648" s="131"/>
      <c r="I648" s="131" t="e">
        <f>Município!#REF!</f>
        <v>#REF!</v>
      </c>
      <c r="J648" s="131" t="e">
        <f>Município!#REF!</f>
        <v>#REF!</v>
      </c>
      <c r="K648" s="131">
        <f>Município!D648</f>
        <v>42</v>
      </c>
      <c r="L648" s="133"/>
      <c r="M648" s="134" t="e">
        <f>Município!#REF!</f>
        <v>#REF!</v>
      </c>
      <c r="N648" s="14" t="e">
        <f>Município!#REF!</f>
        <v>#REF!</v>
      </c>
      <c r="O648" s="14" t="e">
        <f>Município!#REF!</f>
        <v>#REF!</v>
      </c>
      <c r="P648" s="14" t="e">
        <f>Município!#REF!</f>
        <v>#REF!</v>
      </c>
    </row>
    <row r="649" spans="1:16" ht="15.75" customHeight="1" x14ac:dyDescent="0.25">
      <c r="A649" s="128" t="str">
        <f>Município!A649</f>
        <v>Belo Horizonte</v>
      </c>
      <c r="B649" s="128">
        <f>Município!B649</f>
        <v>315530</v>
      </c>
      <c r="C649" s="128" t="str">
        <f>Município!C649</f>
        <v>Rio Manso</v>
      </c>
      <c r="D649" s="137" t="e">
        <f>Município!#REF!</f>
        <v>#REF!</v>
      </c>
      <c r="E649" s="131" t="e">
        <f>Município!#REF!</f>
        <v>#REF!</v>
      </c>
      <c r="F649" s="131" t="e">
        <f>Município!#REF!</f>
        <v>#REF!</v>
      </c>
      <c r="G649" s="132" t="e">
        <f>Município!#REF!</f>
        <v>#REF!</v>
      </c>
      <c r="H649" s="131"/>
      <c r="I649" s="131" t="e">
        <f>Município!#REF!</f>
        <v>#REF!</v>
      </c>
      <c r="J649" s="131" t="e">
        <f>Município!#REF!</f>
        <v>#REF!</v>
      </c>
      <c r="K649" s="131">
        <f>Município!D649</f>
        <v>48</v>
      </c>
      <c r="L649" s="133"/>
      <c r="M649" s="134" t="e">
        <f>Município!#REF!</f>
        <v>#REF!</v>
      </c>
      <c r="N649" s="14" t="e">
        <f>Município!#REF!</f>
        <v>#REF!</v>
      </c>
      <c r="O649" s="14" t="e">
        <f>Município!#REF!</f>
        <v>#REF!</v>
      </c>
      <c r="P649" s="14" t="e">
        <f>Município!#REF!</f>
        <v>#REF!</v>
      </c>
    </row>
    <row r="650" spans="1:16" ht="15.75" customHeight="1" x14ac:dyDescent="0.25">
      <c r="A650" s="128" t="str">
        <f>Município!A650</f>
        <v>Juiz de Fora</v>
      </c>
      <c r="B650" s="128">
        <f>Município!B650</f>
        <v>315540</v>
      </c>
      <c r="C650" s="128" t="str">
        <f>Município!C650</f>
        <v>Rio Novo</v>
      </c>
      <c r="D650" s="137" t="e">
        <f>Município!#REF!</f>
        <v>#REF!</v>
      </c>
      <c r="E650" s="131" t="e">
        <f>Município!#REF!</f>
        <v>#REF!</v>
      </c>
      <c r="F650" s="131" t="e">
        <f>Município!#REF!</f>
        <v>#REF!</v>
      </c>
      <c r="G650" s="132" t="e">
        <f>Município!#REF!</f>
        <v>#REF!</v>
      </c>
      <c r="H650" s="131"/>
      <c r="I650" s="131" t="e">
        <f>Município!#REF!</f>
        <v>#REF!</v>
      </c>
      <c r="J650" s="131" t="e">
        <f>Município!#REF!</f>
        <v>#REF!</v>
      </c>
      <c r="K650" s="131">
        <f>Município!D650</f>
        <v>72</v>
      </c>
      <c r="L650" s="133"/>
      <c r="M650" s="134" t="e">
        <f>Município!#REF!</f>
        <v>#REF!</v>
      </c>
      <c r="N650" s="14" t="e">
        <f>Município!#REF!</f>
        <v>#REF!</v>
      </c>
      <c r="O650" s="14" t="e">
        <f>Município!#REF!</f>
        <v>#REF!</v>
      </c>
      <c r="P650" s="14" t="e">
        <f>Município!#REF!</f>
        <v>#REF!</v>
      </c>
    </row>
    <row r="651" spans="1:16" ht="15.75" customHeight="1" x14ac:dyDescent="0.25">
      <c r="A651" s="128" t="str">
        <f>Município!A651</f>
        <v>Patos de Minas</v>
      </c>
      <c r="B651" s="128">
        <f>Município!B651</f>
        <v>315550</v>
      </c>
      <c r="C651" s="128" t="str">
        <f>Município!C651</f>
        <v>Rio Paranaíba</v>
      </c>
      <c r="D651" s="137" t="e">
        <f>Município!#REF!</f>
        <v>#REF!</v>
      </c>
      <c r="E651" s="131" t="e">
        <f>Município!#REF!</f>
        <v>#REF!</v>
      </c>
      <c r="F651" s="131" t="e">
        <f>Município!#REF!</f>
        <v>#REF!</v>
      </c>
      <c r="G651" s="132" t="e">
        <f>Município!#REF!</f>
        <v>#REF!</v>
      </c>
      <c r="H651" s="131"/>
      <c r="I651" s="131" t="e">
        <f>Município!#REF!</f>
        <v>#REF!</v>
      </c>
      <c r="J651" s="131" t="e">
        <f>Município!#REF!</f>
        <v>#REF!</v>
      </c>
      <c r="K651" s="131">
        <f>Município!D651</f>
        <v>258</v>
      </c>
      <c r="L651" s="133"/>
      <c r="M651" s="134" t="e">
        <f>Município!#REF!</f>
        <v>#REF!</v>
      </c>
      <c r="N651" s="14" t="e">
        <f>Município!#REF!</f>
        <v>#REF!</v>
      </c>
      <c r="O651" s="14" t="e">
        <f>Município!#REF!</f>
        <v>#REF!</v>
      </c>
      <c r="P651" s="14" t="e">
        <f>Município!#REF!</f>
        <v>#REF!</v>
      </c>
    </row>
    <row r="652" spans="1:16" ht="15.75" customHeight="1" x14ac:dyDescent="0.25">
      <c r="A652" s="128" t="str">
        <f>Município!A652</f>
        <v>Montes Claros</v>
      </c>
      <c r="B652" s="128">
        <f>Município!B652</f>
        <v>315560</v>
      </c>
      <c r="C652" s="128" t="str">
        <f>Município!C652</f>
        <v>Rio Pardo de Minas</v>
      </c>
      <c r="D652" s="137" t="e">
        <f>Município!#REF!</f>
        <v>#REF!</v>
      </c>
      <c r="E652" s="131" t="e">
        <f>Município!#REF!</f>
        <v>#REF!</v>
      </c>
      <c r="F652" s="131" t="e">
        <f>Município!#REF!</f>
        <v>#REF!</v>
      </c>
      <c r="G652" s="132" t="e">
        <f>Município!#REF!</f>
        <v>#REF!</v>
      </c>
      <c r="H652" s="131"/>
      <c r="I652" s="131" t="e">
        <f>Município!#REF!</f>
        <v>#REF!</v>
      </c>
      <c r="J652" s="131" t="e">
        <f>Município!#REF!</f>
        <v>#REF!</v>
      </c>
      <c r="K652" s="131">
        <f>Município!D652</f>
        <v>444</v>
      </c>
      <c r="L652" s="133"/>
      <c r="M652" s="134" t="e">
        <f>Município!#REF!</f>
        <v>#REF!</v>
      </c>
      <c r="N652" s="14" t="e">
        <f>Município!#REF!</f>
        <v>#REF!</v>
      </c>
      <c r="O652" s="14" t="e">
        <f>Município!#REF!</f>
        <v>#REF!</v>
      </c>
      <c r="P652" s="14" t="e">
        <f>Município!#REF!</f>
        <v>#REF!</v>
      </c>
    </row>
    <row r="653" spans="1:16" ht="15.75" customHeight="1" x14ac:dyDescent="0.25">
      <c r="A653" s="128" t="str">
        <f>Município!A653</f>
        <v>Itabira</v>
      </c>
      <c r="B653" s="128">
        <f>Município!B653</f>
        <v>315570</v>
      </c>
      <c r="C653" s="128" t="str">
        <f>Município!C653</f>
        <v>Rio Piracicaba</v>
      </c>
      <c r="D653" s="137" t="e">
        <f>Município!#REF!</f>
        <v>#REF!</v>
      </c>
      <c r="E653" s="131" t="e">
        <f>Município!#REF!</f>
        <v>#REF!</v>
      </c>
      <c r="F653" s="131" t="e">
        <f>Município!#REF!</f>
        <v>#REF!</v>
      </c>
      <c r="G653" s="132" t="e">
        <f>Município!#REF!</f>
        <v>#REF!</v>
      </c>
      <c r="H653" s="131"/>
      <c r="I653" s="131" t="e">
        <f>Município!#REF!</f>
        <v>#REF!</v>
      </c>
      <c r="J653" s="131" t="e">
        <f>Município!#REF!</f>
        <v>#REF!</v>
      </c>
      <c r="K653" s="131">
        <f>Município!D653</f>
        <v>144</v>
      </c>
      <c r="L653" s="133"/>
      <c r="M653" s="134" t="e">
        <f>Município!#REF!</f>
        <v>#REF!</v>
      </c>
      <c r="N653" s="14" t="e">
        <f>Município!#REF!</f>
        <v>#REF!</v>
      </c>
      <c r="O653" s="14" t="e">
        <f>Município!#REF!</f>
        <v>#REF!</v>
      </c>
      <c r="P653" s="14" t="e">
        <f>Município!#REF!</f>
        <v>#REF!</v>
      </c>
    </row>
    <row r="654" spans="1:16" ht="15.75" customHeight="1" x14ac:dyDescent="0.25">
      <c r="A654" s="128" t="str">
        <f>Município!A654</f>
        <v>Ubá</v>
      </c>
      <c r="B654" s="128">
        <f>Município!B654</f>
        <v>315580</v>
      </c>
      <c r="C654" s="128" t="str">
        <f>Município!C654</f>
        <v>Rio Pomba</v>
      </c>
      <c r="D654" s="137" t="e">
        <f>Município!#REF!</f>
        <v>#REF!</v>
      </c>
      <c r="E654" s="131" t="e">
        <f>Município!#REF!</f>
        <v>#REF!</v>
      </c>
      <c r="F654" s="131" t="e">
        <f>Município!#REF!</f>
        <v>#REF!</v>
      </c>
      <c r="G654" s="132" t="e">
        <f>Município!#REF!</f>
        <v>#REF!</v>
      </c>
      <c r="H654" s="131"/>
      <c r="I654" s="131" t="e">
        <f>Município!#REF!</f>
        <v>#REF!</v>
      </c>
      <c r="J654" s="131" t="e">
        <f>Município!#REF!</f>
        <v>#REF!</v>
      </c>
      <c r="K654" s="131">
        <f>Município!D654</f>
        <v>180</v>
      </c>
      <c r="L654" s="133"/>
      <c r="M654" s="134" t="e">
        <f>Município!#REF!</f>
        <v>#REF!</v>
      </c>
      <c r="N654" s="14" t="e">
        <f>Município!#REF!</f>
        <v>#REF!</v>
      </c>
      <c r="O654" s="14" t="e">
        <f>Município!#REF!</f>
        <v>#REF!</v>
      </c>
      <c r="P654" s="14" t="e">
        <f>Município!#REF!</f>
        <v>#REF!</v>
      </c>
    </row>
    <row r="655" spans="1:16" ht="15.75" customHeight="1" x14ac:dyDescent="0.25">
      <c r="A655" s="128" t="str">
        <f>Município!A655</f>
        <v>Juiz de Fora</v>
      </c>
      <c r="B655" s="128">
        <f>Município!B655</f>
        <v>315590</v>
      </c>
      <c r="C655" s="128" t="str">
        <f>Município!C655</f>
        <v>Rio Preto</v>
      </c>
      <c r="D655" s="137" t="e">
        <f>Município!#REF!</f>
        <v>#REF!</v>
      </c>
      <c r="E655" s="131" t="e">
        <f>Município!#REF!</f>
        <v>#REF!</v>
      </c>
      <c r="F655" s="131" t="e">
        <f>Município!#REF!</f>
        <v>#REF!</v>
      </c>
      <c r="G655" s="132" t="e">
        <f>Município!#REF!</f>
        <v>#REF!</v>
      </c>
      <c r="H655" s="131"/>
      <c r="I655" s="131" t="e">
        <f>Município!#REF!</f>
        <v>#REF!</v>
      </c>
      <c r="J655" s="131" t="e">
        <f>Município!#REF!</f>
        <v>#REF!</v>
      </c>
      <c r="K655" s="131">
        <f>Município!D655</f>
        <v>42</v>
      </c>
      <c r="L655" s="133"/>
      <c r="M655" s="134" t="e">
        <f>Município!#REF!</f>
        <v>#REF!</v>
      </c>
      <c r="N655" s="14" t="e">
        <f>Município!#REF!</f>
        <v>#REF!</v>
      </c>
      <c r="O655" s="14" t="e">
        <f>Município!#REF!</f>
        <v>#REF!</v>
      </c>
      <c r="P655" s="14" t="e">
        <f>Município!#REF!</f>
        <v>#REF!</v>
      </c>
    </row>
    <row r="656" spans="1:16" ht="15.75" customHeight="1" x14ac:dyDescent="0.25">
      <c r="A656" s="128" t="str">
        <f>Município!A656</f>
        <v>Diamantina</v>
      </c>
      <c r="B656" s="128">
        <f>Município!B656</f>
        <v>315600</v>
      </c>
      <c r="C656" s="128" t="str">
        <f>Município!C656</f>
        <v>Rio Vermelho</v>
      </c>
      <c r="D656" s="137" t="e">
        <f>Município!#REF!</f>
        <v>#REF!</v>
      </c>
      <c r="E656" s="131" t="e">
        <f>Município!#REF!</f>
        <v>#REF!</v>
      </c>
      <c r="F656" s="131" t="e">
        <f>Município!#REF!</f>
        <v>#REF!</v>
      </c>
      <c r="G656" s="132" t="e">
        <f>Município!#REF!</f>
        <v>#REF!</v>
      </c>
      <c r="H656" s="131"/>
      <c r="I656" s="131" t="e">
        <f>Município!#REF!</f>
        <v>#REF!</v>
      </c>
      <c r="J656" s="131" t="e">
        <f>Município!#REF!</f>
        <v>#REF!</v>
      </c>
      <c r="K656" s="131">
        <f>Município!D656</f>
        <v>174</v>
      </c>
      <c r="L656" s="133"/>
      <c r="M656" s="134" t="e">
        <f>Município!#REF!</f>
        <v>#REF!</v>
      </c>
      <c r="N656" s="14" t="e">
        <f>Município!#REF!</f>
        <v>#REF!</v>
      </c>
      <c r="O656" s="14" t="e">
        <f>Município!#REF!</f>
        <v>#REF!</v>
      </c>
      <c r="P656" s="14" t="e">
        <f>Município!#REF!</f>
        <v>#REF!</v>
      </c>
    </row>
    <row r="657" spans="1:16" ht="15.75" customHeight="1" x14ac:dyDescent="0.25">
      <c r="A657" s="128" t="str">
        <f>Município!A657</f>
        <v>São João Del Rei</v>
      </c>
      <c r="B657" s="128">
        <f>Município!B657</f>
        <v>315610</v>
      </c>
      <c r="C657" s="128" t="str">
        <f>Município!C657</f>
        <v>Ritápolis</v>
      </c>
      <c r="D657" s="137" t="e">
        <f>Município!#REF!</f>
        <v>#REF!</v>
      </c>
      <c r="E657" s="131" t="e">
        <f>Município!#REF!</f>
        <v>#REF!</v>
      </c>
      <c r="F657" s="131" t="e">
        <f>Município!#REF!</f>
        <v>#REF!</v>
      </c>
      <c r="G657" s="132" t="e">
        <f>Município!#REF!</f>
        <v>#REF!</v>
      </c>
      <c r="H657" s="131"/>
      <c r="I657" s="131" t="e">
        <f>Município!#REF!</f>
        <v>#REF!</v>
      </c>
      <c r="J657" s="131" t="e">
        <f>Município!#REF!</f>
        <v>#REF!</v>
      </c>
      <c r="K657" s="131">
        <f>Município!D657</f>
        <v>42</v>
      </c>
      <c r="L657" s="133"/>
      <c r="M657" s="134" t="e">
        <f>Município!#REF!</f>
        <v>#REF!</v>
      </c>
      <c r="N657" s="14" t="e">
        <f>Município!#REF!</f>
        <v>#REF!</v>
      </c>
      <c r="O657" s="14" t="e">
        <f>Município!#REF!</f>
        <v>#REF!</v>
      </c>
      <c r="P657" s="14" t="e">
        <f>Município!#REF!</f>
        <v>#REF!</v>
      </c>
    </row>
    <row r="658" spans="1:16" ht="15.75" customHeight="1" x14ac:dyDescent="0.25">
      <c r="A658" s="128" t="str">
        <f>Município!A658</f>
        <v>Juiz de Fora</v>
      </c>
      <c r="B658" s="128">
        <f>Município!B658</f>
        <v>315620</v>
      </c>
      <c r="C658" s="128" t="str">
        <f>Município!C658</f>
        <v>Rochedo de Minas</v>
      </c>
      <c r="D658" s="137" t="e">
        <f>Município!#REF!</f>
        <v>#REF!</v>
      </c>
      <c r="E658" s="131" t="e">
        <f>Município!#REF!</f>
        <v>#REF!</v>
      </c>
      <c r="F658" s="131" t="e">
        <f>Município!#REF!</f>
        <v>#REF!</v>
      </c>
      <c r="G658" s="132" t="e">
        <f>Município!#REF!</f>
        <v>#REF!</v>
      </c>
      <c r="H658" s="131"/>
      <c r="I658" s="131" t="e">
        <f>Município!#REF!</f>
        <v>#REF!</v>
      </c>
      <c r="J658" s="131" t="e">
        <f>Município!#REF!</f>
        <v>#REF!</v>
      </c>
      <c r="K658" s="131">
        <f>Município!D658</f>
        <v>24</v>
      </c>
      <c r="L658" s="133"/>
      <c r="M658" s="134" t="e">
        <f>Município!#REF!</f>
        <v>#REF!</v>
      </c>
      <c r="N658" s="14" t="e">
        <f>Município!#REF!</f>
        <v>#REF!</v>
      </c>
      <c r="O658" s="14" t="e">
        <f>Município!#REF!</f>
        <v>#REF!</v>
      </c>
      <c r="P658" s="14" t="e">
        <f>Município!#REF!</f>
        <v>#REF!</v>
      </c>
    </row>
    <row r="659" spans="1:16" ht="15.75" customHeight="1" x14ac:dyDescent="0.25">
      <c r="A659" s="128" t="str">
        <f>Município!A659</f>
        <v>Ubá</v>
      </c>
      <c r="B659" s="128">
        <f>Município!B659</f>
        <v>315630</v>
      </c>
      <c r="C659" s="128" t="str">
        <f>Município!C659</f>
        <v>Rodeiro</v>
      </c>
      <c r="D659" s="137" t="e">
        <f>Município!#REF!</f>
        <v>#REF!</v>
      </c>
      <c r="E659" s="131" t="e">
        <f>Município!#REF!</f>
        <v>#REF!</v>
      </c>
      <c r="F659" s="131" t="e">
        <f>Município!#REF!</f>
        <v>#REF!</v>
      </c>
      <c r="G659" s="132" t="e">
        <f>Município!#REF!</f>
        <v>#REF!</v>
      </c>
      <c r="H659" s="131"/>
      <c r="I659" s="131" t="e">
        <f>Município!#REF!</f>
        <v>#REF!</v>
      </c>
      <c r="J659" s="131" t="e">
        <f>Município!#REF!</f>
        <v>#REF!</v>
      </c>
      <c r="K659" s="131">
        <f>Município!D659</f>
        <v>138</v>
      </c>
      <c r="L659" s="133"/>
      <c r="M659" s="134" t="e">
        <f>Município!#REF!</f>
        <v>#REF!</v>
      </c>
      <c r="N659" s="14" t="e">
        <f>Município!#REF!</f>
        <v>#REF!</v>
      </c>
      <c r="O659" s="14" t="e">
        <f>Município!#REF!</f>
        <v>#REF!</v>
      </c>
      <c r="P659" s="14" t="e">
        <f>Município!#REF!</f>
        <v>#REF!</v>
      </c>
    </row>
    <row r="660" spans="1:16" ht="15.75" customHeight="1" x14ac:dyDescent="0.25">
      <c r="A660" s="128" t="str">
        <f>Município!A660</f>
        <v>Uberlândia</v>
      </c>
      <c r="B660" s="128">
        <f>Município!B660</f>
        <v>315640</v>
      </c>
      <c r="C660" s="128" t="str">
        <f>Município!C660</f>
        <v>Romaria</v>
      </c>
      <c r="D660" s="137" t="e">
        <f>Município!#REF!</f>
        <v>#REF!</v>
      </c>
      <c r="E660" s="131" t="e">
        <f>Município!#REF!</f>
        <v>#REF!</v>
      </c>
      <c r="F660" s="131" t="e">
        <f>Município!#REF!</f>
        <v>#REF!</v>
      </c>
      <c r="G660" s="132" t="e">
        <f>Município!#REF!</f>
        <v>#REF!</v>
      </c>
      <c r="H660" s="131"/>
      <c r="I660" s="131" t="e">
        <f>Município!#REF!</f>
        <v>#REF!</v>
      </c>
      <c r="J660" s="131" t="e">
        <f>Município!#REF!</f>
        <v>#REF!</v>
      </c>
      <c r="K660" s="131">
        <f>Município!D660</f>
        <v>60</v>
      </c>
      <c r="L660" s="133"/>
      <c r="M660" s="134" t="e">
        <f>Município!#REF!</f>
        <v>#REF!</v>
      </c>
      <c r="N660" s="14" t="e">
        <f>Município!#REF!</f>
        <v>#REF!</v>
      </c>
      <c r="O660" s="14" t="e">
        <f>Município!#REF!</f>
        <v>#REF!</v>
      </c>
      <c r="P660" s="14" t="e">
        <f>Município!#REF!</f>
        <v>#REF!</v>
      </c>
    </row>
    <row r="661" spans="1:16" ht="15.75" customHeight="1" x14ac:dyDescent="0.25">
      <c r="A661" s="128" t="str">
        <f>Município!A661</f>
        <v>Ubá</v>
      </c>
      <c r="B661" s="128">
        <f>Município!B661</f>
        <v>315645</v>
      </c>
      <c r="C661" s="128" t="str">
        <f>Município!C661</f>
        <v>Rosário da Limeira</v>
      </c>
      <c r="D661" s="137" t="e">
        <f>Município!#REF!</f>
        <v>#REF!</v>
      </c>
      <c r="E661" s="131" t="e">
        <f>Município!#REF!</f>
        <v>#REF!</v>
      </c>
      <c r="F661" s="131" t="e">
        <f>Município!#REF!</f>
        <v>#REF!</v>
      </c>
      <c r="G661" s="132" t="e">
        <f>Município!#REF!</f>
        <v>#REF!</v>
      </c>
      <c r="H661" s="131"/>
      <c r="I661" s="131" t="e">
        <f>Município!#REF!</f>
        <v>#REF!</v>
      </c>
      <c r="J661" s="131" t="e">
        <f>Município!#REF!</f>
        <v>#REF!</v>
      </c>
      <c r="K661" s="131">
        <f>Município!D661</f>
        <v>42</v>
      </c>
      <c r="L661" s="133"/>
      <c r="M661" s="134" t="e">
        <f>Município!#REF!</f>
        <v>#REF!</v>
      </c>
      <c r="N661" s="14" t="e">
        <f>Município!#REF!</f>
        <v>#REF!</v>
      </c>
      <c r="O661" s="14" t="e">
        <f>Município!#REF!</f>
        <v>#REF!</v>
      </c>
      <c r="P661" s="14" t="e">
        <f>Município!#REF!</f>
        <v>#REF!</v>
      </c>
    </row>
    <row r="662" spans="1:16" ht="15.75" customHeight="1" x14ac:dyDescent="0.25">
      <c r="A662" s="128" t="str">
        <f>Município!A662</f>
        <v>Montes Claros</v>
      </c>
      <c r="B662" s="128">
        <f>Município!B662</f>
        <v>315650</v>
      </c>
      <c r="C662" s="128" t="str">
        <f>Município!C662</f>
        <v>Rubelita</v>
      </c>
      <c r="D662" s="137" t="e">
        <f>Município!#REF!</f>
        <v>#REF!</v>
      </c>
      <c r="E662" s="131" t="e">
        <f>Município!#REF!</f>
        <v>#REF!</v>
      </c>
      <c r="F662" s="131" t="e">
        <f>Município!#REF!</f>
        <v>#REF!</v>
      </c>
      <c r="G662" s="132" t="e">
        <f>Município!#REF!</f>
        <v>#REF!</v>
      </c>
      <c r="H662" s="131"/>
      <c r="I662" s="131" t="e">
        <f>Município!#REF!</f>
        <v>#REF!</v>
      </c>
      <c r="J662" s="131" t="e">
        <f>Município!#REF!</f>
        <v>#REF!</v>
      </c>
      <c r="K662" s="131">
        <f>Município!D662</f>
        <v>96</v>
      </c>
      <c r="L662" s="133"/>
      <c r="M662" s="134" t="e">
        <f>Município!#REF!</f>
        <v>#REF!</v>
      </c>
      <c r="N662" s="14" t="e">
        <f>Município!#REF!</f>
        <v>#REF!</v>
      </c>
      <c r="O662" s="14" t="e">
        <f>Município!#REF!</f>
        <v>#REF!</v>
      </c>
      <c r="P662" s="14" t="e">
        <f>Município!#REF!</f>
        <v>#REF!</v>
      </c>
    </row>
    <row r="663" spans="1:16" ht="15.75" customHeight="1" x14ac:dyDescent="0.25">
      <c r="A663" s="128" t="str">
        <f>Município!A663</f>
        <v>Pedra Azul</v>
      </c>
      <c r="B663" s="128">
        <f>Município!B663</f>
        <v>315660</v>
      </c>
      <c r="C663" s="128" t="str">
        <f>Município!C663</f>
        <v>Rubim</v>
      </c>
      <c r="D663" s="137" t="e">
        <f>Município!#REF!</f>
        <v>#REF!</v>
      </c>
      <c r="E663" s="131" t="e">
        <f>Município!#REF!</f>
        <v>#REF!</v>
      </c>
      <c r="F663" s="131" t="e">
        <f>Município!#REF!</f>
        <v>#REF!</v>
      </c>
      <c r="G663" s="132" t="e">
        <f>Município!#REF!</f>
        <v>#REF!</v>
      </c>
      <c r="H663" s="131"/>
      <c r="I663" s="131" t="e">
        <f>Município!#REF!</f>
        <v>#REF!</v>
      </c>
      <c r="J663" s="131" t="e">
        <f>Município!#REF!</f>
        <v>#REF!</v>
      </c>
      <c r="K663" s="131">
        <f>Município!D663</f>
        <v>60</v>
      </c>
      <c r="L663" s="133"/>
      <c r="M663" s="134" t="e">
        <f>Município!#REF!</f>
        <v>#REF!</v>
      </c>
      <c r="N663" s="14" t="e">
        <f>Município!#REF!</f>
        <v>#REF!</v>
      </c>
      <c r="O663" s="14" t="e">
        <f>Município!#REF!</f>
        <v>#REF!</v>
      </c>
      <c r="P663" s="14" t="e">
        <f>Município!#REF!</f>
        <v>#REF!</v>
      </c>
    </row>
    <row r="664" spans="1:16" ht="15.75" customHeight="1" x14ac:dyDescent="0.25">
      <c r="A664" s="128" t="str">
        <f>Município!A664</f>
        <v>Belo Horizonte</v>
      </c>
      <c r="B664" s="128">
        <f>Município!B664</f>
        <v>315670</v>
      </c>
      <c r="C664" s="128" t="str">
        <f>Município!C664</f>
        <v>Sabará</v>
      </c>
      <c r="D664" s="137" t="e">
        <f>Município!#REF!</f>
        <v>#REF!</v>
      </c>
      <c r="E664" s="131" t="e">
        <f>Município!#REF!</f>
        <v>#REF!</v>
      </c>
      <c r="F664" s="131" t="e">
        <f>Município!#REF!</f>
        <v>#REF!</v>
      </c>
      <c r="G664" s="132" t="e">
        <f>Município!#REF!</f>
        <v>#REF!</v>
      </c>
      <c r="H664" s="131"/>
      <c r="I664" s="131" t="e">
        <f>Município!#REF!</f>
        <v>#REF!</v>
      </c>
      <c r="J664" s="131" t="e">
        <f>Município!#REF!</f>
        <v>#REF!</v>
      </c>
      <c r="K664" s="131">
        <f>Município!D664</f>
        <v>2160</v>
      </c>
      <c r="L664" s="133"/>
      <c r="M664" s="134" t="e">
        <f>Município!#REF!</f>
        <v>#REF!</v>
      </c>
      <c r="N664" s="14" t="e">
        <f>Município!#REF!</f>
        <v>#REF!</v>
      </c>
      <c r="O664" s="14" t="e">
        <f>Município!#REF!</f>
        <v>#REF!</v>
      </c>
      <c r="P664" s="14" t="e">
        <f>Município!#REF!</f>
        <v>#REF!</v>
      </c>
    </row>
    <row r="665" spans="1:16" ht="15.75" customHeight="1" x14ac:dyDescent="0.25">
      <c r="A665" s="128" t="str">
        <f>Município!A665</f>
        <v>Diamantina</v>
      </c>
      <c r="B665" s="128">
        <f>Município!B665</f>
        <v>315680</v>
      </c>
      <c r="C665" s="128" t="str">
        <f>Município!C665</f>
        <v>Sabinópolis</v>
      </c>
      <c r="D665" s="137" t="e">
        <f>Município!#REF!</f>
        <v>#REF!</v>
      </c>
      <c r="E665" s="131" t="e">
        <f>Município!#REF!</f>
        <v>#REF!</v>
      </c>
      <c r="F665" s="131" t="e">
        <f>Município!#REF!</f>
        <v>#REF!</v>
      </c>
      <c r="G665" s="132" t="e">
        <f>Município!#REF!</f>
        <v>#REF!</v>
      </c>
      <c r="H665" s="131"/>
      <c r="I665" s="131" t="e">
        <f>Município!#REF!</f>
        <v>#REF!</v>
      </c>
      <c r="J665" s="131" t="e">
        <f>Município!#REF!</f>
        <v>#REF!</v>
      </c>
      <c r="K665" s="131">
        <f>Município!D665</f>
        <v>210</v>
      </c>
      <c r="L665" s="133"/>
      <c r="M665" s="134" t="e">
        <f>Município!#REF!</f>
        <v>#REF!</v>
      </c>
      <c r="N665" s="14" t="e">
        <f>Município!#REF!</f>
        <v>#REF!</v>
      </c>
      <c r="O665" s="14" t="e">
        <f>Município!#REF!</f>
        <v>#REF!</v>
      </c>
      <c r="P665" s="14" t="e">
        <f>Município!#REF!</f>
        <v>#REF!</v>
      </c>
    </row>
    <row r="666" spans="1:16" ht="15.75" customHeight="1" x14ac:dyDescent="0.25">
      <c r="A666" s="128" t="str">
        <f>Município!A666</f>
        <v>Uberaba</v>
      </c>
      <c r="B666" s="128">
        <f>Município!B666</f>
        <v>315690</v>
      </c>
      <c r="C666" s="128" t="str">
        <f>Município!C666</f>
        <v>Sacramento</v>
      </c>
      <c r="D666" s="137" t="e">
        <f>Município!#REF!</f>
        <v>#REF!</v>
      </c>
      <c r="E666" s="131" t="e">
        <f>Município!#REF!</f>
        <v>#REF!</v>
      </c>
      <c r="F666" s="131" t="e">
        <f>Município!#REF!</f>
        <v>#REF!</v>
      </c>
      <c r="G666" s="132" t="e">
        <f>Município!#REF!</f>
        <v>#REF!</v>
      </c>
      <c r="H666" s="131"/>
      <c r="I666" s="131" t="e">
        <f>Município!#REF!</f>
        <v>#REF!</v>
      </c>
      <c r="J666" s="131" t="e">
        <f>Município!#REF!</f>
        <v>#REF!</v>
      </c>
      <c r="K666" s="131">
        <f>Município!D666</f>
        <v>594</v>
      </c>
      <c r="L666" s="133"/>
      <c r="M666" s="134" t="e">
        <f>Município!#REF!</f>
        <v>#REF!</v>
      </c>
      <c r="N666" s="14" t="e">
        <f>Município!#REF!</f>
        <v>#REF!</v>
      </c>
      <c r="O666" s="14" t="e">
        <f>Município!#REF!</f>
        <v>#REF!</v>
      </c>
      <c r="P666" s="14" t="e">
        <f>Município!#REF!</f>
        <v>#REF!</v>
      </c>
    </row>
    <row r="667" spans="1:16" ht="15.75" customHeight="1" x14ac:dyDescent="0.25">
      <c r="A667" s="128" t="str">
        <f>Município!A667</f>
        <v>Montes Claros</v>
      </c>
      <c r="B667" s="128">
        <f>Município!B667</f>
        <v>315700</v>
      </c>
      <c r="C667" s="128" t="str">
        <f>Município!C667</f>
        <v>Salinas</v>
      </c>
      <c r="D667" s="137" t="e">
        <f>Município!#REF!</f>
        <v>#REF!</v>
      </c>
      <c r="E667" s="131" t="e">
        <f>Município!#REF!</f>
        <v>#REF!</v>
      </c>
      <c r="F667" s="131" t="e">
        <f>Município!#REF!</f>
        <v>#REF!</v>
      </c>
      <c r="G667" s="132" t="e">
        <f>Município!#REF!</f>
        <v>#REF!</v>
      </c>
      <c r="H667" s="131"/>
      <c r="I667" s="131" t="e">
        <f>Município!#REF!</f>
        <v>#REF!</v>
      </c>
      <c r="J667" s="131" t="e">
        <f>Município!#REF!</f>
        <v>#REF!</v>
      </c>
      <c r="K667" s="131">
        <f>Município!D667</f>
        <v>600</v>
      </c>
      <c r="L667" s="133"/>
      <c r="M667" s="134" t="e">
        <f>Município!#REF!</f>
        <v>#REF!</v>
      </c>
      <c r="N667" s="14" t="e">
        <f>Município!#REF!</f>
        <v>#REF!</v>
      </c>
      <c r="O667" s="14" t="e">
        <f>Município!#REF!</f>
        <v>#REF!</v>
      </c>
      <c r="P667" s="14" t="e">
        <f>Município!#REF!</f>
        <v>#REF!</v>
      </c>
    </row>
    <row r="668" spans="1:16" ht="15.75" customHeight="1" x14ac:dyDescent="0.25">
      <c r="A668" s="128" t="str">
        <f>Município!A668</f>
        <v>Pedra Azul</v>
      </c>
      <c r="B668" s="128">
        <f>Município!B668</f>
        <v>315710</v>
      </c>
      <c r="C668" s="128" t="str">
        <f>Município!C668</f>
        <v>Salto da Divisa</v>
      </c>
      <c r="D668" s="137" t="e">
        <f>Município!#REF!</f>
        <v>#REF!</v>
      </c>
      <c r="E668" s="131" t="e">
        <f>Município!#REF!</f>
        <v>#REF!</v>
      </c>
      <c r="F668" s="131" t="e">
        <f>Município!#REF!</f>
        <v>#REF!</v>
      </c>
      <c r="G668" s="132" t="e">
        <f>Município!#REF!</f>
        <v>#REF!</v>
      </c>
      <c r="H668" s="131"/>
      <c r="I668" s="131" t="e">
        <f>Município!#REF!</f>
        <v>#REF!</v>
      </c>
      <c r="J668" s="131" t="e">
        <f>Município!#REF!</f>
        <v>#REF!</v>
      </c>
      <c r="K668" s="131">
        <f>Município!D668</f>
        <v>48</v>
      </c>
      <c r="L668" s="133"/>
      <c r="M668" s="134" t="e">
        <f>Município!#REF!</f>
        <v>#REF!</v>
      </c>
      <c r="N668" s="14" t="e">
        <f>Município!#REF!</f>
        <v>#REF!</v>
      </c>
      <c r="O668" s="14" t="e">
        <f>Município!#REF!</f>
        <v>#REF!</v>
      </c>
      <c r="P668" s="14" t="e">
        <f>Município!#REF!</f>
        <v>#REF!</v>
      </c>
    </row>
    <row r="669" spans="1:16" ht="15.75" customHeight="1" x14ac:dyDescent="0.25">
      <c r="A669" s="128" t="str">
        <f>Município!A669</f>
        <v>Itabira</v>
      </c>
      <c r="B669" s="128">
        <f>Município!B669</f>
        <v>315720</v>
      </c>
      <c r="C669" s="128" t="str">
        <f>Município!C669</f>
        <v>Santa Bárbara</v>
      </c>
      <c r="D669" s="137" t="e">
        <f>Município!#REF!</f>
        <v>#REF!</v>
      </c>
      <c r="E669" s="131" t="e">
        <f>Município!#REF!</f>
        <v>#REF!</v>
      </c>
      <c r="F669" s="131" t="e">
        <f>Município!#REF!</f>
        <v>#REF!</v>
      </c>
      <c r="G669" s="132" t="e">
        <f>Município!#REF!</f>
        <v>#REF!</v>
      </c>
      <c r="H669" s="131"/>
      <c r="I669" s="131" t="e">
        <f>Município!#REF!</f>
        <v>#REF!</v>
      </c>
      <c r="J669" s="131" t="e">
        <f>Município!#REF!</f>
        <v>#REF!</v>
      </c>
      <c r="K669" s="131">
        <f>Município!D669</f>
        <v>642</v>
      </c>
      <c r="L669" s="133"/>
      <c r="M669" s="134" t="e">
        <f>Município!#REF!</f>
        <v>#REF!</v>
      </c>
      <c r="N669" s="14" t="e">
        <f>Município!#REF!</f>
        <v>#REF!</v>
      </c>
      <c r="O669" s="14" t="e">
        <f>Município!#REF!</f>
        <v>#REF!</v>
      </c>
      <c r="P669" s="14" t="e">
        <f>Município!#REF!</f>
        <v>#REF!</v>
      </c>
    </row>
    <row r="670" spans="1:16" ht="15.75" customHeight="1" x14ac:dyDescent="0.25">
      <c r="A670" s="128" t="str">
        <f>Município!A670</f>
        <v>Coronel Fabriciano</v>
      </c>
      <c r="B670" s="128">
        <f>Município!B670</f>
        <v>315725</v>
      </c>
      <c r="C670" s="128" t="str">
        <f>Município!C670</f>
        <v>Santa Bárbara do Leste</v>
      </c>
      <c r="D670" s="137" t="e">
        <f>Município!#REF!</f>
        <v>#REF!</v>
      </c>
      <c r="E670" s="131" t="e">
        <f>Município!#REF!</f>
        <v>#REF!</v>
      </c>
      <c r="F670" s="131" t="e">
        <f>Município!#REF!</f>
        <v>#REF!</v>
      </c>
      <c r="G670" s="132" t="e">
        <f>Município!#REF!</f>
        <v>#REF!</v>
      </c>
      <c r="H670" s="131"/>
      <c r="I670" s="131" t="e">
        <f>Município!#REF!</f>
        <v>#REF!</v>
      </c>
      <c r="J670" s="131" t="e">
        <f>Município!#REF!</f>
        <v>#REF!</v>
      </c>
      <c r="K670" s="131">
        <f>Município!D670</f>
        <v>126</v>
      </c>
      <c r="L670" s="133"/>
      <c r="M670" s="134" t="e">
        <f>Município!#REF!</f>
        <v>#REF!</v>
      </c>
      <c r="N670" s="14" t="e">
        <f>Município!#REF!</f>
        <v>#REF!</v>
      </c>
      <c r="O670" s="14" t="e">
        <f>Município!#REF!</f>
        <v>#REF!</v>
      </c>
      <c r="P670" s="14" t="e">
        <f>Município!#REF!</f>
        <v>#REF!</v>
      </c>
    </row>
    <row r="671" spans="1:16" ht="15.75" customHeight="1" x14ac:dyDescent="0.25">
      <c r="A671" s="128" t="str">
        <f>Município!A671</f>
        <v>Juiz de Fora</v>
      </c>
      <c r="B671" s="128">
        <f>Município!B671</f>
        <v>315727</v>
      </c>
      <c r="C671" s="128" t="str">
        <f>Município!C671</f>
        <v>Santa Bárbara do Monte Verde</v>
      </c>
      <c r="D671" s="137" t="e">
        <f>Município!#REF!</f>
        <v>#REF!</v>
      </c>
      <c r="E671" s="131" t="e">
        <f>Município!#REF!</f>
        <v>#REF!</v>
      </c>
      <c r="F671" s="131" t="e">
        <f>Município!#REF!</f>
        <v>#REF!</v>
      </c>
      <c r="G671" s="132" t="e">
        <f>Município!#REF!</f>
        <v>#REF!</v>
      </c>
      <c r="H671" s="131"/>
      <c r="I671" s="131" t="e">
        <f>Município!#REF!</f>
        <v>#REF!</v>
      </c>
      <c r="J671" s="131" t="e">
        <f>Município!#REF!</f>
        <v>#REF!</v>
      </c>
      <c r="K671" s="131">
        <f>Município!D671</f>
        <v>30</v>
      </c>
      <c r="L671" s="133"/>
      <c r="M671" s="134" t="e">
        <f>Município!#REF!</f>
        <v>#REF!</v>
      </c>
      <c r="N671" s="14" t="e">
        <f>Município!#REF!</f>
        <v>#REF!</v>
      </c>
      <c r="O671" s="14" t="e">
        <f>Município!#REF!</f>
        <v>#REF!</v>
      </c>
      <c r="P671" s="14" t="e">
        <f>Município!#REF!</f>
        <v>#REF!</v>
      </c>
    </row>
    <row r="672" spans="1:16" ht="15.75" customHeight="1" x14ac:dyDescent="0.25">
      <c r="A672" s="128" t="str">
        <f>Município!A672</f>
        <v>Barbacena</v>
      </c>
      <c r="B672" s="128">
        <f>Município!B672</f>
        <v>315730</v>
      </c>
      <c r="C672" s="128" t="str">
        <f>Município!C672</f>
        <v>Santa Bárbara do Tugúrio</v>
      </c>
      <c r="D672" s="137" t="e">
        <f>Município!#REF!</f>
        <v>#REF!</v>
      </c>
      <c r="E672" s="131" t="e">
        <f>Município!#REF!</f>
        <v>#REF!</v>
      </c>
      <c r="F672" s="131" t="e">
        <f>Município!#REF!</f>
        <v>#REF!</v>
      </c>
      <c r="G672" s="132" t="e">
        <f>Município!#REF!</f>
        <v>#REF!</v>
      </c>
      <c r="H672" s="131"/>
      <c r="I672" s="131" t="e">
        <f>Município!#REF!</f>
        <v>#REF!</v>
      </c>
      <c r="J672" s="131" t="e">
        <f>Município!#REF!</f>
        <v>#REF!</v>
      </c>
      <c r="K672" s="131">
        <f>Município!D672</f>
        <v>30</v>
      </c>
      <c r="L672" s="133"/>
      <c r="M672" s="134" t="e">
        <f>Município!#REF!</f>
        <v>#REF!</v>
      </c>
      <c r="N672" s="14" t="e">
        <f>Município!#REF!</f>
        <v>#REF!</v>
      </c>
      <c r="O672" s="14" t="e">
        <f>Município!#REF!</f>
        <v>#REF!</v>
      </c>
      <c r="P672" s="14" t="e">
        <f>Município!#REF!</f>
        <v>#REF!</v>
      </c>
    </row>
    <row r="673" spans="1:16" ht="15.75" customHeight="1" x14ac:dyDescent="0.25">
      <c r="A673" s="128" t="str">
        <f>Município!A673</f>
        <v>São João Del Rei</v>
      </c>
      <c r="B673" s="128">
        <f>Município!B673</f>
        <v>315733</v>
      </c>
      <c r="C673" s="128" t="str">
        <f>Município!C673</f>
        <v>Santa Cruz de Minas</v>
      </c>
      <c r="D673" s="137" t="e">
        <f>Município!#REF!</f>
        <v>#REF!</v>
      </c>
      <c r="E673" s="131" t="e">
        <f>Município!#REF!</f>
        <v>#REF!</v>
      </c>
      <c r="F673" s="131" t="e">
        <f>Município!#REF!</f>
        <v>#REF!</v>
      </c>
      <c r="G673" s="132" t="e">
        <f>Município!#REF!</f>
        <v>#REF!</v>
      </c>
      <c r="H673" s="131"/>
      <c r="I673" s="131" t="e">
        <f>Município!#REF!</f>
        <v>#REF!</v>
      </c>
      <c r="J673" s="131" t="e">
        <f>Município!#REF!</f>
        <v>#REF!</v>
      </c>
      <c r="K673" s="131">
        <f>Município!D673</f>
        <v>48</v>
      </c>
      <c r="L673" s="133"/>
      <c r="M673" s="134" t="e">
        <f>Município!#REF!</f>
        <v>#REF!</v>
      </c>
      <c r="N673" s="14" t="e">
        <f>Município!#REF!</f>
        <v>#REF!</v>
      </c>
      <c r="O673" s="14" t="e">
        <f>Município!#REF!</f>
        <v>#REF!</v>
      </c>
      <c r="P673" s="14" t="e">
        <f>Município!#REF!</f>
        <v>#REF!</v>
      </c>
    </row>
    <row r="674" spans="1:16" ht="15.75" customHeight="1" x14ac:dyDescent="0.25">
      <c r="A674" s="128" t="str">
        <f>Município!A674</f>
        <v>Montes Claros</v>
      </c>
      <c r="B674" s="128">
        <f>Município!B674</f>
        <v>315737</v>
      </c>
      <c r="C674" s="128" t="str">
        <f>Município!C674</f>
        <v>Santa Cruz de Salinas</v>
      </c>
      <c r="D674" s="137" t="e">
        <f>Município!#REF!</f>
        <v>#REF!</v>
      </c>
      <c r="E674" s="131" t="e">
        <f>Município!#REF!</f>
        <v>#REF!</v>
      </c>
      <c r="F674" s="131" t="e">
        <f>Município!#REF!</f>
        <v>#REF!</v>
      </c>
      <c r="G674" s="132" t="e">
        <f>Município!#REF!</f>
        <v>#REF!</v>
      </c>
      <c r="H674" s="131"/>
      <c r="I674" s="131" t="e">
        <f>Município!#REF!</f>
        <v>#REF!</v>
      </c>
      <c r="J674" s="131" t="e">
        <f>Município!#REF!</f>
        <v>#REF!</v>
      </c>
      <c r="K674" s="131">
        <f>Município!D674</f>
        <v>72</v>
      </c>
      <c r="L674" s="133"/>
      <c r="M674" s="134" t="e">
        <f>Município!#REF!</f>
        <v>#REF!</v>
      </c>
      <c r="N674" s="14" t="e">
        <f>Município!#REF!</f>
        <v>#REF!</v>
      </c>
      <c r="O674" s="14" t="e">
        <f>Município!#REF!</f>
        <v>#REF!</v>
      </c>
      <c r="P674" s="14" t="e">
        <f>Município!#REF!</f>
        <v>#REF!</v>
      </c>
    </row>
    <row r="675" spans="1:16" ht="15.75" customHeight="1" x14ac:dyDescent="0.25">
      <c r="A675" s="128" t="str">
        <f>Município!A675</f>
        <v>Ponte Nova</v>
      </c>
      <c r="B675" s="128">
        <f>Município!B675</f>
        <v>315740</v>
      </c>
      <c r="C675" s="128" t="str">
        <f>Município!C675</f>
        <v>Santa Cruz do Escalvado</v>
      </c>
      <c r="D675" s="137" t="e">
        <f>Município!#REF!</f>
        <v>#REF!</v>
      </c>
      <c r="E675" s="131" t="e">
        <f>Município!#REF!</f>
        <v>#REF!</v>
      </c>
      <c r="F675" s="131" t="e">
        <f>Município!#REF!</f>
        <v>#REF!</v>
      </c>
      <c r="G675" s="132" t="e">
        <f>Município!#REF!</f>
        <v>#REF!</v>
      </c>
      <c r="H675" s="131"/>
      <c r="I675" s="131" t="e">
        <f>Município!#REF!</f>
        <v>#REF!</v>
      </c>
      <c r="J675" s="131" t="e">
        <f>Município!#REF!</f>
        <v>#REF!</v>
      </c>
      <c r="K675" s="131">
        <f>Município!D675</f>
        <v>36</v>
      </c>
      <c r="L675" s="133"/>
      <c r="M675" s="134" t="e">
        <f>Município!#REF!</f>
        <v>#REF!</v>
      </c>
      <c r="N675" s="14" t="e">
        <f>Município!#REF!</f>
        <v>#REF!</v>
      </c>
      <c r="O675" s="14" t="e">
        <f>Município!#REF!</f>
        <v>#REF!</v>
      </c>
      <c r="P675" s="14" t="e">
        <f>Município!#REF!</f>
        <v>#REF!</v>
      </c>
    </row>
    <row r="676" spans="1:16" ht="15.75" customHeight="1" x14ac:dyDescent="0.25">
      <c r="A676" s="128" t="str">
        <f>Município!A676</f>
        <v>Governador Valadares</v>
      </c>
      <c r="B676" s="128">
        <f>Município!B676</f>
        <v>315750</v>
      </c>
      <c r="C676" s="128" t="str">
        <f>Município!C676</f>
        <v>Santa Efigênia de Minas</v>
      </c>
      <c r="D676" s="137" t="e">
        <f>Município!#REF!</f>
        <v>#REF!</v>
      </c>
      <c r="E676" s="131" t="e">
        <f>Município!#REF!</f>
        <v>#REF!</v>
      </c>
      <c r="F676" s="131" t="e">
        <f>Município!#REF!</f>
        <v>#REF!</v>
      </c>
      <c r="G676" s="132" t="e">
        <f>Município!#REF!</f>
        <v>#REF!</v>
      </c>
      <c r="H676" s="131"/>
      <c r="I676" s="131" t="e">
        <f>Município!#REF!</f>
        <v>#REF!</v>
      </c>
      <c r="J676" s="131" t="e">
        <f>Município!#REF!</f>
        <v>#REF!</v>
      </c>
      <c r="K676" s="131">
        <f>Município!D676</f>
        <v>36</v>
      </c>
      <c r="L676" s="133"/>
      <c r="M676" s="134" t="e">
        <f>Município!#REF!</f>
        <v>#REF!</v>
      </c>
      <c r="N676" s="14" t="e">
        <f>Município!#REF!</f>
        <v>#REF!</v>
      </c>
      <c r="O676" s="14" t="e">
        <f>Município!#REF!</f>
        <v>#REF!</v>
      </c>
      <c r="P676" s="14" t="e">
        <f>Município!#REF!</f>
        <v>#REF!</v>
      </c>
    </row>
    <row r="677" spans="1:16" ht="15.75" customHeight="1" x14ac:dyDescent="0.25">
      <c r="A677" s="128" t="str">
        <f>Município!A677</f>
        <v>Pirapora</v>
      </c>
      <c r="B677" s="128">
        <f>Município!B677</f>
        <v>315760</v>
      </c>
      <c r="C677" s="128" t="str">
        <f>Município!C677</f>
        <v>Santa Fé de Minas</v>
      </c>
      <c r="D677" s="137" t="e">
        <f>Município!#REF!</f>
        <v>#REF!</v>
      </c>
      <c r="E677" s="131" t="e">
        <f>Município!#REF!</f>
        <v>#REF!</v>
      </c>
      <c r="F677" s="131" t="e">
        <f>Município!#REF!</f>
        <v>#REF!</v>
      </c>
      <c r="G677" s="132" t="e">
        <f>Município!#REF!</f>
        <v>#REF!</v>
      </c>
      <c r="H677" s="131"/>
      <c r="I677" s="131" t="e">
        <f>Município!#REF!</f>
        <v>#REF!</v>
      </c>
      <c r="J677" s="131" t="e">
        <f>Município!#REF!</f>
        <v>#REF!</v>
      </c>
      <c r="K677" s="131">
        <f>Município!D677</f>
        <v>30</v>
      </c>
      <c r="L677" s="133"/>
      <c r="M677" s="134" t="e">
        <f>Município!#REF!</f>
        <v>#REF!</v>
      </c>
      <c r="N677" s="14" t="e">
        <f>Município!#REF!</f>
        <v>#REF!</v>
      </c>
      <c r="O677" s="14" t="e">
        <f>Município!#REF!</f>
        <v>#REF!</v>
      </c>
      <c r="P677" s="14" t="e">
        <f>Município!#REF!</f>
        <v>#REF!</v>
      </c>
    </row>
    <row r="678" spans="1:16" ht="15.75" customHeight="1" x14ac:dyDescent="0.25">
      <c r="A678" s="128" t="str">
        <f>Município!A678</f>
        <v>Teófilo Otoni</v>
      </c>
      <c r="B678" s="128">
        <f>Município!B678</f>
        <v>315765</v>
      </c>
      <c r="C678" s="128" t="str">
        <f>Município!C678</f>
        <v>Santa Helena de Minas</v>
      </c>
      <c r="D678" s="137" t="e">
        <f>Município!#REF!</f>
        <v>#REF!</v>
      </c>
      <c r="E678" s="131" t="e">
        <f>Município!#REF!</f>
        <v>#REF!</v>
      </c>
      <c r="F678" s="131" t="e">
        <f>Município!#REF!</f>
        <v>#REF!</v>
      </c>
      <c r="G678" s="132" t="e">
        <f>Município!#REF!</f>
        <v>#REF!</v>
      </c>
      <c r="H678" s="131"/>
      <c r="I678" s="131" t="e">
        <f>Município!#REF!</f>
        <v>#REF!</v>
      </c>
      <c r="J678" s="131" t="e">
        <f>Município!#REF!</f>
        <v>#REF!</v>
      </c>
      <c r="K678" s="131">
        <f>Município!D678</f>
        <v>36</v>
      </c>
      <c r="L678" s="133"/>
      <c r="M678" s="134" t="e">
        <f>Município!#REF!</f>
        <v>#REF!</v>
      </c>
      <c r="N678" s="14" t="e">
        <f>Município!#REF!</f>
        <v>#REF!</v>
      </c>
      <c r="O678" s="14" t="e">
        <f>Município!#REF!</f>
        <v>#REF!</v>
      </c>
      <c r="P678" s="14" t="e">
        <f>Município!#REF!</f>
        <v>#REF!</v>
      </c>
    </row>
    <row r="679" spans="1:16" ht="15.75" customHeight="1" x14ac:dyDescent="0.25">
      <c r="A679" s="128" t="str">
        <f>Município!A679</f>
        <v>Uberaba</v>
      </c>
      <c r="B679" s="128">
        <f>Município!B679</f>
        <v>315770</v>
      </c>
      <c r="C679" s="128" t="str">
        <f>Município!C679</f>
        <v>Santa Juliana</v>
      </c>
      <c r="D679" s="137" t="e">
        <f>Município!#REF!</f>
        <v>#REF!</v>
      </c>
      <c r="E679" s="131" t="e">
        <f>Município!#REF!</f>
        <v>#REF!</v>
      </c>
      <c r="F679" s="131" t="e">
        <f>Município!#REF!</f>
        <v>#REF!</v>
      </c>
      <c r="G679" s="132" t="e">
        <f>Município!#REF!</f>
        <v>#REF!</v>
      </c>
      <c r="H679" s="131"/>
      <c r="I679" s="131" t="e">
        <f>Município!#REF!</f>
        <v>#REF!</v>
      </c>
      <c r="J679" s="131" t="e">
        <f>Município!#REF!</f>
        <v>#REF!</v>
      </c>
      <c r="K679" s="131">
        <f>Município!D679</f>
        <v>228</v>
      </c>
      <c r="L679" s="133"/>
      <c r="M679" s="134" t="e">
        <f>Município!#REF!</f>
        <v>#REF!</v>
      </c>
      <c r="N679" s="14" t="e">
        <f>Município!#REF!</f>
        <v>#REF!</v>
      </c>
      <c r="O679" s="14" t="e">
        <f>Município!#REF!</f>
        <v>#REF!</v>
      </c>
      <c r="P679" s="14" t="e">
        <f>Município!#REF!</f>
        <v>#REF!</v>
      </c>
    </row>
    <row r="680" spans="1:16" ht="15.75" customHeight="1" x14ac:dyDescent="0.25">
      <c r="A680" s="128" t="str">
        <f>Município!A680</f>
        <v>Belo Horizonte</v>
      </c>
      <c r="B680" s="128">
        <f>Município!B680</f>
        <v>315780</v>
      </c>
      <c r="C680" s="128" t="str">
        <f>Município!C680</f>
        <v>Santa Luzia</v>
      </c>
      <c r="D680" s="137" t="e">
        <f>Município!#REF!</f>
        <v>#REF!</v>
      </c>
      <c r="E680" s="131" t="e">
        <f>Município!#REF!</f>
        <v>#REF!</v>
      </c>
      <c r="F680" s="131" t="e">
        <f>Município!#REF!</f>
        <v>#REF!</v>
      </c>
      <c r="G680" s="132" t="e">
        <f>Município!#REF!</f>
        <v>#REF!</v>
      </c>
      <c r="H680" s="131"/>
      <c r="I680" s="131" t="e">
        <f>Município!#REF!</f>
        <v>#REF!</v>
      </c>
      <c r="J680" s="131" t="e">
        <f>Município!#REF!</f>
        <v>#REF!</v>
      </c>
      <c r="K680" s="131">
        <f>Município!D680</f>
        <v>3426</v>
      </c>
      <c r="L680" s="133"/>
      <c r="M680" s="134" t="e">
        <f>Município!#REF!</f>
        <v>#REF!</v>
      </c>
      <c r="N680" s="14" t="e">
        <f>Município!#REF!</f>
        <v>#REF!</v>
      </c>
      <c r="O680" s="14" t="e">
        <f>Município!#REF!</f>
        <v>#REF!</v>
      </c>
      <c r="P680" s="14" t="e">
        <f>Município!#REF!</f>
        <v>#REF!</v>
      </c>
    </row>
    <row r="681" spans="1:16" ht="15.75" customHeight="1" x14ac:dyDescent="0.25">
      <c r="A681" s="128" t="str">
        <f>Município!A681</f>
        <v>Manhuaçu</v>
      </c>
      <c r="B681" s="128">
        <f>Município!B681</f>
        <v>315790</v>
      </c>
      <c r="C681" s="128" t="str">
        <f>Município!C681</f>
        <v>Santa Margarida</v>
      </c>
      <c r="D681" s="137" t="e">
        <f>Município!#REF!</f>
        <v>#REF!</v>
      </c>
      <c r="E681" s="131" t="e">
        <f>Município!#REF!</f>
        <v>#REF!</v>
      </c>
      <c r="F681" s="131" t="e">
        <f>Município!#REF!</f>
        <v>#REF!</v>
      </c>
      <c r="G681" s="132" t="e">
        <f>Município!#REF!</f>
        <v>#REF!</v>
      </c>
      <c r="H681" s="131"/>
      <c r="I681" s="131" t="e">
        <f>Município!#REF!</f>
        <v>#REF!</v>
      </c>
      <c r="J681" s="131" t="e">
        <f>Município!#REF!</f>
        <v>#REF!</v>
      </c>
      <c r="K681" s="131">
        <f>Município!D681</f>
        <v>252</v>
      </c>
      <c r="L681" s="133"/>
      <c r="M681" s="134" t="e">
        <f>Município!#REF!</f>
        <v>#REF!</v>
      </c>
      <c r="N681" s="14" t="e">
        <f>Município!#REF!</f>
        <v>#REF!</v>
      </c>
      <c r="O681" s="14" t="e">
        <f>Município!#REF!</f>
        <v>#REF!</v>
      </c>
      <c r="P681" s="14" t="e">
        <f>Município!#REF!</f>
        <v>#REF!</v>
      </c>
    </row>
    <row r="682" spans="1:16" ht="15.75" customHeight="1" x14ac:dyDescent="0.25">
      <c r="A682" s="128" t="str">
        <f>Município!A682</f>
        <v>Itabira</v>
      </c>
      <c r="B682" s="128">
        <f>Município!B682</f>
        <v>315800</v>
      </c>
      <c r="C682" s="128" t="str">
        <f>Município!C682</f>
        <v>Santa Maria de Itabira</v>
      </c>
      <c r="D682" s="137" t="e">
        <f>Município!#REF!</f>
        <v>#REF!</v>
      </c>
      <c r="E682" s="131" t="e">
        <f>Município!#REF!</f>
        <v>#REF!</v>
      </c>
      <c r="F682" s="131" t="e">
        <f>Município!#REF!</f>
        <v>#REF!</v>
      </c>
      <c r="G682" s="132" t="e">
        <f>Município!#REF!</f>
        <v>#REF!</v>
      </c>
      <c r="H682" s="131"/>
      <c r="I682" s="131" t="e">
        <f>Município!#REF!</f>
        <v>#REF!</v>
      </c>
      <c r="J682" s="131" t="e">
        <f>Município!#REF!</f>
        <v>#REF!</v>
      </c>
      <c r="K682" s="131">
        <f>Município!D682</f>
        <v>66</v>
      </c>
      <c r="L682" s="133"/>
      <c r="M682" s="134" t="e">
        <f>Município!#REF!</f>
        <v>#REF!</v>
      </c>
      <c r="N682" s="14" t="e">
        <f>Município!#REF!</f>
        <v>#REF!</v>
      </c>
      <c r="O682" s="14" t="e">
        <f>Município!#REF!</f>
        <v>#REF!</v>
      </c>
      <c r="P682" s="14" t="e">
        <f>Município!#REF!</f>
        <v>#REF!</v>
      </c>
    </row>
    <row r="683" spans="1:16" ht="15.75" customHeight="1" x14ac:dyDescent="0.25">
      <c r="A683" s="128" t="str">
        <f>Município!A683</f>
        <v>Pedra Azul</v>
      </c>
      <c r="B683" s="128">
        <f>Município!B683</f>
        <v>315810</v>
      </c>
      <c r="C683" s="128" t="str">
        <f>Município!C683</f>
        <v>Santa Maria do Salto</v>
      </c>
      <c r="D683" s="137" t="e">
        <f>Município!#REF!</f>
        <v>#REF!</v>
      </c>
      <c r="E683" s="131" t="e">
        <f>Município!#REF!</f>
        <v>#REF!</v>
      </c>
      <c r="F683" s="131" t="e">
        <f>Município!#REF!</f>
        <v>#REF!</v>
      </c>
      <c r="G683" s="132" t="e">
        <f>Município!#REF!</f>
        <v>#REF!</v>
      </c>
      <c r="H683" s="131"/>
      <c r="I683" s="131" t="e">
        <f>Município!#REF!</f>
        <v>#REF!</v>
      </c>
      <c r="J683" s="131" t="e">
        <f>Município!#REF!</f>
        <v>#REF!</v>
      </c>
      <c r="K683" s="131">
        <f>Município!D683</f>
        <v>42</v>
      </c>
      <c r="L683" s="133"/>
      <c r="M683" s="134" t="e">
        <f>Município!#REF!</f>
        <v>#REF!</v>
      </c>
      <c r="N683" s="14" t="e">
        <f>Município!#REF!</f>
        <v>#REF!</v>
      </c>
      <c r="O683" s="14" t="e">
        <f>Município!#REF!</f>
        <v>#REF!</v>
      </c>
      <c r="P683" s="14" t="e">
        <f>Município!#REF!</f>
        <v>#REF!</v>
      </c>
    </row>
    <row r="684" spans="1:16" ht="15.75" customHeight="1" x14ac:dyDescent="0.25">
      <c r="A684" s="128" t="str">
        <f>Município!A684</f>
        <v>Governador Valadares</v>
      </c>
      <c r="B684" s="128">
        <f>Município!B684</f>
        <v>315820</v>
      </c>
      <c r="C684" s="128" t="str">
        <f>Município!C684</f>
        <v>Santa Maria do Suaçuí</v>
      </c>
      <c r="D684" s="137" t="e">
        <f>Município!#REF!</f>
        <v>#REF!</v>
      </c>
      <c r="E684" s="131" t="e">
        <f>Município!#REF!</f>
        <v>#REF!</v>
      </c>
      <c r="F684" s="131" t="e">
        <f>Município!#REF!</f>
        <v>#REF!</v>
      </c>
      <c r="G684" s="132" t="e">
        <f>Município!#REF!</f>
        <v>#REF!</v>
      </c>
      <c r="H684" s="131"/>
      <c r="I684" s="131" t="e">
        <f>Município!#REF!</f>
        <v>#REF!</v>
      </c>
      <c r="J684" s="131" t="e">
        <f>Município!#REF!</f>
        <v>#REF!</v>
      </c>
      <c r="K684" s="131">
        <f>Município!D684</f>
        <v>240</v>
      </c>
      <c r="L684" s="133"/>
      <c r="M684" s="134" t="e">
        <f>Município!#REF!</f>
        <v>#REF!</v>
      </c>
      <c r="N684" s="14" t="e">
        <f>Município!#REF!</f>
        <v>#REF!</v>
      </c>
      <c r="O684" s="14" t="e">
        <f>Município!#REF!</f>
        <v>#REF!</v>
      </c>
      <c r="P684" s="14" t="e">
        <f>Município!#REF!</f>
        <v>#REF!</v>
      </c>
    </row>
    <row r="685" spans="1:16" ht="15.75" customHeight="1" x14ac:dyDescent="0.25">
      <c r="A685" s="128" t="str">
        <f>Município!A685</f>
        <v>Varginha</v>
      </c>
      <c r="B685" s="128">
        <f>Município!B685</f>
        <v>315830</v>
      </c>
      <c r="C685" s="128" t="str">
        <f>Município!C685</f>
        <v>Santana da Vargem</v>
      </c>
      <c r="D685" s="137" t="e">
        <f>Município!#REF!</f>
        <v>#REF!</v>
      </c>
      <c r="E685" s="131" t="e">
        <f>Município!#REF!</f>
        <v>#REF!</v>
      </c>
      <c r="F685" s="131" t="e">
        <f>Município!#REF!</f>
        <v>#REF!</v>
      </c>
      <c r="G685" s="132" t="e">
        <f>Município!#REF!</f>
        <v>#REF!</v>
      </c>
      <c r="H685" s="131"/>
      <c r="I685" s="131" t="e">
        <f>Município!#REF!</f>
        <v>#REF!</v>
      </c>
      <c r="J685" s="131" t="e">
        <f>Município!#REF!</f>
        <v>#REF!</v>
      </c>
      <c r="K685" s="131">
        <f>Município!D685</f>
        <v>126</v>
      </c>
      <c r="L685" s="133"/>
      <c r="M685" s="134" t="e">
        <f>Município!#REF!</f>
        <v>#REF!</v>
      </c>
      <c r="N685" s="14" t="e">
        <f>Município!#REF!</f>
        <v>#REF!</v>
      </c>
      <c r="O685" s="14" t="e">
        <f>Município!#REF!</f>
        <v>#REF!</v>
      </c>
      <c r="P685" s="14" t="e">
        <f>Município!#REF!</f>
        <v>#REF!</v>
      </c>
    </row>
    <row r="686" spans="1:16" ht="15.75" customHeight="1" x14ac:dyDescent="0.25">
      <c r="A686" s="128" t="str">
        <f>Município!A686</f>
        <v>Leopoldina</v>
      </c>
      <c r="B686" s="128">
        <f>Município!B686</f>
        <v>315840</v>
      </c>
      <c r="C686" s="128" t="str">
        <f>Município!C686</f>
        <v>Santana de Cataguases</v>
      </c>
      <c r="D686" s="137" t="e">
        <f>Município!#REF!</f>
        <v>#REF!</v>
      </c>
      <c r="E686" s="131" t="e">
        <f>Município!#REF!</f>
        <v>#REF!</v>
      </c>
      <c r="F686" s="131" t="e">
        <f>Município!#REF!</f>
        <v>#REF!</v>
      </c>
      <c r="G686" s="132" t="e">
        <f>Município!#REF!</f>
        <v>#REF!</v>
      </c>
      <c r="H686" s="131"/>
      <c r="I686" s="131" t="e">
        <f>Município!#REF!</f>
        <v>#REF!</v>
      </c>
      <c r="J686" s="131" t="e">
        <f>Município!#REF!</f>
        <v>#REF!</v>
      </c>
      <c r="K686" s="131">
        <f>Município!D686</f>
        <v>30</v>
      </c>
      <c r="L686" s="133"/>
      <c r="M686" s="134" t="e">
        <f>Município!#REF!</f>
        <v>#REF!</v>
      </c>
      <c r="N686" s="14" t="e">
        <f>Município!#REF!</f>
        <v>#REF!</v>
      </c>
      <c r="O686" s="14" t="e">
        <f>Município!#REF!</f>
        <v>#REF!</v>
      </c>
      <c r="P686" s="14" t="e">
        <f>Município!#REF!</f>
        <v>#REF!</v>
      </c>
    </row>
    <row r="687" spans="1:16" ht="15.75" customHeight="1" x14ac:dyDescent="0.25">
      <c r="A687" s="128" t="str">
        <f>Município!A687</f>
        <v>Sete Lagoas</v>
      </c>
      <c r="B687" s="128">
        <f>Município!B687</f>
        <v>315850</v>
      </c>
      <c r="C687" s="128" t="str">
        <f>Município!C687</f>
        <v>Santana de Pirapama</v>
      </c>
      <c r="D687" s="137" t="e">
        <f>Município!#REF!</f>
        <v>#REF!</v>
      </c>
      <c r="E687" s="131" t="e">
        <f>Município!#REF!</f>
        <v>#REF!</v>
      </c>
      <c r="F687" s="131" t="e">
        <f>Município!#REF!</f>
        <v>#REF!</v>
      </c>
      <c r="G687" s="132" t="e">
        <f>Município!#REF!</f>
        <v>#REF!</v>
      </c>
      <c r="H687" s="131"/>
      <c r="I687" s="131" t="e">
        <f>Município!#REF!</f>
        <v>#REF!</v>
      </c>
      <c r="J687" s="131" t="e">
        <f>Município!#REF!</f>
        <v>#REF!</v>
      </c>
      <c r="K687" s="131">
        <f>Município!D687</f>
        <v>54</v>
      </c>
      <c r="L687" s="133"/>
      <c r="M687" s="134" t="e">
        <f>Município!#REF!</f>
        <v>#REF!</v>
      </c>
      <c r="N687" s="14" t="e">
        <f>Município!#REF!</f>
        <v>#REF!</v>
      </c>
      <c r="O687" s="14" t="e">
        <f>Município!#REF!</f>
        <v>#REF!</v>
      </c>
      <c r="P687" s="14" t="e">
        <f>Município!#REF!</f>
        <v>#REF!</v>
      </c>
    </row>
    <row r="688" spans="1:16" ht="15.75" customHeight="1" x14ac:dyDescent="0.25">
      <c r="A688" s="128" t="str">
        <f>Município!A688</f>
        <v>Juiz de Fora</v>
      </c>
      <c r="B688" s="128">
        <f>Município!B688</f>
        <v>315860</v>
      </c>
      <c r="C688" s="128" t="str">
        <f>Município!C688</f>
        <v>Santana do Deserto</v>
      </c>
      <c r="D688" s="137" t="e">
        <f>Município!#REF!</f>
        <v>#REF!</v>
      </c>
      <c r="E688" s="131" t="e">
        <f>Município!#REF!</f>
        <v>#REF!</v>
      </c>
      <c r="F688" s="131" t="e">
        <f>Município!#REF!</f>
        <v>#REF!</v>
      </c>
      <c r="G688" s="132" t="e">
        <f>Município!#REF!</f>
        <v>#REF!</v>
      </c>
      <c r="H688" s="131"/>
      <c r="I688" s="131" t="e">
        <f>Município!#REF!</f>
        <v>#REF!</v>
      </c>
      <c r="J688" s="131" t="e">
        <f>Município!#REF!</f>
        <v>#REF!</v>
      </c>
      <c r="K688" s="131">
        <f>Município!D688</f>
        <v>30</v>
      </c>
      <c r="L688" s="133"/>
      <c r="M688" s="134" t="e">
        <f>Município!#REF!</f>
        <v>#REF!</v>
      </c>
      <c r="N688" s="14" t="e">
        <f>Município!#REF!</f>
        <v>#REF!</v>
      </c>
      <c r="O688" s="14" t="e">
        <f>Município!#REF!</f>
        <v>#REF!</v>
      </c>
      <c r="P688" s="14" t="e">
        <f>Município!#REF!</f>
        <v>#REF!</v>
      </c>
    </row>
    <row r="689" spans="1:16" ht="15.75" customHeight="1" x14ac:dyDescent="0.25">
      <c r="A689" s="128" t="str">
        <f>Município!A689</f>
        <v>Barbacena</v>
      </c>
      <c r="B689" s="128">
        <f>Município!B689</f>
        <v>315870</v>
      </c>
      <c r="C689" s="128" t="str">
        <f>Município!C689</f>
        <v>Santana do Garambéu</v>
      </c>
      <c r="D689" s="137" t="e">
        <f>Município!#REF!</f>
        <v>#REF!</v>
      </c>
      <c r="E689" s="131" t="e">
        <f>Município!#REF!</f>
        <v>#REF!</v>
      </c>
      <c r="F689" s="131" t="e">
        <f>Município!#REF!</f>
        <v>#REF!</v>
      </c>
      <c r="G689" s="132" t="e">
        <f>Município!#REF!</f>
        <v>#REF!</v>
      </c>
      <c r="H689" s="131"/>
      <c r="I689" s="131" t="e">
        <f>Município!#REF!</f>
        <v>#REF!</v>
      </c>
      <c r="J689" s="131" t="e">
        <f>Município!#REF!</f>
        <v>#REF!</v>
      </c>
      <c r="K689" s="131">
        <f>Município!D689</f>
        <v>42</v>
      </c>
      <c r="L689" s="133"/>
      <c r="M689" s="134" t="e">
        <f>Município!#REF!</f>
        <v>#REF!</v>
      </c>
      <c r="N689" s="14" t="e">
        <f>Município!#REF!</f>
        <v>#REF!</v>
      </c>
      <c r="O689" s="14" t="e">
        <f>Município!#REF!</f>
        <v>#REF!</v>
      </c>
      <c r="P689" s="14" t="e">
        <f>Município!#REF!</f>
        <v>#REF!</v>
      </c>
    </row>
    <row r="690" spans="1:16" ht="15.75" customHeight="1" x14ac:dyDescent="0.25">
      <c r="A690" s="128" t="str">
        <f>Município!A690</f>
        <v>Divinópolis</v>
      </c>
      <c r="B690" s="128">
        <f>Município!B690</f>
        <v>315880</v>
      </c>
      <c r="C690" s="128" t="str">
        <f>Município!C690</f>
        <v>Santana do Jacaré</v>
      </c>
      <c r="D690" s="137" t="e">
        <f>Município!#REF!</f>
        <v>#REF!</v>
      </c>
      <c r="E690" s="131" t="e">
        <f>Município!#REF!</f>
        <v>#REF!</v>
      </c>
      <c r="F690" s="131" t="e">
        <f>Município!#REF!</f>
        <v>#REF!</v>
      </c>
      <c r="G690" s="132" t="e">
        <f>Município!#REF!</f>
        <v>#REF!</v>
      </c>
      <c r="H690" s="131"/>
      <c r="I690" s="131" t="e">
        <f>Município!#REF!</f>
        <v>#REF!</v>
      </c>
      <c r="J690" s="131" t="e">
        <f>Município!#REF!</f>
        <v>#REF!</v>
      </c>
      <c r="K690" s="131">
        <f>Município!D690</f>
        <v>30</v>
      </c>
      <c r="L690" s="133"/>
      <c r="M690" s="134" t="e">
        <f>Município!#REF!</f>
        <v>#REF!</v>
      </c>
      <c r="N690" s="14" t="e">
        <f>Município!#REF!</f>
        <v>#REF!</v>
      </c>
      <c r="O690" s="14" t="e">
        <f>Município!#REF!</f>
        <v>#REF!</v>
      </c>
      <c r="P690" s="14" t="e">
        <f>Município!#REF!</f>
        <v>#REF!</v>
      </c>
    </row>
    <row r="691" spans="1:16" ht="15.75" customHeight="1" x14ac:dyDescent="0.25">
      <c r="A691" s="128" t="str">
        <f>Município!A691</f>
        <v>Manhuaçu</v>
      </c>
      <c r="B691" s="128">
        <f>Município!B691</f>
        <v>315890</v>
      </c>
      <c r="C691" s="128" t="str">
        <f>Município!C691</f>
        <v>Santana do Manhuaçu</v>
      </c>
      <c r="D691" s="137" t="e">
        <f>Município!#REF!</f>
        <v>#REF!</v>
      </c>
      <c r="E691" s="131" t="e">
        <f>Município!#REF!</f>
        <v>#REF!</v>
      </c>
      <c r="F691" s="131" t="e">
        <f>Município!#REF!</f>
        <v>#REF!</v>
      </c>
      <c r="G691" s="132" t="e">
        <f>Município!#REF!</f>
        <v>#REF!</v>
      </c>
      <c r="H691" s="131"/>
      <c r="I691" s="131" t="e">
        <f>Município!#REF!</f>
        <v>#REF!</v>
      </c>
      <c r="J691" s="131" t="e">
        <f>Município!#REF!</f>
        <v>#REF!</v>
      </c>
      <c r="K691" s="131">
        <f>Município!D691</f>
        <v>126</v>
      </c>
      <c r="L691" s="133"/>
      <c r="M691" s="134" t="e">
        <f>Município!#REF!</f>
        <v>#REF!</v>
      </c>
      <c r="N691" s="14" t="e">
        <f>Município!#REF!</f>
        <v>#REF!</v>
      </c>
      <c r="O691" s="14" t="e">
        <f>Município!#REF!</f>
        <v>#REF!</v>
      </c>
      <c r="P691" s="14" t="e">
        <f>Município!#REF!</f>
        <v>#REF!</v>
      </c>
    </row>
    <row r="692" spans="1:16" ht="15.75" customHeight="1" x14ac:dyDescent="0.25">
      <c r="A692" s="128" t="str">
        <f>Município!A692</f>
        <v>Coronel Fabriciano</v>
      </c>
      <c r="B692" s="128">
        <f>Município!B692</f>
        <v>315895</v>
      </c>
      <c r="C692" s="128" t="str">
        <f>Município!C692</f>
        <v>Santana do Paraíso</v>
      </c>
      <c r="D692" s="137" t="e">
        <f>Município!#REF!</f>
        <v>#REF!</v>
      </c>
      <c r="E692" s="131" t="e">
        <f>Município!#REF!</f>
        <v>#REF!</v>
      </c>
      <c r="F692" s="131" t="e">
        <f>Município!#REF!</f>
        <v>#REF!</v>
      </c>
      <c r="G692" s="132" t="e">
        <f>Município!#REF!</f>
        <v>#REF!</v>
      </c>
      <c r="H692" s="131"/>
      <c r="I692" s="131" t="e">
        <f>Município!#REF!</f>
        <v>#REF!</v>
      </c>
      <c r="J692" s="131" t="e">
        <f>Município!#REF!</f>
        <v>#REF!</v>
      </c>
      <c r="K692" s="131">
        <f>Município!D692</f>
        <v>546</v>
      </c>
      <c r="L692" s="133"/>
      <c r="M692" s="134" t="e">
        <f>Município!#REF!</f>
        <v>#REF!</v>
      </c>
      <c r="N692" s="14" t="e">
        <f>Município!#REF!</f>
        <v>#REF!</v>
      </c>
      <c r="O692" s="14" t="e">
        <f>Município!#REF!</f>
        <v>#REF!</v>
      </c>
      <c r="P692" s="14" t="e">
        <f>Município!#REF!</f>
        <v>#REF!</v>
      </c>
    </row>
    <row r="693" spans="1:16" ht="15.75" customHeight="1" x14ac:dyDescent="0.25">
      <c r="A693" s="128" t="str">
        <f>Município!A693</f>
        <v>Belo Horizonte</v>
      </c>
      <c r="B693" s="128">
        <f>Município!B693</f>
        <v>315900</v>
      </c>
      <c r="C693" s="128" t="str">
        <f>Município!C693</f>
        <v>Santana do Riacho</v>
      </c>
      <c r="D693" s="137" t="e">
        <f>Município!#REF!</f>
        <v>#REF!</v>
      </c>
      <c r="E693" s="131" t="e">
        <f>Município!#REF!</f>
        <v>#REF!</v>
      </c>
      <c r="F693" s="131" t="e">
        <f>Município!#REF!</f>
        <v>#REF!</v>
      </c>
      <c r="G693" s="132" t="e">
        <f>Município!#REF!</f>
        <v>#REF!</v>
      </c>
      <c r="H693" s="131"/>
      <c r="I693" s="131" t="e">
        <f>Município!#REF!</f>
        <v>#REF!</v>
      </c>
      <c r="J693" s="131" t="e">
        <f>Município!#REF!</f>
        <v>#REF!</v>
      </c>
      <c r="K693" s="131">
        <f>Município!D693</f>
        <v>72</v>
      </c>
      <c r="L693" s="133"/>
      <c r="M693" s="134" t="e">
        <f>Município!#REF!</f>
        <v>#REF!</v>
      </c>
      <c r="N693" s="14" t="e">
        <f>Município!#REF!</f>
        <v>#REF!</v>
      </c>
      <c r="O693" s="14" t="e">
        <f>Município!#REF!</f>
        <v>#REF!</v>
      </c>
      <c r="P693" s="14" t="e">
        <f>Município!#REF!</f>
        <v>#REF!</v>
      </c>
    </row>
    <row r="694" spans="1:16" ht="15.75" customHeight="1" x14ac:dyDescent="0.25">
      <c r="A694" s="128" t="str">
        <f>Município!A694</f>
        <v>Barbacena</v>
      </c>
      <c r="B694" s="128">
        <f>Município!B694</f>
        <v>315910</v>
      </c>
      <c r="C694" s="128" t="str">
        <f>Município!C694</f>
        <v>Santana dos Montes</v>
      </c>
      <c r="D694" s="137" t="e">
        <f>Município!#REF!</f>
        <v>#REF!</v>
      </c>
      <c r="E694" s="131" t="e">
        <f>Município!#REF!</f>
        <v>#REF!</v>
      </c>
      <c r="F694" s="131" t="e">
        <f>Município!#REF!</f>
        <v>#REF!</v>
      </c>
      <c r="G694" s="132" t="e">
        <f>Município!#REF!</f>
        <v>#REF!</v>
      </c>
      <c r="H694" s="131"/>
      <c r="I694" s="131" t="e">
        <f>Município!#REF!</f>
        <v>#REF!</v>
      </c>
      <c r="J694" s="131" t="e">
        <f>Município!#REF!</f>
        <v>#REF!</v>
      </c>
      <c r="K694" s="131">
        <f>Município!D694</f>
        <v>60</v>
      </c>
      <c r="L694" s="133"/>
      <c r="M694" s="134" t="e">
        <f>Município!#REF!</f>
        <v>#REF!</v>
      </c>
      <c r="N694" s="14" t="e">
        <f>Município!#REF!</f>
        <v>#REF!</v>
      </c>
      <c r="O694" s="14" t="e">
        <f>Município!#REF!</f>
        <v>#REF!</v>
      </c>
      <c r="P694" s="14" t="e">
        <f>Município!#REF!</f>
        <v>#REF!</v>
      </c>
    </row>
    <row r="695" spans="1:16" ht="15.75" customHeight="1" x14ac:dyDescent="0.25">
      <c r="A695" s="128" t="str">
        <f>Município!A695</f>
        <v>Pouso Alegre</v>
      </c>
      <c r="B695" s="128">
        <f>Município!B695</f>
        <v>315920</v>
      </c>
      <c r="C695" s="128" t="str">
        <f>Município!C695</f>
        <v>Santa Rita de Caldas</v>
      </c>
      <c r="D695" s="137" t="e">
        <f>Município!#REF!</f>
        <v>#REF!</v>
      </c>
      <c r="E695" s="131" t="e">
        <f>Município!#REF!</f>
        <v>#REF!</v>
      </c>
      <c r="F695" s="131" t="e">
        <f>Município!#REF!</f>
        <v>#REF!</v>
      </c>
      <c r="G695" s="132" t="e">
        <f>Município!#REF!</f>
        <v>#REF!</v>
      </c>
      <c r="H695" s="131"/>
      <c r="I695" s="131" t="e">
        <f>Município!#REF!</f>
        <v>#REF!</v>
      </c>
      <c r="J695" s="131" t="e">
        <f>Município!#REF!</f>
        <v>#REF!</v>
      </c>
      <c r="K695" s="131">
        <f>Município!D695</f>
        <v>72</v>
      </c>
      <c r="L695" s="133"/>
      <c r="M695" s="134" t="e">
        <f>Município!#REF!</f>
        <v>#REF!</v>
      </c>
      <c r="N695" s="14" t="e">
        <f>Município!#REF!</f>
        <v>#REF!</v>
      </c>
      <c r="O695" s="14" t="e">
        <f>Município!#REF!</f>
        <v>#REF!</v>
      </c>
      <c r="P695" s="14" t="e">
        <f>Município!#REF!</f>
        <v>#REF!</v>
      </c>
    </row>
    <row r="696" spans="1:16" ht="15.75" customHeight="1" x14ac:dyDescent="0.25">
      <c r="A696" s="128" t="str">
        <f>Município!A696</f>
        <v>Juiz de Fora</v>
      </c>
      <c r="B696" s="128">
        <f>Município!B696</f>
        <v>315930</v>
      </c>
      <c r="C696" s="128" t="str">
        <f>Município!C696</f>
        <v>Santa Rita de Jacutinga</v>
      </c>
      <c r="D696" s="137" t="e">
        <f>Município!#REF!</f>
        <v>#REF!</v>
      </c>
      <c r="E696" s="131" t="e">
        <f>Município!#REF!</f>
        <v>#REF!</v>
      </c>
      <c r="F696" s="131" t="e">
        <f>Município!#REF!</f>
        <v>#REF!</v>
      </c>
      <c r="G696" s="132" t="e">
        <f>Município!#REF!</f>
        <v>#REF!</v>
      </c>
      <c r="H696" s="131"/>
      <c r="I696" s="131" t="e">
        <f>Município!#REF!</f>
        <v>#REF!</v>
      </c>
      <c r="J696" s="131" t="e">
        <f>Município!#REF!</f>
        <v>#REF!</v>
      </c>
      <c r="K696" s="131">
        <f>Município!D696</f>
        <v>42</v>
      </c>
      <c r="L696" s="133"/>
      <c r="M696" s="134" t="e">
        <f>Município!#REF!</f>
        <v>#REF!</v>
      </c>
      <c r="N696" s="14" t="e">
        <f>Município!#REF!</f>
        <v>#REF!</v>
      </c>
      <c r="O696" s="14" t="e">
        <f>Município!#REF!</f>
        <v>#REF!</v>
      </c>
      <c r="P696" s="14" t="e">
        <f>Município!#REF!</f>
        <v>#REF!</v>
      </c>
    </row>
    <row r="697" spans="1:16" ht="15.75" customHeight="1" x14ac:dyDescent="0.25">
      <c r="A697" s="128" t="str">
        <f>Município!A697</f>
        <v>Coronel Fabriciano</v>
      </c>
      <c r="B697" s="128">
        <f>Município!B697</f>
        <v>315935</v>
      </c>
      <c r="C697" s="128" t="str">
        <f>Município!C697</f>
        <v>Santa Rita de Minas</v>
      </c>
      <c r="D697" s="137" t="e">
        <f>Município!#REF!</f>
        <v>#REF!</v>
      </c>
      <c r="E697" s="131" t="e">
        <f>Município!#REF!</f>
        <v>#REF!</v>
      </c>
      <c r="F697" s="131" t="e">
        <f>Município!#REF!</f>
        <v>#REF!</v>
      </c>
      <c r="G697" s="132" t="e">
        <f>Município!#REF!</f>
        <v>#REF!</v>
      </c>
      <c r="H697" s="131"/>
      <c r="I697" s="131" t="e">
        <f>Município!#REF!</f>
        <v>#REF!</v>
      </c>
      <c r="J697" s="131" t="e">
        <f>Município!#REF!</f>
        <v>#REF!</v>
      </c>
      <c r="K697" s="131">
        <f>Município!D697</f>
        <v>114</v>
      </c>
      <c r="L697" s="133"/>
      <c r="M697" s="134" t="e">
        <f>Município!#REF!</f>
        <v>#REF!</v>
      </c>
      <c r="N697" s="14" t="e">
        <f>Município!#REF!</f>
        <v>#REF!</v>
      </c>
      <c r="O697" s="14" t="e">
        <f>Município!#REF!</f>
        <v>#REF!</v>
      </c>
      <c r="P697" s="14" t="e">
        <f>Município!#REF!</f>
        <v>#REF!</v>
      </c>
    </row>
    <row r="698" spans="1:16" ht="15.75" customHeight="1" x14ac:dyDescent="0.25">
      <c r="A698" s="128" t="str">
        <f>Município!A698</f>
        <v>Barbacena</v>
      </c>
      <c r="B698" s="128">
        <f>Município!B698</f>
        <v>315940</v>
      </c>
      <c r="C698" s="128" t="str">
        <f>Município!C698</f>
        <v>Santa Rita de Ibitipoca</v>
      </c>
      <c r="D698" s="137" t="e">
        <f>Município!#REF!</f>
        <v>#REF!</v>
      </c>
      <c r="E698" s="131" t="e">
        <f>Município!#REF!</f>
        <v>#REF!</v>
      </c>
      <c r="F698" s="131" t="e">
        <f>Município!#REF!</f>
        <v>#REF!</v>
      </c>
      <c r="G698" s="132" t="e">
        <f>Município!#REF!</f>
        <v>#REF!</v>
      </c>
      <c r="H698" s="131"/>
      <c r="I698" s="131" t="e">
        <f>Município!#REF!</f>
        <v>#REF!</v>
      </c>
      <c r="J698" s="131" t="e">
        <f>Município!#REF!</f>
        <v>#REF!</v>
      </c>
      <c r="K698" s="131">
        <f>Município!D698</f>
        <v>24</v>
      </c>
      <c r="L698" s="133"/>
      <c r="M698" s="134" t="e">
        <f>Município!#REF!</f>
        <v>#REF!</v>
      </c>
      <c r="N698" s="14" t="e">
        <f>Município!#REF!</f>
        <v>#REF!</v>
      </c>
      <c r="O698" s="14" t="e">
        <f>Município!#REF!</f>
        <v>#REF!</v>
      </c>
      <c r="P698" s="14" t="e">
        <f>Município!#REF!</f>
        <v>#REF!</v>
      </c>
    </row>
    <row r="699" spans="1:16" ht="15.75" customHeight="1" x14ac:dyDescent="0.25">
      <c r="A699" s="128" t="str">
        <f>Município!A699</f>
        <v>Governador Valadares</v>
      </c>
      <c r="B699" s="128">
        <f>Município!B699</f>
        <v>315950</v>
      </c>
      <c r="C699" s="128" t="str">
        <f>Município!C699</f>
        <v>Santa Rita do Itueto</v>
      </c>
      <c r="D699" s="137" t="e">
        <f>Município!#REF!</f>
        <v>#REF!</v>
      </c>
      <c r="E699" s="131" t="e">
        <f>Município!#REF!</f>
        <v>#REF!</v>
      </c>
      <c r="F699" s="131" t="e">
        <f>Município!#REF!</f>
        <v>#REF!</v>
      </c>
      <c r="G699" s="132" t="e">
        <f>Município!#REF!</f>
        <v>#REF!</v>
      </c>
      <c r="H699" s="131"/>
      <c r="I699" s="131" t="e">
        <f>Município!#REF!</f>
        <v>#REF!</v>
      </c>
      <c r="J699" s="131" t="e">
        <f>Município!#REF!</f>
        <v>#REF!</v>
      </c>
      <c r="K699" s="131">
        <f>Município!D699</f>
        <v>78</v>
      </c>
      <c r="L699" s="133"/>
      <c r="M699" s="134" t="e">
        <f>Município!#REF!</f>
        <v>#REF!</v>
      </c>
      <c r="N699" s="14" t="e">
        <f>Município!#REF!</f>
        <v>#REF!</v>
      </c>
      <c r="O699" s="14" t="e">
        <f>Município!#REF!</f>
        <v>#REF!</v>
      </c>
      <c r="P699" s="14" t="e">
        <f>Município!#REF!</f>
        <v>#REF!</v>
      </c>
    </row>
    <row r="700" spans="1:16" ht="15.75" customHeight="1" x14ac:dyDescent="0.25">
      <c r="A700" s="128" t="str">
        <f>Município!A700</f>
        <v>Pouso Alegre</v>
      </c>
      <c r="B700" s="128">
        <f>Município!B700</f>
        <v>315960</v>
      </c>
      <c r="C700" s="128" t="str">
        <f>Município!C700</f>
        <v>Santa Rita do Sapucaí</v>
      </c>
      <c r="D700" s="137" t="e">
        <f>Município!#REF!</f>
        <v>#REF!</v>
      </c>
      <c r="E700" s="131" t="e">
        <f>Município!#REF!</f>
        <v>#REF!</v>
      </c>
      <c r="F700" s="131" t="e">
        <f>Município!#REF!</f>
        <v>#REF!</v>
      </c>
      <c r="G700" s="132" t="e">
        <f>Município!#REF!</f>
        <v>#REF!</v>
      </c>
      <c r="H700" s="131"/>
      <c r="I700" s="131" t="e">
        <f>Município!#REF!</f>
        <v>#REF!</v>
      </c>
      <c r="J700" s="131" t="e">
        <f>Município!#REF!</f>
        <v>#REF!</v>
      </c>
      <c r="K700" s="131">
        <f>Município!D700</f>
        <v>786</v>
      </c>
      <c r="L700" s="133"/>
      <c r="M700" s="134" t="e">
        <f>Município!#REF!</f>
        <v>#REF!</v>
      </c>
      <c r="N700" s="14" t="e">
        <f>Município!#REF!</f>
        <v>#REF!</v>
      </c>
      <c r="O700" s="14" t="e">
        <f>Município!#REF!</f>
        <v>#REF!</v>
      </c>
      <c r="P700" s="14" t="e">
        <f>Município!#REF!</f>
        <v>#REF!</v>
      </c>
    </row>
    <row r="701" spans="1:16" ht="15.75" customHeight="1" x14ac:dyDescent="0.25">
      <c r="A701" s="128" t="str">
        <f>Município!A701</f>
        <v>Patos de Minas</v>
      </c>
      <c r="B701" s="128">
        <f>Município!B701</f>
        <v>315970</v>
      </c>
      <c r="C701" s="128" t="str">
        <f>Município!C701</f>
        <v>Santa Rosa da Serra</v>
      </c>
      <c r="D701" s="137" t="e">
        <f>Município!#REF!</f>
        <v>#REF!</v>
      </c>
      <c r="E701" s="131" t="e">
        <f>Município!#REF!</f>
        <v>#REF!</v>
      </c>
      <c r="F701" s="131" t="e">
        <f>Município!#REF!</f>
        <v>#REF!</v>
      </c>
      <c r="G701" s="132" t="e">
        <f>Município!#REF!</f>
        <v>#REF!</v>
      </c>
      <c r="H701" s="131"/>
      <c r="I701" s="131" t="e">
        <f>Município!#REF!</f>
        <v>#REF!</v>
      </c>
      <c r="J701" s="131" t="e">
        <f>Município!#REF!</f>
        <v>#REF!</v>
      </c>
      <c r="K701" s="131">
        <f>Município!D701</f>
        <v>54</v>
      </c>
      <c r="L701" s="133"/>
      <c r="M701" s="134" t="e">
        <f>Município!#REF!</f>
        <v>#REF!</v>
      </c>
      <c r="N701" s="14" t="e">
        <f>Município!#REF!</f>
        <v>#REF!</v>
      </c>
      <c r="O701" s="14" t="e">
        <f>Município!#REF!</f>
        <v>#REF!</v>
      </c>
      <c r="P701" s="14" t="e">
        <f>Município!#REF!</f>
        <v>#REF!</v>
      </c>
    </row>
    <row r="702" spans="1:16" ht="15.75" customHeight="1" x14ac:dyDescent="0.25">
      <c r="A702" s="128" t="str">
        <f>Município!A702</f>
        <v>Ituiutaba</v>
      </c>
      <c r="B702" s="128">
        <f>Município!B702</f>
        <v>315980</v>
      </c>
      <c r="C702" s="128" t="str">
        <f>Município!C702</f>
        <v>Santa Vitória</v>
      </c>
      <c r="D702" s="137" t="e">
        <f>Município!#REF!</f>
        <v>#REF!</v>
      </c>
      <c r="E702" s="131" t="e">
        <f>Município!#REF!</f>
        <v>#REF!</v>
      </c>
      <c r="F702" s="131" t="e">
        <f>Município!#REF!</f>
        <v>#REF!</v>
      </c>
      <c r="G702" s="132" t="e">
        <f>Município!#REF!</f>
        <v>#REF!</v>
      </c>
      <c r="H702" s="131"/>
      <c r="I702" s="131" t="e">
        <f>Município!#REF!</f>
        <v>#REF!</v>
      </c>
      <c r="J702" s="131" t="e">
        <f>Município!#REF!</f>
        <v>#REF!</v>
      </c>
      <c r="K702" s="131">
        <f>Município!D702</f>
        <v>294</v>
      </c>
      <c r="L702" s="133"/>
      <c r="M702" s="134" t="e">
        <f>Município!#REF!</f>
        <v>#REF!</v>
      </c>
      <c r="N702" s="14" t="e">
        <f>Município!#REF!</f>
        <v>#REF!</v>
      </c>
      <c r="O702" s="14" t="e">
        <f>Município!#REF!</f>
        <v>#REF!</v>
      </c>
      <c r="P702" s="14" t="e">
        <f>Município!#REF!</f>
        <v>#REF!</v>
      </c>
    </row>
    <row r="703" spans="1:16" ht="15.75" customHeight="1" x14ac:dyDescent="0.25">
      <c r="A703" s="128" t="str">
        <f>Município!A703</f>
        <v>Divinópolis</v>
      </c>
      <c r="B703" s="128">
        <f>Município!B703</f>
        <v>315990</v>
      </c>
      <c r="C703" s="128" t="str">
        <f>Município!C703</f>
        <v>Santo Antônio do Amparo</v>
      </c>
      <c r="D703" s="137" t="e">
        <f>Município!#REF!</f>
        <v>#REF!</v>
      </c>
      <c r="E703" s="131" t="e">
        <f>Município!#REF!</f>
        <v>#REF!</v>
      </c>
      <c r="F703" s="131" t="e">
        <f>Município!#REF!</f>
        <v>#REF!</v>
      </c>
      <c r="G703" s="132" t="e">
        <f>Município!#REF!</f>
        <v>#REF!</v>
      </c>
      <c r="H703" s="131"/>
      <c r="I703" s="131" t="e">
        <f>Município!#REF!</f>
        <v>#REF!</v>
      </c>
      <c r="J703" s="131" t="e">
        <f>Município!#REF!</f>
        <v>#REF!</v>
      </c>
      <c r="K703" s="131">
        <f>Município!D703</f>
        <v>276</v>
      </c>
      <c r="L703" s="133"/>
      <c r="M703" s="134" t="e">
        <f>Município!#REF!</f>
        <v>#REF!</v>
      </c>
      <c r="N703" s="14" t="e">
        <f>Município!#REF!</f>
        <v>#REF!</v>
      </c>
      <c r="O703" s="14" t="e">
        <f>Município!#REF!</f>
        <v>#REF!</v>
      </c>
      <c r="P703" s="14" t="e">
        <f>Município!#REF!</f>
        <v>#REF!</v>
      </c>
    </row>
    <row r="704" spans="1:16" ht="15.75" customHeight="1" x14ac:dyDescent="0.25">
      <c r="A704" s="128" t="str">
        <f>Município!A704</f>
        <v>Leopoldina</v>
      </c>
      <c r="B704" s="128">
        <f>Município!B704</f>
        <v>316000</v>
      </c>
      <c r="C704" s="128" t="str">
        <f>Município!C704</f>
        <v>Santo Antônio do Aventureiro</v>
      </c>
      <c r="D704" s="137" t="e">
        <f>Município!#REF!</f>
        <v>#REF!</v>
      </c>
      <c r="E704" s="131" t="e">
        <f>Município!#REF!</f>
        <v>#REF!</v>
      </c>
      <c r="F704" s="131" t="e">
        <f>Município!#REF!</f>
        <v>#REF!</v>
      </c>
      <c r="G704" s="132" t="e">
        <f>Município!#REF!</f>
        <v>#REF!</v>
      </c>
      <c r="H704" s="131"/>
      <c r="I704" s="131" t="e">
        <f>Município!#REF!</f>
        <v>#REF!</v>
      </c>
      <c r="J704" s="131" t="e">
        <f>Município!#REF!</f>
        <v>#REF!</v>
      </c>
      <c r="K704" s="131">
        <f>Município!D704</f>
        <v>30</v>
      </c>
      <c r="L704" s="133"/>
      <c r="M704" s="134" t="e">
        <f>Município!#REF!</f>
        <v>#REF!</v>
      </c>
      <c r="N704" s="14" t="e">
        <f>Município!#REF!</f>
        <v>#REF!</v>
      </c>
      <c r="O704" s="14" t="e">
        <f>Município!#REF!</f>
        <v>#REF!</v>
      </c>
      <c r="P704" s="14" t="e">
        <f>Município!#REF!</f>
        <v>#REF!</v>
      </c>
    </row>
    <row r="705" spans="1:16" ht="15.75" customHeight="1" x14ac:dyDescent="0.25">
      <c r="A705" s="128" t="str">
        <f>Município!A705</f>
        <v>Ponte Nova</v>
      </c>
      <c r="B705" s="128">
        <f>Município!B705</f>
        <v>316010</v>
      </c>
      <c r="C705" s="128" t="str">
        <f>Município!C705</f>
        <v>Santo Antônio do Grama</v>
      </c>
      <c r="D705" s="137" t="e">
        <f>Município!#REF!</f>
        <v>#REF!</v>
      </c>
      <c r="E705" s="131" t="e">
        <f>Município!#REF!</f>
        <v>#REF!</v>
      </c>
      <c r="F705" s="131" t="e">
        <f>Município!#REF!</f>
        <v>#REF!</v>
      </c>
      <c r="G705" s="132" t="e">
        <f>Município!#REF!</f>
        <v>#REF!</v>
      </c>
      <c r="H705" s="131"/>
      <c r="I705" s="131" t="e">
        <f>Município!#REF!</f>
        <v>#REF!</v>
      </c>
      <c r="J705" s="131" t="e">
        <f>Município!#REF!</f>
        <v>#REF!</v>
      </c>
      <c r="K705" s="131">
        <f>Município!D705</f>
        <v>72</v>
      </c>
      <c r="L705" s="133"/>
      <c r="M705" s="134" t="e">
        <f>Município!#REF!</f>
        <v>#REF!</v>
      </c>
      <c r="N705" s="14" t="e">
        <f>Município!#REF!</f>
        <v>#REF!</v>
      </c>
      <c r="O705" s="14" t="e">
        <f>Município!#REF!</f>
        <v>#REF!</v>
      </c>
      <c r="P705" s="14" t="e">
        <f>Município!#REF!</f>
        <v>#REF!</v>
      </c>
    </row>
    <row r="706" spans="1:16" ht="15.75" customHeight="1" x14ac:dyDescent="0.25">
      <c r="A706" s="128" t="str">
        <f>Município!A706</f>
        <v>Diamantina</v>
      </c>
      <c r="B706" s="128">
        <f>Município!B706</f>
        <v>316020</v>
      </c>
      <c r="C706" s="128" t="str">
        <f>Município!C706</f>
        <v>Santo Antônio do Itambé</v>
      </c>
      <c r="D706" s="137" t="e">
        <f>Município!#REF!</f>
        <v>#REF!</v>
      </c>
      <c r="E706" s="131" t="e">
        <f>Município!#REF!</f>
        <v>#REF!</v>
      </c>
      <c r="F706" s="131" t="e">
        <f>Município!#REF!</f>
        <v>#REF!</v>
      </c>
      <c r="G706" s="132" t="e">
        <f>Município!#REF!</f>
        <v>#REF!</v>
      </c>
      <c r="H706" s="131"/>
      <c r="I706" s="131" t="e">
        <f>Município!#REF!</f>
        <v>#REF!</v>
      </c>
      <c r="J706" s="131" t="e">
        <f>Município!#REF!</f>
        <v>#REF!</v>
      </c>
      <c r="K706" s="131">
        <f>Município!D706</f>
        <v>60</v>
      </c>
      <c r="L706" s="133"/>
      <c r="M706" s="134" t="e">
        <f>Município!#REF!</f>
        <v>#REF!</v>
      </c>
      <c r="N706" s="14" t="e">
        <f>Município!#REF!</f>
        <v>#REF!</v>
      </c>
      <c r="O706" s="14" t="e">
        <f>Município!#REF!</f>
        <v>#REF!</v>
      </c>
      <c r="P706" s="14" t="e">
        <f>Município!#REF!</f>
        <v>#REF!</v>
      </c>
    </row>
    <row r="707" spans="1:16" ht="15.75" customHeight="1" x14ac:dyDescent="0.25">
      <c r="A707" s="128" t="str">
        <f>Município!A707</f>
        <v>Pedra Azul</v>
      </c>
      <c r="B707" s="128">
        <f>Município!B707</f>
        <v>316030</v>
      </c>
      <c r="C707" s="128" t="str">
        <f>Município!C707</f>
        <v>Santo Antônio do Jacinto</v>
      </c>
      <c r="D707" s="137" t="e">
        <f>Município!#REF!</f>
        <v>#REF!</v>
      </c>
      <c r="E707" s="131" t="e">
        <f>Município!#REF!</f>
        <v>#REF!</v>
      </c>
      <c r="F707" s="131" t="e">
        <f>Município!#REF!</f>
        <v>#REF!</v>
      </c>
      <c r="G707" s="132" t="e">
        <f>Município!#REF!</f>
        <v>#REF!</v>
      </c>
      <c r="H707" s="131"/>
      <c r="I707" s="131" t="e">
        <f>Município!#REF!</f>
        <v>#REF!</v>
      </c>
      <c r="J707" s="131" t="e">
        <f>Município!#REF!</f>
        <v>#REF!</v>
      </c>
      <c r="K707" s="131">
        <f>Município!D707</f>
        <v>114</v>
      </c>
      <c r="L707" s="133"/>
      <c r="M707" s="134" t="e">
        <f>Município!#REF!</f>
        <v>#REF!</v>
      </c>
      <c r="N707" s="14" t="e">
        <f>Município!#REF!</f>
        <v>#REF!</v>
      </c>
      <c r="O707" s="14" t="e">
        <f>Município!#REF!</f>
        <v>#REF!</v>
      </c>
      <c r="P707" s="14" t="e">
        <f>Município!#REF!</f>
        <v>#REF!</v>
      </c>
    </row>
    <row r="708" spans="1:16" ht="15.75" customHeight="1" x14ac:dyDescent="0.25">
      <c r="A708" s="128" t="str">
        <f>Município!A708</f>
        <v>Divinópolis</v>
      </c>
      <c r="B708" s="128">
        <f>Município!B708</f>
        <v>316040</v>
      </c>
      <c r="C708" s="128" t="str">
        <f>Município!C708</f>
        <v>Santo Antônio do Monte</v>
      </c>
      <c r="D708" s="137" t="e">
        <f>Município!#REF!</f>
        <v>#REF!</v>
      </c>
      <c r="E708" s="131" t="e">
        <f>Município!#REF!</f>
        <v>#REF!</v>
      </c>
      <c r="F708" s="131" t="e">
        <f>Município!#REF!</f>
        <v>#REF!</v>
      </c>
      <c r="G708" s="132" t="e">
        <f>Município!#REF!</f>
        <v>#REF!</v>
      </c>
      <c r="H708" s="131"/>
      <c r="I708" s="131" t="e">
        <f>Município!#REF!</f>
        <v>#REF!</v>
      </c>
      <c r="J708" s="131" t="e">
        <f>Município!#REF!</f>
        <v>#REF!</v>
      </c>
      <c r="K708" s="131">
        <f>Município!D708</f>
        <v>264</v>
      </c>
      <c r="L708" s="133"/>
      <c r="M708" s="134" t="e">
        <f>Município!#REF!</f>
        <v>#REF!</v>
      </c>
      <c r="N708" s="14" t="e">
        <f>Município!#REF!</f>
        <v>#REF!</v>
      </c>
      <c r="O708" s="14" t="e">
        <f>Município!#REF!</f>
        <v>#REF!</v>
      </c>
      <c r="P708" s="14" t="e">
        <f>Município!#REF!</f>
        <v>#REF!</v>
      </c>
    </row>
    <row r="709" spans="1:16" ht="15.75" customHeight="1" x14ac:dyDescent="0.25">
      <c r="A709" s="128" t="str">
        <f>Município!A709</f>
        <v>Montes Claros</v>
      </c>
      <c r="B709" s="128">
        <f>Município!B709</f>
        <v>316045</v>
      </c>
      <c r="C709" s="128" t="str">
        <f>Município!C709</f>
        <v>Santo Antônio do Retiro</v>
      </c>
      <c r="D709" s="137" t="e">
        <f>Município!#REF!</f>
        <v>#REF!</v>
      </c>
      <c r="E709" s="131" t="e">
        <f>Município!#REF!</f>
        <v>#REF!</v>
      </c>
      <c r="F709" s="131" t="e">
        <f>Município!#REF!</f>
        <v>#REF!</v>
      </c>
      <c r="G709" s="132" t="e">
        <f>Município!#REF!</f>
        <v>#REF!</v>
      </c>
      <c r="H709" s="131"/>
      <c r="I709" s="131" t="e">
        <f>Município!#REF!</f>
        <v>#REF!</v>
      </c>
      <c r="J709" s="131" t="e">
        <f>Município!#REF!</f>
        <v>#REF!</v>
      </c>
      <c r="K709" s="131">
        <f>Município!D709</f>
        <v>114</v>
      </c>
      <c r="L709" s="133"/>
      <c r="M709" s="134" t="e">
        <f>Município!#REF!</f>
        <v>#REF!</v>
      </c>
      <c r="N709" s="14" t="e">
        <f>Município!#REF!</f>
        <v>#REF!</v>
      </c>
      <c r="O709" s="14" t="e">
        <f>Município!#REF!</f>
        <v>#REF!</v>
      </c>
      <c r="P709" s="14" t="e">
        <f>Município!#REF!</f>
        <v>#REF!</v>
      </c>
    </row>
    <row r="710" spans="1:16" ht="15.75" customHeight="1" x14ac:dyDescent="0.25">
      <c r="A710" s="128" t="str">
        <f>Município!A710</f>
        <v>Itabira</v>
      </c>
      <c r="B710" s="128">
        <f>Município!B710</f>
        <v>316050</v>
      </c>
      <c r="C710" s="128" t="str">
        <f>Município!C710</f>
        <v>Santo Antônio do Rio Abaixo</v>
      </c>
      <c r="D710" s="137" t="e">
        <f>Município!#REF!</f>
        <v>#REF!</v>
      </c>
      <c r="E710" s="131" t="e">
        <f>Município!#REF!</f>
        <v>#REF!</v>
      </c>
      <c r="F710" s="131" t="e">
        <f>Município!#REF!</f>
        <v>#REF!</v>
      </c>
      <c r="G710" s="132" t="e">
        <f>Município!#REF!</f>
        <v>#REF!</v>
      </c>
      <c r="H710" s="131"/>
      <c r="I710" s="131" t="e">
        <f>Município!#REF!</f>
        <v>#REF!</v>
      </c>
      <c r="J710" s="131" t="e">
        <f>Município!#REF!</f>
        <v>#REF!</v>
      </c>
      <c r="K710" s="131">
        <f>Município!D710</f>
        <v>36</v>
      </c>
      <c r="L710" s="133"/>
      <c r="M710" s="134" t="e">
        <f>Município!#REF!</f>
        <v>#REF!</v>
      </c>
      <c r="N710" s="14" t="e">
        <f>Município!#REF!</f>
        <v>#REF!</v>
      </c>
      <c r="O710" s="14" t="e">
        <f>Município!#REF!</f>
        <v>#REF!</v>
      </c>
      <c r="P710" s="14" t="e">
        <f>Município!#REF!</f>
        <v>#REF!</v>
      </c>
    </row>
    <row r="711" spans="1:16" ht="15.75" customHeight="1" x14ac:dyDescent="0.25">
      <c r="A711" s="128" t="str">
        <f>Município!A711</f>
        <v>Sete Lagoas</v>
      </c>
      <c r="B711" s="128">
        <f>Município!B711</f>
        <v>316060</v>
      </c>
      <c r="C711" s="128" t="str">
        <f>Município!C711</f>
        <v>Santo Hipólito</v>
      </c>
      <c r="D711" s="137" t="e">
        <f>Município!#REF!</f>
        <v>#REF!</v>
      </c>
      <c r="E711" s="131" t="e">
        <f>Município!#REF!</f>
        <v>#REF!</v>
      </c>
      <c r="F711" s="131" t="e">
        <f>Município!#REF!</f>
        <v>#REF!</v>
      </c>
      <c r="G711" s="132" t="e">
        <f>Município!#REF!</f>
        <v>#REF!</v>
      </c>
      <c r="H711" s="131"/>
      <c r="I711" s="131" t="e">
        <f>Município!#REF!</f>
        <v>#REF!</v>
      </c>
      <c r="J711" s="131" t="e">
        <f>Município!#REF!</f>
        <v>#REF!</v>
      </c>
      <c r="K711" s="131">
        <f>Município!D711</f>
        <v>66</v>
      </c>
      <c r="L711" s="133"/>
      <c r="M711" s="134" t="e">
        <f>Município!#REF!</f>
        <v>#REF!</v>
      </c>
      <c r="N711" s="14" t="e">
        <f>Município!#REF!</f>
        <v>#REF!</v>
      </c>
      <c r="O711" s="14" t="e">
        <f>Município!#REF!</f>
        <v>#REF!</v>
      </c>
      <c r="P711" s="14" t="e">
        <f>Município!#REF!</f>
        <v>#REF!</v>
      </c>
    </row>
    <row r="712" spans="1:16" ht="15.75" customHeight="1" x14ac:dyDescent="0.25">
      <c r="A712" s="128" t="str">
        <f>Município!A712</f>
        <v>Juiz de Fora</v>
      </c>
      <c r="B712" s="128">
        <f>Município!B712</f>
        <v>316070</v>
      </c>
      <c r="C712" s="128" t="str">
        <f>Município!C712</f>
        <v>Santos Dumont</v>
      </c>
      <c r="D712" s="137" t="e">
        <f>Município!#REF!</f>
        <v>#REF!</v>
      </c>
      <c r="E712" s="131" t="e">
        <f>Município!#REF!</f>
        <v>#REF!</v>
      </c>
      <c r="F712" s="131" t="e">
        <f>Município!#REF!</f>
        <v>#REF!</v>
      </c>
      <c r="G712" s="132" t="e">
        <f>Município!#REF!</f>
        <v>#REF!</v>
      </c>
      <c r="H712" s="131"/>
      <c r="I712" s="131" t="e">
        <f>Município!#REF!</f>
        <v>#REF!</v>
      </c>
      <c r="J712" s="131" t="e">
        <f>Município!#REF!</f>
        <v>#REF!</v>
      </c>
      <c r="K712" s="131">
        <f>Município!D712</f>
        <v>384</v>
      </c>
      <c r="L712" s="133"/>
      <c r="M712" s="134" t="e">
        <f>Município!#REF!</f>
        <v>#REF!</v>
      </c>
      <c r="N712" s="14" t="e">
        <f>Município!#REF!</f>
        <v>#REF!</v>
      </c>
      <c r="O712" s="14" t="e">
        <f>Município!#REF!</f>
        <v>#REF!</v>
      </c>
      <c r="P712" s="14" t="e">
        <f>Município!#REF!</f>
        <v>#REF!</v>
      </c>
    </row>
    <row r="713" spans="1:16" ht="15.75" customHeight="1" x14ac:dyDescent="0.25">
      <c r="A713" s="128" t="str">
        <f>Município!A713</f>
        <v>Varginha</v>
      </c>
      <c r="B713" s="128">
        <f>Município!B713</f>
        <v>316080</v>
      </c>
      <c r="C713" s="128" t="str">
        <f>Município!C713</f>
        <v>São Bento Abade</v>
      </c>
      <c r="D713" s="137" t="e">
        <f>Município!#REF!</f>
        <v>#REF!</v>
      </c>
      <c r="E713" s="131" t="e">
        <f>Município!#REF!</f>
        <v>#REF!</v>
      </c>
      <c r="F713" s="131" t="e">
        <f>Município!#REF!</f>
        <v>#REF!</v>
      </c>
      <c r="G713" s="132" t="e">
        <f>Município!#REF!</f>
        <v>#REF!</v>
      </c>
      <c r="H713" s="131"/>
      <c r="I713" s="131" t="e">
        <f>Município!#REF!</f>
        <v>#REF!</v>
      </c>
      <c r="J713" s="131" t="e">
        <f>Município!#REF!</f>
        <v>#REF!</v>
      </c>
      <c r="K713" s="131">
        <f>Município!D713</f>
        <v>78</v>
      </c>
      <c r="L713" s="133"/>
      <c r="M713" s="134" t="e">
        <f>Município!#REF!</f>
        <v>#REF!</v>
      </c>
      <c r="N713" s="14" t="e">
        <f>Município!#REF!</f>
        <v>#REF!</v>
      </c>
      <c r="O713" s="14" t="e">
        <f>Município!#REF!</f>
        <v>#REF!</v>
      </c>
      <c r="P713" s="14" t="e">
        <f>Município!#REF!</f>
        <v>#REF!</v>
      </c>
    </row>
    <row r="714" spans="1:16" ht="15.75" customHeight="1" x14ac:dyDescent="0.25">
      <c r="A714" s="128" t="str">
        <f>Município!A714</f>
        <v>Barbacena</v>
      </c>
      <c r="B714" s="128">
        <f>Município!B714</f>
        <v>316090</v>
      </c>
      <c r="C714" s="128" t="str">
        <f>Município!C714</f>
        <v>São Brás do Suaçuí</v>
      </c>
      <c r="D714" s="137" t="e">
        <f>Município!#REF!</f>
        <v>#REF!</v>
      </c>
      <c r="E714" s="131" t="e">
        <f>Município!#REF!</f>
        <v>#REF!</v>
      </c>
      <c r="F714" s="131" t="e">
        <f>Município!#REF!</f>
        <v>#REF!</v>
      </c>
      <c r="G714" s="132" t="e">
        <f>Município!#REF!</f>
        <v>#REF!</v>
      </c>
      <c r="H714" s="131"/>
      <c r="I714" s="131" t="e">
        <f>Município!#REF!</f>
        <v>#REF!</v>
      </c>
      <c r="J714" s="131" t="e">
        <f>Município!#REF!</f>
        <v>#REF!</v>
      </c>
      <c r="K714" s="131">
        <f>Município!D714</f>
        <v>96</v>
      </c>
      <c r="L714" s="133"/>
      <c r="M714" s="134" t="e">
        <f>Município!#REF!</f>
        <v>#REF!</v>
      </c>
      <c r="N714" s="14" t="e">
        <f>Município!#REF!</f>
        <v>#REF!</v>
      </c>
      <c r="O714" s="14" t="e">
        <f>Município!#REF!</f>
        <v>#REF!</v>
      </c>
      <c r="P714" s="14" t="e">
        <f>Município!#REF!</f>
        <v>#REF!</v>
      </c>
    </row>
    <row r="715" spans="1:16" ht="15.75" customHeight="1" x14ac:dyDescent="0.25">
      <c r="A715" s="128" t="str">
        <f>Município!A715</f>
        <v>Coronel Fabriciano</v>
      </c>
      <c r="B715" s="128">
        <f>Município!B715</f>
        <v>316095</v>
      </c>
      <c r="C715" s="128" t="str">
        <f>Município!C715</f>
        <v>São Domingos das Dores</v>
      </c>
      <c r="D715" s="137" t="e">
        <f>Município!#REF!</f>
        <v>#REF!</v>
      </c>
      <c r="E715" s="131" t="e">
        <f>Município!#REF!</f>
        <v>#REF!</v>
      </c>
      <c r="F715" s="131" t="e">
        <f>Município!#REF!</f>
        <v>#REF!</v>
      </c>
      <c r="G715" s="132" t="e">
        <f>Município!#REF!</f>
        <v>#REF!</v>
      </c>
      <c r="H715" s="131"/>
      <c r="I715" s="131" t="e">
        <f>Município!#REF!</f>
        <v>#REF!</v>
      </c>
      <c r="J715" s="131" t="e">
        <f>Município!#REF!</f>
        <v>#REF!</v>
      </c>
      <c r="K715" s="131">
        <f>Município!D715</f>
        <v>96</v>
      </c>
      <c r="L715" s="133"/>
      <c r="M715" s="134" t="e">
        <f>Município!#REF!</f>
        <v>#REF!</v>
      </c>
      <c r="N715" s="14" t="e">
        <f>Município!#REF!</f>
        <v>#REF!</v>
      </c>
      <c r="O715" s="14" t="e">
        <f>Município!#REF!</f>
        <v>#REF!</v>
      </c>
      <c r="P715" s="14" t="e">
        <f>Município!#REF!</f>
        <v>#REF!</v>
      </c>
    </row>
    <row r="716" spans="1:16" ht="15.75" customHeight="1" x14ac:dyDescent="0.25">
      <c r="A716" s="128" t="str">
        <f>Município!A716</f>
        <v>Itabira</v>
      </c>
      <c r="B716" s="128">
        <f>Município!B716</f>
        <v>316100</v>
      </c>
      <c r="C716" s="128" t="str">
        <f>Município!C716</f>
        <v>São Domingos do Prata</v>
      </c>
      <c r="D716" s="137" t="e">
        <f>Município!#REF!</f>
        <v>#REF!</v>
      </c>
      <c r="E716" s="131" t="e">
        <f>Município!#REF!</f>
        <v>#REF!</v>
      </c>
      <c r="F716" s="131" t="e">
        <f>Município!#REF!</f>
        <v>#REF!</v>
      </c>
      <c r="G716" s="132" t="e">
        <f>Município!#REF!</f>
        <v>#REF!</v>
      </c>
      <c r="H716" s="131"/>
      <c r="I716" s="131" t="e">
        <f>Município!#REF!</f>
        <v>#REF!</v>
      </c>
      <c r="J716" s="131" t="e">
        <f>Município!#REF!</f>
        <v>#REF!</v>
      </c>
      <c r="K716" s="131">
        <f>Município!D716</f>
        <v>150</v>
      </c>
      <c r="L716" s="133"/>
      <c r="M716" s="134" t="e">
        <f>Município!#REF!</f>
        <v>#REF!</v>
      </c>
      <c r="N716" s="14" t="e">
        <f>Município!#REF!</f>
        <v>#REF!</v>
      </c>
      <c r="O716" s="14" t="e">
        <f>Município!#REF!</f>
        <v>#REF!</v>
      </c>
      <c r="P716" s="14" t="e">
        <f>Município!#REF!</f>
        <v>#REF!</v>
      </c>
    </row>
    <row r="717" spans="1:16" ht="15.75" customHeight="1" x14ac:dyDescent="0.25">
      <c r="A717" s="128" t="str">
        <f>Município!A717</f>
        <v>Governador Valadares</v>
      </c>
      <c r="B717" s="128">
        <f>Município!B717</f>
        <v>316105</v>
      </c>
      <c r="C717" s="128" t="str">
        <f>Município!C717</f>
        <v>São Félix de Minas</v>
      </c>
      <c r="D717" s="137" t="e">
        <f>Município!#REF!</f>
        <v>#REF!</v>
      </c>
      <c r="E717" s="131" t="e">
        <f>Município!#REF!</f>
        <v>#REF!</v>
      </c>
      <c r="F717" s="131" t="e">
        <f>Município!#REF!</f>
        <v>#REF!</v>
      </c>
      <c r="G717" s="132" t="e">
        <f>Município!#REF!</f>
        <v>#REF!</v>
      </c>
      <c r="H717" s="131"/>
      <c r="I717" s="131" t="e">
        <f>Município!#REF!</f>
        <v>#REF!</v>
      </c>
      <c r="J717" s="131" t="e">
        <f>Município!#REF!</f>
        <v>#REF!</v>
      </c>
      <c r="K717" s="131">
        <f>Município!D717</f>
        <v>30</v>
      </c>
      <c r="L717" s="133"/>
      <c r="M717" s="134" t="e">
        <f>Município!#REF!</f>
        <v>#REF!</v>
      </c>
      <c r="N717" s="14" t="e">
        <f>Município!#REF!</f>
        <v>#REF!</v>
      </c>
      <c r="O717" s="14" t="e">
        <f>Município!#REF!</f>
        <v>#REF!</v>
      </c>
      <c r="P717" s="14" t="e">
        <f>Município!#REF!</f>
        <v>#REF!</v>
      </c>
    </row>
    <row r="718" spans="1:16" ht="15.75" customHeight="1" x14ac:dyDescent="0.25">
      <c r="A718" s="128" t="str">
        <f>Município!A718</f>
        <v>Januária</v>
      </c>
      <c r="B718" s="128">
        <f>Município!B718</f>
        <v>316110</v>
      </c>
      <c r="C718" s="128" t="str">
        <f>Município!C718</f>
        <v>São Francisco</v>
      </c>
      <c r="D718" s="137" t="e">
        <f>Município!#REF!</f>
        <v>#REF!</v>
      </c>
      <c r="E718" s="131" t="e">
        <f>Município!#REF!</f>
        <v>#REF!</v>
      </c>
      <c r="F718" s="131" t="e">
        <f>Município!#REF!</f>
        <v>#REF!</v>
      </c>
      <c r="G718" s="132" t="e">
        <f>Município!#REF!</f>
        <v>#REF!</v>
      </c>
      <c r="H718" s="131"/>
      <c r="I718" s="131" t="e">
        <f>Município!#REF!</f>
        <v>#REF!</v>
      </c>
      <c r="J718" s="131" t="e">
        <f>Município!#REF!</f>
        <v>#REF!</v>
      </c>
      <c r="K718" s="131">
        <f>Município!D718</f>
        <v>762</v>
      </c>
      <c r="L718" s="133"/>
      <c r="M718" s="134" t="e">
        <f>Município!#REF!</f>
        <v>#REF!</v>
      </c>
      <c r="N718" s="14" t="e">
        <f>Município!#REF!</f>
        <v>#REF!</v>
      </c>
      <c r="O718" s="14" t="e">
        <f>Município!#REF!</f>
        <v>#REF!</v>
      </c>
      <c r="P718" s="14" t="e">
        <f>Município!#REF!</f>
        <v>#REF!</v>
      </c>
    </row>
    <row r="719" spans="1:16" ht="15.75" customHeight="1" x14ac:dyDescent="0.25">
      <c r="A719" s="128" t="str">
        <f>Município!A719</f>
        <v>Divinópolis</v>
      </c>
      <c r="B719" s="128">
        <f>Município!B719</f>
        <v>316120</v>
      </c>
      <c r="C719" s="128" t="str">
        <f>Município!C719</f>
        <v>São Francisco de Paula</v>
      </c>
      <c r="D719" s="137" t="e">
        <f>Município!#REF!</f>
        <v>#REF!</v>
      </c>
      <c r="E719" s="131" t="e">
        <f>Município!#REF!</f>
        <v>#REF!</v>
      </c>
      <c r="F719" s="131" t="e">
        <f>Município!#REF!</f>
        <v>#REF!</v>
      </c>
      <c r="G719" s="132" t="e">
        <f>Município!#REF!</f>
        <v>#REF!</v>
      </c>
      <c r="H719" s="131"/>
      <c r="I719" s="131" t="e">
        <f>Município!#REF!</f>
        <v>#REF!</v>
      </c>
      <c r="J719" s="131" t="e">
        <f>Município!#REF!</f>
        <v>#REF!</v>
      </c>
      <c r="K719" s="131">
        <f>Município!D719</f>
        <v>120</v>
      </c>
      <c r="L719" s="133"/>
      <c r="M719" s="134" t="e">
        <f>Município!#REF!</f>
        <v>#REF!</v>
      </c>
      <c r="N719" s="14" t="e">
        <f>Município!#REF!</f>
        <v>#REF!</v>
      </c>
      <c r="O719" s="14" t="e">
        <f>Município!#REF!</f>
        <v>#REF!</v>
      </c>
      <c r="P719" s="14" t="e">
        <f>Município!#REF!</f>
        <v>#REF!</v>
      </c>
    </row>
    <row r="720" spans="1:16" ht="15.75" customHeight="1" x14ac:dyDescent="0.25">
      <c r="A720" s="128" t="str">
        <f>Município!A720</f>
        <v>Uberaba</v>
      </c>
      <c r="B720" s="128">
        <f>Município!B720</f>
        <v>316130</v>
      </c>
      <c r="C720" s="128" t="str">
        <f>Município!C720</f>
        <v>São Francisco de Sales</v>
      </c>
      <c r="D720" s="137" t="e">
        <f>Município!#REF!</f>
        <v>#REF!</v>
      </c>
      <c r="E720" s="131" t="e">
        <f>Município!#REF!</f>
        <v>#REF!</v>
      </c>
      <c r="F720" s="131" t="e">
        <f>Município!#REF!</f>
        <v>#REF!</v>
      </c>
      <c r="G720" s="132" t="e">
        <f>Município!#REF!</f>
        <v>#REF!</v>
      </c>
      <c r="H720" s="131"/>
      <c r="I720" s="131" t="e">
        <f>Município!#REF!</f>
        <v>#REF!</v>
      </c>
      <c r="J720" s="131" t="e">
        <f>Município!#REF!</f>
        <v>#REF!</v>
      </c>
      <c r="K720" s="131">
        <f>Município!D720</f>
        <v>54</v>
      </c>
      <c r="L720" s="133"/>
      <c r="M720" s="134" t="e">
        <f>Município!#REF!</f>
        <v>#REF!</v>
      </c>
      <c r="N720" s="14" t="e">
        <f>Município!#REF!</f>
        <v>#REF!</v>
      </c>
      <c r="O720" s="14" t="e">
        <f>Município!#REF!</f>
        <v>#REF!</v>
      </c>
      <c r="P720" s="14" t="e">
        <f>Município!#REF!</f>
        <v>#REF!</v>
      </c>
    </row>
    <row r="721" spans="1:16" ht="15.75" customHeight="1" x14ac:dyDescent="0.25">
      <c r="A721" s="128" t="str">
        <f>Município!A721</f>
        <v>Ubá</v>
      </c>
      <c r="B721" s="128">
        <f>Município!B721</f>
        <v>316140</v>
      </c>
      <c r="C721" s="128" t="str">
        <f>Município!C721</f>
        <v>São Francisco do Glória</v>
      </c>
      <c r="D721" s="137" t="e">
        <f>Município!#REF!</f>
        <v>#REF!</v>
      </c>
      <c r="E721" s="131" t="e">
        <f>Município!#REF!</f>
        <v>#REF!</v>
      </c>
      <c r="F721" s="131" t="e">
        <f>Município!#REF!</f>
        <v>#REF!</v>
      </c>
      <c r="G721" s="132" t="e">
        <f>Município!#REF!</f>
        <v>#REF!</v>
      </c>
      <c r="H721" s="131"/>
      <c r="I721" s="131" t="e">
        <f>Município!#REF!</f>
        <v>#REF!</v>
      </c>
      <c r="J721" s="131" t="e">
        <f>Município!#REF!</f>
        <v>#REF!</v>
      </c>
      <c r="K721" s="131">
        <f>Município!D721</f>
        <v>36</v>
      </c>
      <c r="L721" s="133"/>
      <c r="M721" s="134" t="e">
        <f>Município!#REF!</f>
        <v>#REF!</v>
      </c>
      <c r="N721" s="14" t="e">
        <f>Município!#REF!</f>
        <v>#REF!</v>
      </c>
      <c r="O721" s="14" t="e">
        <f>Município!#REF!</f>
        <v>#REF!</v>
      </c>
      <c r="P721" s="14" t="e">
        <f>Município!#REF!</f>
        <v>#REF!</v>
      </c>
    </row>
    <row r="722" spans="1:16" ht="15.75" customHeight="1" x14ac:dyDescent="0.25">
      <c r="A722" s="128" t="str">
        <f>Município!A722</f>
        <v>Ubá</v>
      </c>
      <c r="B722" s="128">
        <f>Município!B722</f>
        <v>316150</v>
      </c>
      <c r="C722" s="128" t="str">
        <f>Município!C722</f>
        <v>São Geraldo</v>
      </c>
      <c r="D722" s="137" t="e">
        <f>Município!#REF!</f>
        <v>#REF!</v>
      </c>
      <c r="E722" s="131" t="e">
        <f>Município!#REF!</f>
        <v>#REF!</v>
      </c>
      <c r="F722" s="131" t="e">
        <f>Município!#REF!</f>
        <v>#REF!</v>
      </c>
      <c r="G722" s="132" t="e">
        <f>Município!#REF!</f>
        <v>#REF!</v>
      </c>
      <c r="H722" s="131"/>
      <c r="I722" s="131" t="e">
        <f>Município!#REF!</f>
        <v>#REF!</v>
      </c>
      <c r="J722" s="131" t="e">
        <f>Município!#REF!</f>
        <v>#REF!</v>
      </c>
      <c r="K722" s="131">
        <f>Município!D722</f>
        <v>108</v>
      </c>
      <c r="L722" s="133"/>
      <c r="M722" s="134" t="e">
        <f>Município!#REF!</f>
        <v>#REF!</v>
      </c>
      <c r="N722" s="14" t="e">
        <f>Município!#REF!</f>
        <v>#REF!</v>
      </c>
      <c r="O722" s="14" t="e">
        <f>Município!#REF!</f>
        <v>#REF!</v>
      </c>
      <c r="P722" s="14" t="e">
        <f>Município!#REF!</f>
        <v>#REF!</v>
      </c>
    </row>
    <row r="723" spans="1:16" ht="15.75" customHeight="1" x14ac:dyDescent="0.25">
      <c r="A723" s="128" t="str">
        <f>Município!A723</f>
        <v>Governador Valadares</v>
      </c>
      <c r="B723" s="128">
        <f>Município!B723</f>
        <v>316160</v>
      </c>
      <c r="C723" s="128" t="str">
        <f>Município!C723</f>
        <v>São Geraldo da Piedade</v>
      </c>
      <c r="D723" s="137" t="e">
        <f>Município!#REF!</f>
        <v>#REF!</v>
      </c>
      <c r="E723" s="131" t="e">
        <f>Município!#REF!</f>
        <v>#REF!</v>
      </c>
      <c r="F723" s="131" t="e">
        <f>Município!#REF!</f>
        <v>#REF!</v>
      </c>
      <c r="G723" s="132" t="e">
        <f>Município!#REF!</f>
        <v>#REF!</v>
      </c>
      <c r="H723" s="131"/>
      <c r="I723" s="131" t="e">
        <f>Município!#REF!</f>
        <v>#REF!</v>
      </c>
      <c r="J723" s="131" t="e">
        <f>Município!#REF!</f>
        <v>#REF!</v>
      </c>
      <c r="K723" s="131">
        <f>Município!D723</f>
        <v>30</v>
      </c>
      <c r="L723" s="133"/>
      <c r="M723" s="134" t="e">
        <f>Município!#REF!</f>
        <v>#REF!</v>
      </c>
      <c r="N723" s="14" t="e">
        <f>Município!#REF!</f>
        <v>#REF!</v>
      </c>
      <c r="O723" s="14" t="e">
        <f>Município!#REF!</f>
        <v>#REF!</v>
      </c>
      <c r="P723" s="14" t="e">
        <f>Município!#REF!</f>
        <v>#REF!</v>
      </c>
    </row>
    <row r="724" spans="1:16" ht="15.75" customHeight="1" x14ac:dyDescent="0.25">
      <c r="A724" s="128" t="str">
        <f>Município!A724</f>
        <v>Governador Valadares</v>
      </c>
      <c r="B724" s="128">
        <f>Município!B724</f>
        <v>316165</v>
      </c>
      <c r="C724" s="128" t="str">
        <f>Município!C724</f>
        <v>São Geraldo do Baixio</v>
      </c>
      <c r="D724" s="137" t="e">
        <f>Município!#REF!</f>
        <v>#REF!</v>
      </c>
      <c r="E724" s="131" t="e">
        <f>Município!#REF!</f>
        <v>#REF!</v>
      </c>
      <c r="F724" s="131" t="e">
        <f>Município!#REF!</f>
        <v>#REF!</v>
      </c>
      <c r="G724" s="132" t="e">
        <f>Município!#REF!</f>
        <v>#REF!</v>
      </c>
      <c r="H724" s="131"/>
      <c r="I724" s="131" t="e">
        <f>Município!#REF!</f>
        <v>#REF!</v>
      </c>
      <c r="J724" s="131" t="e">
        <f>Município!#REF!</f>
        <v>#REF!</v>
      </c>
      <c r="K724" s="131">
        <f>Município!D724</f>
        <v>36</v>
      </c>
      <c r="L724" s="133"/>
      <c r="M724" s="134" t="e">
        <f>Município!#REF!</f>
        <v>#REF!</v>
      </c>
      <c r="N724" s="14" t="e">
        <f>Município!#REF!</f>
        <v>#REF!</v>
      </c>
      <c r="O724" s="14" t="e">
        <f>Município!#REF!</f>
        <v>#REF!</v>
      </c>
      <c r="P724" s="14" t="e">
        <f>Município!#REF!</f>
        <v>#REF!</v>
      </c>
    </row>
    <row r="725" spans="1:16" ht="15.75" customHeight="1" x14ac:dyDescent="0.25">
      <c r="A725" s="128" t="str">
        <f>Município!A725</f>
        <v>Patos de Minas</v>
      </c>
      <c r="B725" s="128">
        <f>Município!B725</f>
        <v>316170</v>
      </c>
      <c r="C725" s="128" t="str">
        <f>Município!C725</f>
        <v>São Gonçalo do Abaeté</v>
      </c>
      <c r="D725" s="137" t="e">
        <f>Município!#REF!</f>
        <v>#REF!</v>
      </c>
      <c r="E725" s="131" t="e">
        <f>Município!#REF!</f>
        <v>#REF!</v>
      </c>
      <c r="F725" s="131" t="e">
        <f>Município!#REF!</f>
        <v>#REF!</v>
      </c>
      <c r="G725" s="132" t="e">
        <f>Município!#REF!</f>
        <v>#REF!</v>
      </c>
      <c r="H725" s="131"/>
      <c r="I725" s="131" t="e">
        <f>Município!#REF!</f>
        <v>#REF!</v>
      </c>
      <c r="J725" s="131" t="e">
        <f>Município!#REF!</f>
        <v>#REF!</v>
      </c>
      <c r="K725" s="131">
        <f>Município!D725</f>
        <v>126</v>
      </c>
      <c r="L725" s="133"/>
      <c r="M725" s="134" t="e">
        <f>Município!#REF!</f>
        <v>#REF!</v>
      </c>
      <c r="N725" s="14" t="e">
        <f>Município!#REF!</f>
        <v>#REF!</v>
      </c>
      <c r="O725" s="14" t="e">
        <f>Município!#REF!</f>
        <v>#REF!</v>
      </c>
      <c r="P725" s="14" t="e">
        <f>Município!#REF!</f>
        <v>#REF!</v>
      </c>
    </row>
    <row r="726" spans="1:16" ht="15.75" customHeight="1" x14ac:dyDescent="0.25">
      <c r="A726" s="128" t="str">
        <f>Município!A726</f>
        <v>Divinópolis</v>
      </c>
      <c r="B726" s="128">
        <f>Município!B726</f>
        <v>316180</v>
      </c>
      <c r="C726" s="128" t="str">
        <f>Município!C726</f>
        <v>São Gonçalo do Pará</v>
      </c>
      <c r="D726" s="137" t="e">
        <f>Município!#REF!</f>
        <v>#REF!</v>
      </c>
      <c r="E726" s="131" t="e">
        <f>Município!#REF!</f>
        <v>#REF!</v>
      </c>
      <c r="F726" s="131" t="e">
        <f>Município!#REF!</f>
        <v>#REF!</v>
      </c>
      <c r="G726" s="132" t="e">
        <f>Município!#REF!</f>
        <v>#REF!</v>
      </c>
      <c r="H726" s="131"/>
      <c r="I726" s="131" t="e">
        <f>Município!#REF!</f>
        <v>#REF!</v>
      </c>
      <c r="J726" s="131" t="e">
        <f>Município!#REF!</f>
        <v>#REF!</v>
      </c>
      <c r="K726" s="131">
        <f>Município!D726</f>
        <v>96</v>
      </c>
      <c r="L726" s="133"/>
      <c r="M726" s="134" t="e">
        <f>Município!#REF!</f>
        <v>#REF!</v>
      </c>
      <c r="N726" s="14" t="e">
        <f>Município!#REF!</f>
        <v>#REF!</v>
      </c>
      <c r="O726" s="14" t="e">
        <f>Município!#REF!</f>
        <v>#REF!</v>
      </c>
      <c r="P726" s="14" t="e">
        <f>Município!#REF!</f>
        <v>#REF!</v>
      </c>
    </row>
    <row r="727" spans="1:16" ht="15.75" customHeight="1" x14ac:dyDescent="0.25">
      <c r="A727" s="128" t="str">
        <f>Município!A727</f>
        <v>Itabira</v>
      </c>
      <c r="B727" s="128">
        <f>Município!B727</f>
        <v>316190</v>
      </c>
      <c r="C727" s="128" t="str">
        <f>Município!C727</f>
        <v>São Gonçalo do Rio Abaixo</v>
      </c>
      <c r="D727" s="137" t="e">
        <f>Município!#REF!</f>
        <v>#REF!</v>
      </c>
      <c r="E727" s="131" t="e">
        <f>Município!#REF!</f>
        <v>#REF!</v>
      </c>
      <c r="F727" s="131" t="e">
        <f>Município!#REF!</f>
        <v>#REF!</v>
      </c>
      <c r="G727" s="132" t="e">
        <f>Município!#REF!</f>
        <v>#REF!</v>
      </c>
      <c r="H727" s="131"/>
      <c r="I727" s="131" t="e">
        <f>Município!#REF!</f>
        <v>#REF!</v>
      </c>
      <c r="J727" s="131" t="e">
        <f>Município!#REF!</f>
        <v>#REF!</v>
      </c>
      <c r="K727" s="131">
        <f>Município!D727</f>
        <v>432</v>
      </c>
      <c r="L727" s="133"/>
      <c r="M727" s="134" t="e">
        <f>Município!#REF!</f>
        <v>#REF!</v>
      </c>
      <c r="N727" s="14" t="e">
        <f>Município!#REF!</f>
        <v>#REF!</v>
      </c>
      <c r="O727" s="14" t="e">
        <f>Município!#REF!</f>
        <v>#REF!</v>
      </c>
      <c r="P727" s="14" t="e">
        <f>Município!#REF!</f>
        <v>#REF!</v>
      </c>
    </row>
    <row r="728" spans="1:16" ht="15.75" customHeight="1" x14ac:dyDescent="0.25">
      <c r="A728" s="128" t="str">
        <f>Município!A728</f>
        <v>Varginha</v>
      </c>
      <c r="B728" s="128">
        <f>Município!B728</f>
        <v>316200</v>
      </c>
      <c r="C728" s="128" t="str">
        <f>Município!C728</f>
        <v>São Gonçalo do Sapucaí</v>
      </c>
      <c r="D728" s="137" t="e">
        <f>Município!#REF!</f>
        <v>#REF!</v>
      </c>
      <c r="E728" s="131" t="e">
        <f>Município!#REF!</f>
        <v>#REF!</v>
      </c>
      <c r="F728" s="131" t="e">
        <f>Município!#REF!</f>
        <v>#REF!</v>
      </c>
      <c r="G728" s="132" t="e">
        <f>Município!#REF!</f>
        <v>#REF!</v>
      </c>
      <c r="H728" s="131"/>
      <c r="I728" s="131" t="e">
        <f>Município!#REF!</f>
        <v>#REF!</v>
      </c>
      <c r="J728" s="131" t="e">
        <f>Município!#REF!</f>
        <v>#REF!</v>
      </c>
      <c r="K728" s="131">
        <f>Município!D728</f>
        <v>378</v>
      </c>
      <c r="L728" s="133"/>
      <c r="M728" s="134" t="e">
        <f>Município!#REF!</f>
        <v>#REF!</v>
      </c>
      <c r="N728" s="14" t="e">
        <f>Município!#REF!</f>
        <v>#REF!</v>
      </c>
      <c r="O728" s="14" t="e">
        <f>Município!#REF!</f>
        <v>#REF!</v>
      </c>
      <c r="P728" s="14" t="e">
        <f>Município!#REF!</f>
        <v>#REF!</v>
      </c>
    </row>
    <row r="729" spans="1:16" ht="15.75" customHeight="1" x14ac:dyDescent="0.25">
      <c r="A729" s="128" t="str">
        <f>Município!A729</f>
        <v>Patos de Minas</v>
      </c>
      <c r="B729" s="128">
        <f>Município!B729</f>
        <v>316210</v>
      </c>
      <c r="C729" s="128" t="str">
        <f>Município!C729</f>
        <v>São Gotardo</v>
      </c>
      <c r="D729" s="137" t="e">
        <f>Município!#REF!</f>
        <v>#REF!</v>
      </c>
      <c r="E729" s="131" t="e">
        <f>Município!#REF!</f>
        <v>#REF!</v>
      </c>
      <c r="F729" s="131" t="e">
        <f>Município!#REF!</f>
        <v>#REF!</v>
      </c>
      <c r="G729" s="132" t="e">
        <f>Município!#REF!</f>
        <v>#REF!</v>
      </c>
      <c r="H729" s="131"/>
      <c r="I729" s="131" t="e">
        <f>Município!#REF!</f>
        <v>#REF!</v>
      </c>
      <c r="J729" s="131" t="e">
        <f>Município!#REF!</f>
        <v>#REF!</v>
      </c>
      <c r="K729" s="131">
        <f>Município!D729</f>
        <v>528</v>
      </c>
      <c r="L729" s="133"/>
      <c r="M729" s="134" t="e">
        <f>Município!#REF!</f>
        <v>#REF!</v>
      </c>
      <c r="N729" s="14" t="e">
        <f>Município!#REF!</f>
        <v>#REF!</v>
      </c>
      <c r="O729" s="14" t="e">
        <f>Município!#REF!</f>
        <v>#REF!</v>
      </c>
      <c r="P729" s="14" t="e">
        <f>Município!#REF!</f>
        <v>#REF!</v>
      </c>
    </row>
    <row r="730" spans="1:16" ht="15.75" customHeight="1" x14ac:dyDescent="0.25">
      <c r="A730" s="128" t="str">
        <f>Município!A730</f>
        <v>Passos</v>
      </c>
      <c r="B730" s="128">
        <f>Município!B730</f>
        <v>316220</v>
      </c>
      <c r="C730" s="128" t="str">
        <f>Município!C730</f>
        <v>São João Batista do Glória</v>
      </c>
      <c r="D730" s="137" t="e">
        <f>Município!#REF!</f>
        <v>#REF!</v>
      </c>
      <c r="E730" s="131" t="e">
        <f>Município!#REF!</f>
        <v>#REF!</v>
      </c>
      <c r="F730" s="131" t="e">
        <f>Município!#REF!</f>
        <v>#REF!</v>
      </c>
      <c r="G730" s="132" t="e">
        <f>Município!#REF!</f>
        <v>#REF!</v>
      </c>
      <c r="H730" s="131"/>
      <c r="I730" s="131" t="e">
        <f>Município!#REF!</f>
        <v>#REF!</v>
      </c>
      <c r="J730" s="131" t="e">
        <f>Município!#REF!</f>
        <v>#REF!</v>
      </c>
      <c r="K730" s="131">
        <f>Município!D730</f>
        <v>126</v>
      </c>
      <c r="L730" s="133"/>
      <c r="M730" s="134" t="e">
        <f>Município!#REF!</f>
        <v>#REF!</v>
      </c>
      <c r="N730" s="14" t="e">
        <f>Município!#REF!</f>
        <v>#REF!</v>
      </c>
      <c r="O730" s="14" t="e">
        <f>Município!#REF!</f>
        <v>#REF!</v>
      </c>
      <c r="P730" s="14" t="e">
        <f>Município!#REF!</f>
        <v>#REF!</v>
      </c>
    </row>
    <row r="731" spans="1:16" ht="15.75" customHeight="1" x14ac:dyDescent="0.25">
      <c r="A731" s="128" t="str">
        <f>Município!A731</f>
        <v>Montes Claros</v>
      </c>
      <c r="B731" s="128">
        <f>Município!B731</f>
        <v>316225</v>
      </c>
      <c r="C731" s="128" t="str">
        <f>Município!C731</f>
        <v>São João da Lagoa</v>
      </c>
      <c r="D731" s="137" t="e">
        <f>Município!#REF!</f>
        <v>#REF!</v>
      </c>
      <c r="E731" s="131" t="e">
        <f>Município!#REF!</f>
        <v>#REF!</v>
      </c>
      <c r="F731" s="131" t="e">
        <f>Município!#REF!</f>
        <v>#REF!</v>
      </c>
      <c r="G731" s="132" t="e">
        <f>Município!#REF!</f>
        <v>#REF!</v>
      </c>
      <c r="H731" s="131"/>
      <c r="I731" s="131" t="e">
        <f>Município!#REF!</f>
        <v>#REF!</v>
      </c>
      <c r="J731" s="131" t="e">
        <f>Município!#REF!</f>
        <v>#REF!</v>
      </c>
      <c r="K731" s="131">
        <f>Município!D731</f>
        <v>84</v>
      </c>
      <c r="L731" s="133"/>
      <c r="M731" s="134" t="e">
        <f>Município!#REF!</f>
        <v>#REF!</v>
      </c>
      <c r="N731" s="14" t="e">
        <f>Município!#REF!</f>
        <v>#REF!</v>
      </c>
      <c r="O731" s="14" t="e">
        <f>Município!#REF!</f>
        <v>#REF!</v>
      </c>
      <c r="P731" s="14" t="e">
        <f>Município!#REF!</f>
        <v>#REF!</v>
      </c>
    </row>
    <row r="732" spans="1:16" ht="15.75" customHeight="1" x14ac:dyDescent="0.25">
      <c r="A732" s="128" t="str">
        <f>Município!A732</f>
        <v>Pouso Alegre</v>
      </c>
      <c r="B732" s="128">
        <f>Município!B732</f>
        <v>316230</v>
      </c>
      <c r="C732" s="128" t="str">
        <f>Município!C732</f>
        <v>São João da Mata</v>
      </c>
      <c r="D732" s="137" t="e">
        <f>Município!#REF!</f>
        <v>#REF!</v>
      </c>
      <c r="E732" s="131" t="e">
        <f>Município!#REF!</f>
        <v>#REF!</v>
      </c>
      <c r="F732" s="131" t="e">
        <f>Município!#REF!</f>
        <v>#REF!</v>
      </c>
      <c r="G732" s="132" t="e">
        <f>Município!#REF!</f>
        <v>#REF!</v>
      </c>
      <c r="H732" s="131"/>
      <c r="I732" s="131" t="e">
        <f>Município!#REF!</f>
        <v>#REF!</v>
      </c>
      <c r="J732" s="131" t="e">
        <f>Município!#REF!</f>
        <v>#REF!</v>
      </c>
      <c r="K732" s="131">
        <f>Município!D732</f>
        <v>48</v>
      </c>
      <c r="L732" s="133"/>
      <c r="M732" s="134" t="e">
        <f>Município!#REF!</f>
        <v>#REF!</v>
      </c>
      <c r="N732" s="14" t="e">
        <f>Município!#REF!</f>
        <v>#REF!</v>
      </c>
      <c r="O732" s="14" t="e">
        <f>Município!#REF!</f>
        <v>#REF!</v>
      </c>
      <c r="P732" s="14" t="e">
        <f>Município!#REF!</f>
        <v>#REF!</v>
      </c>
    </row>
    <row r="733" spans="1:16" ht="15.75" customHeight="1" x14ac:dyDescent="0.25">
      <c r="A733" s="128" t="str">
        <f>Município!A733</f>
        <v>Januária</v>
      </c>
      <c r="B733" s="128">
        <f>Município!B733</f>
        <v>316240</v>
      </c>
      <c r="C733" s="128" t="str">
        <f>Município!C733</f>
        <v>São João da Ponte</v>
      </c>
      <c r="D733" s="137" t="e">
        <f>Município!#REF!</f>
        <v>#REF!</v>
      </c>
      <c r="E733" s="131" t="e">
        <f>Município!#REF!</f>
        <v>#REF!</v>
      </c>
      <c r="F733" s="131" t="e">
        <f>Município!#REF!</f>
        <v>#REF!</v>
      </c>
      <c r="G733" s="132" t="e">
        <f>Município!#REF!</f>
        <v>#REF!</v>
      </c>
      <c r="H733" s="131"/>
      <c r="I733" s="131" t="e">
        <f>Município!#REF!</f>
        <v>#REF!</v>
      </c>
      <c r="J733" s="131" t="e">
        <f>Município!#REF!</f>
        <v>#REF!</v>
      </c>
      <c r="K733" s="131">
        <f>Município!D733</f>
        <v>396</v>
      </c>
      <c r="L733" s="133"/>
      <c r="M733" s="134" t="e">
        <f>Município!#REF!</f>
        <v>#REF!</v>
      </c>
      <c r="N733" s="14" t="e">
        <f>Município!#REF!</f>
        <v>#REF!</v>
      </c>
      <c r="O733" s="14" t="e">
        <f>Município!#REF!</f>
        <v>#REF!</v>
      </c>
      <c r="P733" s="14" t="e">
        <f>Município!#REF!</f>
        <v>#REF!</v>
      </c>
    </row>
    <row r="734" spans="1:16" ht="15.75" customHeight="1" x14ac:dyDescent="0.25">
      <c r="A734" s="128" t="str">
        <f>Município!A734</f>
        <v>Januária</v>
      </c>
      <c r="B734" s="128">
        <f>Município!B734</f>
        <v>316245</v>
      </c>
      <c r="C734" s="128" t="str">
        <f>Município!C734</f>
        <v>São João das Missões</v>
      </c>
      <c r="D734" s="137" t="e">
        <f>Município!#REF!</f>
        <v>#REF!</v>
      </c>
      <c r="E734" s="131" t="e">
        <f>Município!#REF!</f>
        <v>#REF!</v>
      </c>
      <c r="F734" s="131" t="e">
        <f>Município!#REF!</f>
        <v>#REF!</v>
      </c>
      <c r="G734" s="132" t="e">
        <f>Município!#REF!</f>
        <v>#REF!</v>
      </c>
      <c r="H734" s="131"/>
      <c r="I734" s="131" t="e">
        <f>Município!#REF!</f>
        <v>#REF!</v>
      </c>
      <c r="J734" s="131" t="e">
        <f>Município!#REF!</f>
        <v>#REF!</v>
      </c>
      <c r="K734" s="131">
        <f>Município!D734</f>
        <v>54</v>
      </c>
      <c r="L734" s="133"/>
      <c r="M734" s="134" t="e">
        <f>Município!#REF!</f>
        <v>#REF!</v>
      </c>
      <c r="N734" s="14" t="e">
        <f>Município!#REF!</f>
        <v>#REF!</v>
      </c>
      <c r="O734" s="14" t="e">
        <f>Município!#REF!</f>
        <v>#REF!</v>
      </c>
      <c r="P734" s="14" t="e">
        <f>Município!#REF!</f>
        <v>#REF!</v>
      </c>
    </row>
    <row r="735" spans="1:16" ht="15.75" customHeight="1" x14ac:dyDescent="0.25">
      <c r="A735" s="128" t="str">
        <f>Município!A735</f>
        <v>São João Del Rei</v>
      </c>
      <c r="B735" s="128">
        <f>Município!B735</f>
        <v>316250</v>
      </c>
      <c r="C735" s="128" t="str">
        <f>Município!C735</f>
        <v>São João del Rei</v>
      </c>
      <c r="D735" s="137" t="e">
        <f>Município!#REF!</f>
        <v>#REF!</v>
      </c>
      <c r="E735" s="131" t="e">
        <f>Município!#REF!</f>
        <v>#REF!</v>
      </c>
      <c r="F735" s="131" t="e">
        <f>Município!#REF!</f>
        <v>#REF!</v>
      </c>
      <c r="G735" s="132" t="e">
        <f>Município!#REF!</f>
        <v>#REF!</v>
      </c>
      <c r="H735" s="131"/>
      <c r="I735" s="131" t="e">
        <f>Município!#REF!</f>
        <v>#REF!</v>
      </c>
      <c r="J735" s="131" t="e">
        <f>Município!#REF!</f>
        <v>#REF!</v>
      </c>
      <c r="K735" s="131">
        <f>Município!D735</f>
        <v>888</v>
      </c>
      <c r="L735" s="133"/>
      <c r="M735" s="134" t="e">
        <f>Município!#REF!</f>
        <v>#REF!</v>
      </c>
      <c r="N735" s="14" t="e">
        <f>Município!#REF!</f>
        <v>#REF!</v>
      </c>
      <c r="O735" s="14" t="e">
        <f>Município!#REF!</f>
        <v>#REF!</v>
      </c>
      <c r="P735" s="14" t="e">
        <f>Município!#REF!</f>
        <v>#REF!</v>
      </c>
    </row>
    <row r="736" spans="1:16" ht="15.75" customHeight="1" x14ac:dyDescent="0.25">
      <c r="A736" s="128" t="str">
        <f>Município!A736</f>
        <v>Manhuaçu</v>
      </c>
      <c r="B736" s="128">
        <f>Município!B736</f>
        <v>316255</v>
      </c>
      <c r="C736" s="128" t="str">
        <f>Município!C736</f>
        <v>São João do Manhuaçu</v>
      </c>
      <c r="D736" s="137" t="e">
        <f>Município!#REF!</f>
        <v>#REF!</v>
      </c>
      <c r="E736" s="131" t="e">
        <f>Município!#REF!</f>
        <v>#REF!</v>
      </c>
      <c r="F736" s="131" t="e">
        <f>Município!#REF!</f>
        <v>#REF!</v>
      </c>
      <c r="G736" s="132" t="e">
        <f>Município!#REF!</f>
        <v>#REF!</v>
      </c>
      <c r="H736" s="131"/>
      <c r="I736" s="131" t="e">
        <f>Município!#REF!</f>
        <v>#REF!</v>
      </c>
      <c r="J736" s="131" t="e">
        <f>Município!#REF!</f>
        <v>#REF!</v>
      </c>
      <c r="K736" s="131">
        <f>Município!D736</f>
        <v>168</v>
      </c>
      <c r="L736" s="133"/>
      <c r="M736" s="134" t="e">
        <f>Município!#REF!</f>
        <v>#REF!</v>
      </c>
      <c r="N736" s="14" t="e">
        <f>Município!#REF!</f>
        <v>#REF!</v>
      </c>
      <c r="O736" s="14" t="e">
        <f>Município!#REF!</f>
        <v>#REF!</v>
      </c>
      <c r="P736" s="14" t="e">
        <f>Município!#REF!</f>
        <v>#REF!</v>
      </c>
    </row>
    <row r="737" spans="1:16" ht="15.75" customHeight="1" x14ac:dyDescent="0.25">
      <c r="A737" s="128" t="str">
        <f>Município!A737</f>
        <v>Governador Valadares</v>
      </c>
      <c r="B737" s="128">
        <f>Município!B737</f>
        <v>316257</v>
      </c>
      <c r="C737" s="128" t="str">
        <f>Município!C737</f>
        <v>São João do Manteninha</v>
      </c>
      <c r="D737" s="137" t="e">
        <f>Município!#REF!</f>
        <v>#REF!</v>
      </c>
      <c r="E737" s="131" t="e">
        <f>Município!#REF!</f>
        <v>#REF!</v>
      </c>
      <c r="F737" s="131" t="e">
        <f>Município!#REF!</f>
        <v>#REF!</v>
      </c>
      <c r="G737" s="132" t="e">
        <f>Município!#REF!</f>
        <v>#REF!</v>
      </c>
      <c r="H737" s="131"/>
      <c r="I737" s="131" t="e">
        <f>Município!#REF!</f>
        <v>#REF!</v>
      </c>
      <c r="J737" s="131" t="e">
        <f>Município!#REF!</f>
        <v>#REF!</v>
      </c>
      <c r="K737" s="131">
        <f>Município!D737</f>
        <v>60</v>
      </c>
      <c r="L737" s="133"/>
      <c r="M737" s="134" t="e">
        <f>Município!#REF!</f>
        <v>#REF!</v>
      </c>
      <c r="N737" s="14" t="e">
        <f>Município!#REF!</f>
        <v>#REF!</v>
      </c>
      <c r="O737" s="14" t="e">
        <f>Município!#REF!</f>
        <v>#REF!</v>
      </c>
      <c r="P737" s="14" t="e">
        <f>Município!#REF!</f>
        <v>#REF!</v>
      </c>
    </row>
    <row r="738" spans="1:16" ht="15.75" customHeight="1" x14ac:dyDescent="0.25">
      <c r="A738" s="128" t="str">
        <f>Município!A738</f>
        <v>Coronel Fabriciano</v>
      </c>
      <c r="B738" s="128">
        <f>Município!B738</f>
        <v>316260</v>
      </c>
      <c r="C738" s="128" t="str">
        <f>Município!C738</f>
        <v>São João do Oriente</v>
      </c>
      <c r="D738" s="137" t="e">
        <f>Município!#REF!</f>
        <v>#REF!</v>
      </c>
      <c r="E738" s="131" t="e">
        <f>Município!#REF!</f>
        <v>#REF!</v>
      </c>
      <c r="F738" s="131" t="e">
        <f>Município!#REF!</f>
        <v>#REF!</v>
      </c>
      <c r="G738" s="132" t="e">
        <f>Município!#REF!</f>
        <v>#REF!</v>
      </c>
      <c r="H738" s="131"/>
      <c r="I738" s="131" t="e">
        <f>Município!#REF!</f>
        <v>#REF!</v>
      </c>
      <c r="J738" s="131" t="e">
        <f>Município!#REF!</f>
        <v>#REF!</v>
      </c>
      <c r="K738" s="131">
        <f>Município!D738</f>
        <v>114</v>
      </c>
      <c r="L738" s="133"/>
      <c r="M738" s="134" t="e">
        <f>Município!#REF!</f>
        <v>#REF!</v>
      </c>
      <c r="N738" s="14" t="e">
        <f>Município!#REF!</f>
        <v>#REF!</v>
      </c>
      <c r="O738" s="14" t="e">
        <f>Município!#REF!</f>
        <v>#REF!</v>
      </c>
      <c r="P738" s="14" t="e">
        <f>Município!#REF!</f>
        <v>#REF!</v>
      </c>
    </row>
    <row r="739" spans="1:16" ht="15.75" customHeight="1" x14ac:dyDescent="0.25">
      <c r="A739" s="128" t="str">
        <f>Município!A739</f>
        <v>Montes Claros</v>
      </c>
      <c r="B739" s="128">
        <f>Município!B739</f>
        <v>316265</v>
      </c>
      <c r="C739" s="128" t="str">
        <f>Município!C739</f>
        <v>São João do Pacuí</v>
      </c>
      <c r="D739" s="137" t="e">
        <f>Município!#REF!</f>
        <v>#REF!</v>
      </c>
      <c r="E739" s="131" t="e">
        <f>Município!#REF!</f>
        <v>#REF!</v>
      </c>
      <c r="F739" s="131" t="e">
        <f>Município!#REF!</f>
        <v>#REF!</v>
      </c>
      <c r="G739" s="132" t="e">
        <f>Município!#REF!</f>
        <v>#REF!</v>
      </c>
      <c r="H739" s="131"/>
      <c r="I739" s="131" t="e">
        <f>Município!#REF!</f>
        <v>#REF!</v>
      </c>
      <c r="J739" s="131" t="e">
        <f>Município!#REF!</f>
        <v>#REF!</v>
      </c>
      <c r="K739" s="131">
        <f>Município!D739</f>
        <v>72</v>
      </c>
      <c r="L739" s="133"/>
      <c r="M739" s="134" t="e">
        <f>Município!#REF!</f>
        <v>#REF!</v>
      </c>
      <c r="N739" s="14" t="e">
        <f>Município!#REF!</f>
        <v>#REF!</v>
      </c>
      <c r="O739" s="14" t="e">
        <f>Município!#REF!</f>
        <v>#REF!</v>
      </c>
      <c r="P739" s="14" t="e">
        <f>Município!#REF!</f>
        <v>#REF!</v>
      </c>
    </row>
    <row r="740" spans="1:16" ht="15.75" customHeight="1" x14ac:dyDescent="0.25">
      <c r="A740" s="128" t="str">
        <f>Município!A740</f>
        <v>Montes Claros</v>
      </c>
      <c r="B740" s="128">
        <f>Município!B740</f>
        <v>316270</v>
      </c>
      <c r="C740" s="128" t="str">
        <f>Município!C740</f>
        <v>São João do Paraíso</v>
      </c>
      <c r="D740" s="137" t="e">
        <f>Município!#REF!</f>
        <v>#REF!</v>
      </c>
      <c r="E740" s="131" t="e">
        <f>Município!#REF!</f>
        <v>#REF!</v>
      </c>
      <c r="F740" s="131" t="e">
        <f>Município!#REF!</f>
        <v>#REF!</v>
      </c>
      <c r="G740" s="132" t="e">
        <f>Município!#REF!</f>
        <v>#REF!</v>
      </c>
      <c r="H740" s="131"/>
      <c r="I740" s="131" t="e">
        <f>Município!#REF!</f>
        <v>#REF!</v>
      </c>
      <c r="J740" s="131" t="e">
        <f>Município!#REF!</f>
        <v>#REF!</v>
      </c>
      <c r="K740" s="131">
        <f>Município!D740</f>
        <v>360</v>
      </c>
      <c r="L740" s="133"/>
      <c r="M740" s="134" t="e">
        <f>Município!#REF!</f>
        <v>#REF!</v>
      </c>
      <c r="N740" s="14" t="e">
        <f>Município!#REF!</f>
        <v>#REF!</v>
      </c>
      <c r="O740" s="14" t="e">
        <f>Município!#REF!</f>
        <v>#REF!</v>
      </c>
      <c r="P740" s="14" t="e">
        <f>Município!#REF!</f>
        <v>#REF!</v>
      </c>
    </row>
    <row r="741" spans="1:16" ht="15.75" customHeight="1" x14ac:dyDescent="0.25">
      <c r="A741" s="128" t="str">
        <f>Município!A741</f>
        <v>Governador Valadares</v>
      </c>
      <c r="B741" s="128">
        <f>Município!B741</f>
        <v>316280</v>
      </c>
      <c r="C741" s="128" t="str">
        <f>Município!C741</f>
        <v>São João Evangelista</v>
      </c>
      <c r="D741" s="137" t="e">
        <f>Município!#REF!</f>
        <v>#REF!</v>
      </c>
      <c r="E741" s="131" t="e">
        <f>Município!#REF!</f>
        <v>#REF!</v>
      </c>
      <c r="F741" s="131" t="e">
        <f>Município!#REF!</f>
        <v>#REF!</v>
      </c>
      <c r="G741" s="132" t="e">
        <f>Município!#REF!</f>
        <v>#REF!</v>
      </c>
      <c r="H741" s="131"/>
      <c r="I741" s="131" t="e">
        <f>Município!#REF!</f>
        <v>#REF!</v>
      </c>
      <c r="J741" s="131" t="e">
        <f>Município!#REF!</f>
        <v>#REF!</v>
      </c>
      <c r="K741" s="131">
        <f>Município!D741</f>
        <v>270</v>
      </c>
      <c r="L741" s="133"/>
      <c r="M741" s="134" t="e">
        <f>Município!#REF!</f>
        <v>#REF!</v>
      </c>
      <c r="N741" s="14" t="e">
        <f>Município!#REF!</f>
        <v>#REF!</v>
      </c>
      <c r="O741" s="14" t="e">
        <f>Município!#REF!</f>
        <v>#REF!</v>
      </c>
      <c r="P741" s="14" t="e">
        <f>Município!#REF!</f>
        <v>#REF!</v>
      </c>
    </row>
    <row r="742" spans="1:16" ht="15.75" customHeight="1" x14ac:dyDescent="0.25">
      <c r="A742" s="128" t="str">
        <f>Município!A742</f>
        <v>Juiz de Fora</v>
      </c>
      <c r="B742" s="128">
        <f>Município!B742</f>
        <v>316290</v>
      </c>
      <c r="C742" s="128" t="str">
        <f>Município!C742</f>
        <v>São João Nepomuceno</v>
      </c>
      <c r="D742" s="137" t="e">
        <f>Município!#REF!</f>
        <v>#REF!</v>
      </c>
      <c r="E742" s="131" t="e">
        <f>Município!#REF!</f>
        <v>#REF!</v>
      </c>
      <c r="F742" s="131" t="e">
        <f>Município!#REF!</f>
        <v>#REF!</v>
      </c>
      <c r="G742" s="132" t="e">
        <f>Município!#REF!</f>
        <v>#REF!</v>
      </c>
      <c r="H742" s="131"/>
      <c r="I742" s="131" t="e">
        <f>Município!#REF!</f>
        <v>#REF!</v>
      </c>
      <c r="J742" s="131" t="e">
        <f>Município!#REF!</f>
        <v>#REF!</v>
      </c>
      <c r="K742" s="131">
        <f>Município!D742</f>
        <v>276</v>
      </c>
      <c r="L742" s="133"/>
      <c r="M742" s="134" t="e">
        <f>Município!#REF!</f>
        <v>#REF!</v>
      </c>
      <c r="N742" s="14" t="e">
        <f>Município!#REF!</f>
        <v>#REF!</v>
      </c>
      <c r="O742" s="14" t="e">
        <f>Município!#REF!</f>
        <v>#REF!</v>
      </c>
      <c r="P742" s="14" t="e">
        <f>Município!#REF!</f>
        <v>#REF!</v>
      </c>
    </row>
    <row r="743" spans="1:16" ht="15.75" customHeight="1" x14ac:dyDescent="0.25">
      <c r="A743" s="128" t="str">
        <f>Município!A743</f>
        <v>Belo Horizonte</v>
      </c>
      <c r="B743" s="128">
        <f>Município!B743</f>
        <v>316292</v>
      </c>
      <c r="C743" s="128" t="str">
        <f>Município!C743</f>
        <v>São Joaquim de Bicas</v>
      </c>
      <c r="D743" s="137" t="e">
        <f>Município!#REF!</f>
        <v>#REF!</v>
      </c>
      <c r="E743" s="131" t="e">
        <f>Município!#REF!</f>
        <v>#REF!</v>
      </c>
      <c r="F743" s="131" t="e">
        <f>Município!#REF!</f>
        <v>#REF!</v>
      </c>
      <c r="G743" s="132" t="e">
        <f>Município!#REF!</f>
        <v>#REF!</v>
      </c>
      <c r="H743" s="131"/>
      <c r="I743" s="131" t="e">
        <f>Município!#REF!</f>
        <v>#REF!</v>
      </c>
      <c r="J743" s="131" t="e">
        <f>Município!#REF!</f>
        <v>#REF!</v>
      </c>
      <c r="K743" s="131">
        <f>Município!D743</f>
        <v>372</v>
      </c>
      <c r="L743" s="133"/>
      <c r="M743" s="134" t="e">
        <f>Município!#REF!</f>
        <v>#REF!</v>
      </c>
      <c r="N743" s="14" t="e">
        <f>Município!#REF!</f>
        <v>#REF!</v>
      </c>
      <c r="O743" s="14" t="e">
        <f>Município!#REF!</f>
        <v>#REF!</v>
      </c>
      <c r="P743" s="14" t="e">
        <f>Município!#REF!</f>
        <v>#REF!</v>
      </c>
    </row>
    <row r="744" spans="1:16" ht="15.75" customHeight="1" x14ac:dyDescent="0.25">
      <c r="A744" s="128" t="str">
        <f>Município!A744</f>
        <v>Passos</v>
      </c>
      <c r="B744" s="128">
        <f>Município!B744</f>
        <v>316294</v>
      </c>
      <c r="C744" s="128" t="str">
        <f>Município!C744</f>
        <v>São José da Barra</v>
      </c>
      <c r="D744" s="137" t="e">
        <f>Município!#REF!</f>
        <v>#REF!</v>
      </c>
      <c r="E744" s="131" t="e">
        <f>Município!#REF!</f>
        <v>#REF!</v>
      </c>
      <c r="F744" s="131" t="e">
        <f>Município!#REF!</f>
        <v>#REF!</v>
      </c>
      <c r="G744" s="132" t="e">
        <f>Município!#REF!</f>
        <v>#REF!</v>
      </c>
      <c r="H744" s="131"/>
      <c r="I744" s="131" t="e">
        <f>Município!#REF!</f>
        <v>#REF!</v>
      </c>
      <c r="J744" s="131" t="e">
        <f>Município!#REF!</f>
        <v>#REF!</v>
      </c>
      <c r="K744" s="131">
        <f>Município!D744</f>
        <v>120</v>
      </c>
      <c r="L744" s="133"/>
      <c r="M744" s="134" t="e">
        <f>Município!#REF!</f>
        <v>#REF!</v>
      </c>
      <c r="N744" s="14" t="e">
        <f>Município!#REF!</f>
        <v>#REF!</v>
      </c>
      <c r="O744" s="14" t="e">
        <f>Município!#REF!</f>
        <v>#REF!</v>
      </c>
      <c r="P744" s="14" t="e">
        <f>Município!#REF!</f>
        <v>#REF!</v>
      </c>
    </row>
    <row r="745" spans="1:16" ht="15.75" customHeight="1" x14ac:dyDescent="0.25">
      <c r="A745" s="128" t="str">
        <f>Município!A745</f>
        <v>Belo Horizonte</v>
      </c>
      <c r="B745" s="128">
        <f>Município!B745</f>
        <v>316295</v>
      </c>
      <c r="C745" s="128" t="str">
        <f>Município!C745</f>
        <v>São José da Lapa</v>
      </c>
      <c r="D745" s="137" t="e">
        <f>Município!#REF!</f>
        <v>#REF!</v>
      </c>
      <c r="E745" s="131" t="e">
        <f>Município!#REF!</f>
        <v>#REF!</v>
      </c>
      <c r="F745" s="131" t="e">
        <f>Município!#REF!</f>
        <v>#REF!</v>
      </c>
      <c r="G745" s="132" t="e">
        <f>Município!#REF!</f>
        <v>#REF!</v>
      </c>
      <c r="H745" s="131"/>
      <c r="I745" s="131" t="e">
        <f>Município!#REF!</f>
        <v>#REF!</v>
      </c>
      <c r="J745" s="131" t="e">
        <f>Município!#REF!</f>
        <v>#REF!</v>
      </c>
      <c r="K745" s="131">
        <f>Município!D745</f>
        <v>372</v>
      </c>
      <c r="L745" s="133"/>
      <c r="M745" s="134" t="e">
        <f>Município!#REF!</f>
        <v>#REF!</v>
      </c>
      <c r="N745" s="14" t="e">
        <f>Município!#REF!</f>
        <v>#REF!</v>
      </c>
      <c r="O745" s="14" t="e">
        <f>Município!#REF!</f>
        <v>#REF!</v>
      </c>
      <c r="P745" s="14" t="e">
        <f>Município!#REF!</f>
        <v>#REF!</v>
      </c>
    </row>
    <row r="746" spans="1:16" ht="15.75" customHeight="1" x14ac:dyDescent="0.25">
      <c r="A746" s="128" t="str">
        <f>Município!A746</f>
        <v>Governador Valadares</v>
      </c>
      <c r="B746" s="128">
        <f>Município!B746</f>
        <v>316300</v>
      </c>
      <c r="C746" s="128" t="str">
        <f>Município!C746</f>
        <v>São José da Safira</v>
      </c>
      <c r="D746" s="137" t="e">
        <f>Município!#REF!</f>
        <v>#REF!</v>
      </c>
      <c r="E746" s="131" t="e">
        <f>Município!#REF!</f>
        <v>#REF!</v>
      </c>
      <c r="F746" s="131" t="e">
        <f>Município!#REF!</f>
        <v>#REF!</v>
      </c>
      <c r="G746" s="132" t="e">
        <f>Município!#REF!</f>
        <v>#REF!</v>
      </c>
      <c r="H746" s="131"/>
      <c r="I746" s="131" t="e">
        <f>Município!#REF!</f>
        <v>#REF!</v>
      </c>
      <c r="J746" s="131" t="e">
        <f>Município!#REF!</f>
        <v>#REF!</v>
      </c>
      <c r="K746" s="131">
        <f>Município!D746</f>
        <v>36</v>
      </c>
      <c r="L746" s="133"/>
      <c r="M746" s="134" t="e">
        <f>Município!#REF!</f>
        <v>#REF!</v>
      </c>
      <c r="N746" s="14" t="e">
        <f>Município!#REF!</f>
        <v>#REF!</v>
      </c>
      <c r="O746" s="14" t="e">
        <f>Município!#REF!</f>
        <v>#REF!</v>
      </c>
      <c r="P746" s="14" t="e">
        <f>Município!#REF!</f>
        <v>#REF!</v>
      </c>
    </row>
    <row r="747" spans="1:16" ht="15.75" customHeight="1" x14ac:dyDescent="0.25">
      <c r="A747" s="128" t="str">
        <f>Município!A747</f>
        <v>Divinópolis</v>
      </c>
      <c r="B747" s="128">
        <f>Município!B747</f>
        <v>316310</v>
      </c>
      <c r="C747" s="128" t="str">
        <f>Município!C747</f>
        <v>São José da Varginha</v>
      </c>
      <c r="D747" s="137" t="e">
        <f>Município!#REF!</f>
        <v>#REF!</v>
      </c>
      <c r="E747" s="131" t="e">
        <f>Município!#REF!</f>
        <v>#REF!</v>
      </c>
      <c r="F747" s="131" t="e">
        <f>Município!#REF!</f>
        <v>#REF!</v>
      </c>
      <c r="G747" s="132" t="e">
        <f>Município!#REF!</f>
        <v>#REF!</v>
      </c>
      <c r="H747" s="131"/>
      <c r="I747" s="131" t="e">
        <f>Município!#REF!</f>
        <v>#REF!</v>
      </c>
      <c r="J747" s="131" t="e">
        <f>Município!#REF!</f>
        <v>#REF!</v>
      </c>
      <c r="K747" s="131">
        <f>Município!D747</f>
        <v>36</v>
      </c>
      <c r="L747" s="133"/>
      <c r="M747" s="134" t="e">
        <f>Município!#REF!</f>
        <v>#REF!</v>
      </c>
      <c r="N747" s="14" t="e">
        <f>Município!#REF!</f>
        <v>#REF!</v>
      </c>
      <c r="O747" s="14" t="e">
        <f>Município!#REF!</f>
        <v>#REF!</v>
      </c>
      <c r="P747" s="14" t="e">
        <f>Município!#REF!</f>
        <v>#REF!</v>
      </c>
    </row>
    <row r="748" spans="1:16" ht="15.75" customHeight="1" x14ac:dyDescent="0.25">
      <c r="A748" s="128" t="str">
        <f>Município!A748</f>
        <v>Pouso Alegre</v>
      </c>
      <c r="B748" s="128">
        <f>Município!B748</f>
        <v>316320</v>
      </c>
      <c r="C748" s="128" t="str">
        <f>Município!C748</f>
        <v>São José do Alegre</v>
      </c>
      <c r="D748" s="137" t="e">
        <f>Município!#REF!</f>
        <v>#REF!</v>
      </c>
      <c r="E748" s="131" t="e">
        <f>Município!#REF!</f>
        <v>#REF!</v>
      </c>
      <c r="F748" s="131" t="e">
        <f>Município!#REF!</f>
        <v>#REF!</v>
      </c>
      <c r="G748" s="132" t="e">
        <f>Município!#REF!</f>
        <v>#REF!</v>
      </c>
      <c r="H748" s="131"/>
      <c r="I748" s="131" t="e">
        <f>Município!#REF!</f>
        <v>#REF!</v>
      </c>
      <c r="J748" s="131" t="e">
        <f>Município!#REF!</f>
        <v>#REF!</v>
      </c>
      <c r="K748" s="131">
        <f>Município!D748</f>
        <v>78</v>
      </c>
      <c r="L748" s="133"/>
      <c r="M748" s="134" t="e">
        <f>Município!#REF!</f>
        <v>#REF!</v>
      </c>
      <c r="N748" s="14" t="e">
        <f>Município!#REF!</f>
        <v>#REF!</v>
      </c>
      <c r="O748" s="14" t="e">
        <f>Município!#REF!</f>
        <v>#REF!</v>
      </c>
      <c r="P748" s="14" t="e">
        <f>Município!#REF!</f>
        <v>#REF!</v>
      </c>
    </row>
    <row r="749" spans="1:16" ht="15.75" customHeight="1" x14ac:dyDescent="0.25">
      <c r="A749" s="128" t="str">
        <f>Município!A749</f>
        <v>Teófilo Otoni</v>
      </c>
      <c r="B749" s="128">
        <f>Município!B749</f>
        <v>316330</v>
      </c>
      <c r="C749" s="128" t="str">
        <f>Município!C749</f>
        <v>São José do Divino</v>
      </c>
      <c r="D749" s="137" t="e">
        <f>Município!#REF!</f>
        <v>#REF!</v>
      </c>
      <c r="E749" s="131" t="e">
        <f>Município!#REF!</f>
        <v>#REF!</v>
      </c>
      <c r="F749" s="131" t="e">
        <f>Município!#REF!</f>
        <v>#REF!</v>
      </c>
      <c r="G749" s="132" t="e">
        <f>Município!#REF!</f>
        <v>#REF!</v>
      </c>
      <c r="H749" s="131"/>
      <c r="I749" s="131" t="e">
        <f>Município!#REF!</f>
        <v>#REF!</v>
      </c>
      <c r="J749" s="131" t="e">
        <f>Município!#REF!</f>
        <v>#REF!</v>
      </c>
      <c r="K749" s="131">
        <f>Município!D749</f>
        <v>36</v>
      </c>
      <c r="L749" s="133"/>
      <c r="M749" s="134" t="e">
        <f>Município!#REF!</f>
        <v>#REF!</v>
      </c>
      <c r="N749" s="14" t="e">
        <f>Município!#REF!</f>
        <v>#REF!</v>
      </c>
      <c r="O749" s="14" t="e">
        <f>Município!#REF!</f>
        <v>#REF!</v>
      </c>
      <c r="P749" s="14" t="e">
        <f>Município!#REF!</f>
        <v>#REF!</v>
      </c>
    </row>
    <row r="750" spans="1:16" ht="15.75" customHeight="1" x14ac:dyDescent="0.25">
      <c r="A750" s="128" t="str">
        <f>Município!A750</f>
        <v>Ponte Nova</v>
      </c>
      <c r="B750" s="128">
        <f>Município!B750</f>
        <v>316340</v>
      </c>
      <c r="C750" s="128" t="str">
        <f>Município!C750</f>
        <v>São José do Goiabal</v>
      </c>
      <c r="D750" s="137" t="e">
        <f>Município!#REF!</f>
        <v>#REF!</v>
      </c>
      <c r="E750" s="131" t="e">
        <f>Município!#REF!</f>
        <v>#REF!</v>
      </c>
      <c r="F750" s="131" t="e">
        <f>Município!#REF!</f>
        <v>#REF!</v>
      </c>
      <c r="G750" s="132" t="e">
        <f>Município!#REF!</f>
        <v>#REF!</v>
      </c>
      <c r="H750" s="131"/>
      <c r="I750" s="131" t="e">
        <f>Município!#REF!</f>
        <v>#REF!</v>
      </c>
      <c r="J750" s="131" t="e">
        <f>Município!#REF!</f>
        <v>#REF!</v>
      </c>
      <c r="K750" s="131">
        <f>Município!D750</f>
        <v>102</v>
      </c>
      <c r="L750" s="133"/>
      <c r="M750" s="134" t="e">
        <f>Município!#REF!</f>
        <v>#REF!</v>
      </c>
      <c r="N750" s="14" t="e">
        <f>Município!#REF!</f>
        <v>#REF!</v>
      </c>
      <c r="O750" s="14" t="e">
        <f>Município!#REF!</f>
        <v>#REF!</v>
      </c>
      <c r="P750" s="14" t="e">
        <f>Município!#REF!</f>
        <v>#REF!</v>
      </c>
    </row>
    <row r="751" spans="1:16" ht="15.75" customHeight="1" x14ac:dyDescent="0.25">
      <c r="A751" s="128" t="str">
        <f>Município!A751</f>
        <v>Governador Valadares</v>
      </c>
      <c r="B751" s="128">
        <f>Município!B751</f>
        <v>316350</v>
      </c>
      <c r="C751" s="128" t="str">
        <f>Município!C751</f>
        <v>São José do Jacuri</v>
      </c>
      <c r="D751" s="137" t="e">
        <f>Município!#REF!</f>
        <v>#REF!</v>
      </c>
      <c r="E751" s="131" t="e">
        <f>Município!#REF!</f>
        <v>#REF!</v>
      </c>
      <c r="F751" s="131" t="e">
        <f>Município!#REF!</f>
        <v>#REF!</v>
      </c>
      <c r="G751" s="132" t="e">
        <f>Município!#REF!</f>
        <v>#REF!</v>
      </c>
      <c r="H751" s="131"/>
      <c r="I751" s="131" t="e">
        <f>Município!#REF!</f>
        <v>#REF!</v>
      </c>
      <c r="J751" s="131" t="e">
        <f>Município!#REF!</f>
        <v>#REF!</v>
      </c>
      <c r="K751" s="131">
        <f>Município!D751</f>
        <v>108</v>
      </c>
      <c r="L751" s="133"/>
      <c r="M751" s="134" t="e">
        <f>Município!#REF!</f>
        <v>#REF!</v>
      </c>
      <c r="N751" s="14" t="e">
        <f>Município!#REF!</f>
        <v>#REF!</v>
      </c>
      <c r="O751" s="14" t="e">
        <f>Município!#REF!</f>
        <v>#REF!</v>
      </c>
      <c r="P751" s="14" t="e">
        <f>Município!#REF!</f>
        <v>#REF!</v>
      </c>
    </row>
    <row r="752" spans="1:16" ht="15.75" customHeight="1" x14ac:dyDescent="0.25">
      <c r="A752" s="128" t="str">
        <f>Município!A752</f>
        <v>Manhuaçu</v>
      </c>
      <c r="B752" s="128">
        <f>Município!B752</f>
        <v>316360</v>
      </c>
      <c r="C752" s="128" t="str">
        <f>Município!C752</f>
        <v>São José do Mantimento</v>
      </c>
      <c r="D752" s="137" t="e">
        <f>Município!#REF!</f>
        <v>#REF!</v>
      </c>
      <c r="E752" s="131" t="e">
        <f>Município!#REF!</f>
        <v>#REF!</v>
      </c>
      <c r="F752" s="131" t="e">
        <f>Município!#REF!</f>
        <v>#REF!</v>
      </c>
      <c r="G752" s="132" t="e">
        <f>Município!#REF!</f>
        <v>#REF!</v>
      </c>
      <c r="H752" s="131"/>
      <c r="I752" s="131" t="e">
        <f>Município!#REF!</f>
        <v>#REF!</v>
      </c>
      <c r="J752" s="131" t="e">
        <f>Município!#REF!</f>
        <v>#REF!</v>
      </c>
      <c r="K752" s="131">
        <f>Município!D752</f>
        <v>48</v>
      </c>
      <c r="L752" s="133"/>
      <c r="M752" s="134" t="e">
        <f>Município!#REF!</f>
        <v>#REF!</v>
      </c>
      <c r="N752" s="14" t="e">
        <f>Município!#REF!</f>
        <v>#REF!</v>
      </c>
      <c r="O752" s="14" t="e">
        <f>Município!#REF!</f>
        <v>#REF!</v>
      </c>
      <c r="P752" s="14" t="e">
        <f>Município!#REF!</f>
        <v>#REF!</v>
      </c>
    </row>
    <row r="753" spans="1:16" ht="15.75" customHeight="1" x14ac:dyDescent="0.25">
      <c r="A753" s="128" t="str">
        <f>Município!A753</f>
        <v>Varginha</v>
      </c>
      <c r="B753" s="128">
        <f>Município!B753</f>
        <v>316370</v>
      </c>
      <c r="C753" s="128" t="str">
        <f>Município!C753</f>
        <v>São Lourenço</v>
      </c>
      <c r="D753" s="137" t="e">
        <f>Município!#REF!</f>
        <v>#REF!</v>
      </c>
      <c r="E753" s="131" t="e">
        <f>Município!#REF!</f>
        <v>#REF!</v>
      </c>
      <c r="F753" s="131" t="e">
        <f>Município!#REF!</f>
        <v>#REF!</v>
      </c>
      <c r="G753" s="132" t="e">
        <f>Município!#REF!</f>
        <v>#REF!</v>
      </c>
      <c r="H753" s="131"/>
      <c r="I753" s="131" t="e">
        <f>Município!#REF!</f>
        <v>#REF!</v>
      </c>
      <c r="J753" s="131" t="e">
        <f>Município!#REF!</f>
        <v>#REF!</v>
      </c>
      <c r="K753" s="131">
        <f>Município!D753</f>
        <v>960</v>
      </c>
      <c r="L753" s="133"/>
      <c r="M753" s="134" t="e">
        <f>Município!#REF!</f>
        <v>#REF!</v>
      </c>
      <c r="N753" s="14" t="e">
        <f>Município!#REF!</f>
        <v>#REF!</v>
      </c>
      <c r="O753" s="14" t="e">
        <f>Município!#REF!</f>
        <v>#REF!</v>
      </c>
      <c r="P753" s="14" t="e">
        <f>Município!#REF!</f>
        <v>#REF!</v>
      </c>
    </row>
    <row r="754" spans="1:16" ht="15.75" customHeight="1" x14ac:dyDescent="0.25">
      <c r="A754" s="128" t="str">
        <f>Município!A754</f>
        <v>Ponte Nova</v>
      </c>
      <c r="B754" s="128">
        <f>Município!B754</f>
        <v>316380</v>
      </c>
      <c r="C754" s="128" t="str">
        <f>Município!C754</f>
        <v>São Miguel do Anta</v>
      </c>
      <c r="D754" s="137" t="e">
        <f>Município!#REF!</f>
        <v>#REF!</v>
      </c>
      <c r="E754" s="131" t="e">
        <f>Município!#REF!</f>
        <v>#REF!</v>
      </c>
      <c r="F754" s="131" t="e">
        <f>Município!#REF!</f>
        <v>#REF!</v>
      </c>
      <c r="G754" s="132" t="e">
        <f>Município!#REF!</f>
        <v>#REF!</v>
      </c>
      <c r="H754" s="131"/>
      <c r="I754" s="131" t="e">
        <f>Município!#REF!</f>
        <v>#REF!</v>
      </c>
      <c r="J754" s="131" t="e">
        <f>Município!#REF!</f>
        <v>#REF!</v>
      </c>
      <c r="K754" s="131">
        <f>Município!D754</f>
        <v>108</v>
      </c>
      <c r="L754" s="133"/>
      <c r="M754" s="134" t="e">
        <f>Município!#REF!</f>
        <v>#REF!</v>
      </c>
      <c r="N754" s="14" t="e">
        <f>Município!#REF!</f>
        <v>#REF!</v>
      </c>
      <c r="O754" s="14" t="e">
        <f>Município!#REF!</f>
        <v>#REF!</v>
      </c>
      <c r="P754" s="14" t="e">
        <f>Município!#REF!</f>
        <v>#REF!</v>
      </c>
    </row>
    <row r="755" spans="1:16" ht="15.75" customHeight="1" x14ac:dyDescent="0.25">
      <c r="A755" s="128" t="str">
        <f>Município!A755</f>
        <v>Alfenas</v>
      </c>
      <c r="B755" s="128">
        <f>Município!B755</f>
        <v>316390</v>
      </c>
      <c r="C755" s="128" t="str">
        <f>Município!C755</f>
        <v>São Pedro da União</v>
      </c>
      <c r="D755" s="137" t="e">
        <f>Município!#REF!</f>
        <v>#REF!</v>
      </c>
      <c r="E755" s="131" t="e">
        <f>Município!#REF!</f>
        <v>#REF!</v>
      </c>
      <c r="F755" s="131" t="e">
        <f>Município!#REF!</f>
        <v>#REF!</v>
      </c>
      <c r="G755" s="132" t="e">
        <f>Município!#REF!</f>
        <v>#REF!</v>
      </c>
      <c r="H755" s="131"/>
      <c r="I755" s="131" t="e">
        <f>Município!#REF!</f>
        <v>#REF!</v>
      </c>
      <c r="J755" s="131" t="e">
        <f>Município!#REF!</f>
        <v>#REF!</v>
      </c>
      <c r="K755" s="131">
        <f>Município!D755</f>
        <v>78</v>
      </c>
      <c r="L755" s="133"/>
      <c r="M755" s="134" t="e">
        <f>Município!#REF!</f>
        <v>#REF!</v>
      </c>
      <c r="N755" s="14" t="e">
        <f>Município!#REF!</f>
        <v>#REF!</v>
      </c>
      <c r="O755" s="14" t="e">
        <f>Município!#REF!</f>
        <v>#REF!</v>
      </c>
      <c r="P755" s="14" t="e">
        <f>Município!#REF!</f>
        <v>#REF!</v>
      </c>
    </row>
    <row r="756" spans="1:16" ht="15.75" customHeight="1" x14ac:dyDescent="0.25">
      <c r="A756" s="128" t="str">
        <f>Município!A756</f>
        <v>Ponte Nova</v>
      </c>
      <c r="B756" s="128">
        <f>Município!B756</f>
        <v>316400</v>
      </c>
      <c r="C756" s="128" t="str">
        <f>Município!C756</f>
        <v>São Pedro dos Ferros</v>
      </c>
      <c r="D756" s="137" t="e">
        <f>Município!#REF!</f>
        <v>#REF!</v>
      </c>
      <c r="E756" s="131" t="e">
        <f>Município!#REF!</f>
        <v>#REF!</v>
      </c>
      <c r="F756" s="131" t="e">
        <f>Município!#REF!</f>
        <v>#REF!</v>
      </c>
      <c r="G756" s="132" t="e">
        <f>Município!#REF!</f>
        <v>#REF!</v>
      </c>
      <c r="H756" s="131"/>
      <c r="I756" s="131" t="e">
        <f>Município!#REF!</f>
        <v>#REF!</v>
      </c>
      <c r="J756" s="131" t="e">
        <f>Município!#REF!</f>
        <v>#REF!</v>
      </c>
      <c r="K756" s="131">
        <f>Município!D756</f>
        <v>72</v>
      </c>
      <c r="L756" s="133"/>
      <c r="M756" s="134" t="e">
        <f>Município!#REF!</f>
        <v>#REF!</v>
      </c>
      <c r="N756" s="14" t="e">
        <f>Município!#REF!</f>
        <v>#REF!</v>
      </c>
      <c r="O756" s="14" t="e">
        <f>Município!#REF!</f>
        <v>#REF!</v>
      </c>
      <c r="P756" s="14" t="e">
        <f>Município!#REF!</f>
        <v>#REF!</v>
      </c>
    </row>
    <row r="757" spans="1:16" ht="15.75" customHeight="1" x14ac:dyDescent="0.25">
      <c r="A757" s="128" t="str">
        <f>Município!A757</f>
        <v>Governador Valadares</v>
      </c>
      <c r="B757" s="128">
        <f>Município!B757</f>
        <v>316410</v>
      </c>
      <c r="C757" s="128" t="str">
        <f>Município!C757</f>
        <v>São Pedro do Suaçuí</v>
      </c>
      <c r="D757" s="137" t="e">
        <f>Município!#REF!</f>
        <v>#REF!</v>
      </c>
      <c r="E757" s="131" t="e">
        <f>Município!#REF!</f>
        <v>#REF!</v>
      </c>
      <c r="F757" s="131" t="e">
        <f>Município!#REF!</f>
        <v>#REF!</v>
      </c>
      <c r="G757" s="132" t="e">
        <f>Município!#REF!</f>
        <v>#REF!</v>
      </c>
      <c r="H757" s="131"/>
      <c r="I757" s="131" t="e">
        <f>Município!#REF!</f>
        <v>#REF!</v>
      </c>
      <c r="J757" s="131" t="e">
        <f>Município!#REF!</f>
        <v>#REF!</v>
      </c>
      <c r="K757" s="131">
        <f>Município!D757</f>
        <v>102</v>
      </c>
      <c r="L757" s="133"/>
      <c r="M757" s="134" t="e">
        <f>Município!#REF!</f>
        <v>#REF!</v>
      </c>
      <c r="N757" s="14" t="e">
        <f>Município!#REF!</f>
        <v>#REF!</v>
      </c>
      <c r="O757" s="14" t="e">
        <f>Município!#REF!</f>
        <v>#REF!</v>
      </c>
      <c r="P757" s="14" t="e">
        <f>Município!#REF!</f>
        <v>#REF!</v>
      </c>
    </row>
    <row r="758" spans="1:16" ht="15.75" customHeight="1" x14ac:dyDescent="0.25">
      <c r="A758" s="128" t="str">
        <f>Município!A758</f>
        <v>Januária</v>
      </c>
      <c r="B758" s="128">
        <f>Município!B758</f>
        <v>316420</v>
      </c>
      <c r="C758" s="128" t="str">
        <f>Município!C758</f>
        <v>São Romão</v>
      </c>
      <c r="D758" s="137" t="e">
        <f>Município!#REF!</f>
        <v>#REF!</v>
      </c>
      <c r="E758" s="131" t="e">
        <f>Município!#REF!</f>
        <v>#REF!</v>
      </c>
      <c r="F758" s="131" t="e">
        <f>Município!#REF!</f>
        <v>#REF!</v>
      </c>
      <c r="G758" s="132" t="e">
        <f>Município!#REF!</f>
        <v>#REF!</v>
      </c>
      <c r="H758" s="131"/>
      <c r="I758" s="131" t="e">
        <f>Município!#REF!</f>
        <v>#REF!</v>
      </c>
      <c r="J758" s="131" t="e">
        <f>Município!#REF!</f>
        <v>#REF!</v>
      </c>
      <c r="K758" s="131">
        <f>Município!D758</f>
        <v>60</v>
      </c>
      <c r="L758" s="133"/>
      <c r="M758" s="134" t="e">
        <f>Município!#REF!</f>
        <v>#REF!</v>
      </c>
      <c r="N758" s="14" t="e">
        <f>Município!#REF!</f>
        <v>#REF!</v>
      </c>
      <c r="O758" s="14" t="e">
        <f>Município!#REF!</f>
        <v>#REF!</v>
      </c>
      <c r="P758" s="14" t="e">
        <f>Município!#REF!</f>
        <v>#REF!</v>
      </c>
    </row>
    <row r="759" spans="1:16" ht="15.75" customHeight="1" x14ac:dyDescent="0.25">
      <c r="A759" s="128" t="str">
        <f>Município!A759</f>
        <v>Passos</v>
      </c>
      <c r="B759" s="128">
        <f>Município!B759</f>
        <v>316430</v>
      </c>
      <c r="C759" s="128" t="str">
        <f>Município!C759</f>
        <v>São Roque de Minas</v>
      </c>
      <c r="D759" s="137" t="e">
        <f>Município!#REF!</f>
        <v>#REF!</v>
      </c>
      <c r="E759" s="131" t="e">
        <f>Município!#REF!</f>
        <v>#REF!</v>
      </c>
      <c r="F759" s="131" t="e">
        <f>Município!#REF!</f>
        <v>#REF!</v>
      </c>
      <c r="G759" s="132" t="e">
        <f>Município!#REF!</f>
        <v>#REF!</v>
      </c>
      <c r="H759" s="131"/>
      <c r="I759" s="131" t="e">
        <f>Município!#REF!</f>
        <v>#REF!</v>
      </c>
      <c r="J759" s="131" t="e">
        <f>Município!#REF!</f>
        <v>#REF!</v>
      </c>
      <c r="K759" s="131">
        <f>Município!D759</f>
        <v>120</v>
      </c>
      <c r="L759" s="133"/>
      <c r="M759" s="134" t="e">
        <f>Município!#REF!</f>
        <v>#REF!</v>
      </c>
      <c r="N759" s="14" t="e">
        <f>Município!#REF!</f>
        <v>#REF!</v>
      </c>
      <c r="O759" s="14" t="e">
        <f>Município!#REF!</f>
        <v>#REF!</v>
      </c>
      <c r="P759" s="14" t="e">
        <f>Município!#REF!</f>
        <v>#REF!</v>
      </c>
    </row>
    <row r="760" spans="1:16" ht="15.75" customHeight="1" x14ac:dyDescent="0.25">
      <c r="A760" s="128" t="str">
        <f>Município!A760</f>
        <v>Pouso Alegre</v>
      </c>
      <c r="B760" s="128">
        <f>Município!B760</f>
        <v>316440</v>
      </c>
      <c r="C760" s="128" t="str">
        <f>Município!C760</f>
        <v>São Sebastião da Bela Vista</v>
      </c>
      <c r="D760" s="137" t="e">
        <f>Município!#REF!</f>
        <v>#REF!</v>
      </c>
      <c r="E760" s="131" t="e">
        <f>Município!#REF!</f>
        <v>#REF!</v>
      </c>
      <c r="F760" s="131" t="e">
        <f>Município!#REF!</f>
        <v>#REF!</v>
      </c>
      <c r="G760" s="132" t="e">
        <f>Município!#REF!</f>
        <v>#REF!</v>
      </c>
      <c r="H760" s="131"/>
      <c r="I760" s="131" t="e">
        <f>Município!#REF!</f>
        <v>#REF!</v>
      </c>
      <c r="J760" s="131" t="e">
        <f>Município!#REF!</f>
        <v>#REF!</v>
      </c>
      <c r="K760" s="131">
        <f>Município!D760</f>
        <v>90</v>
      </c>
      <c r="L760" s="133"/>
      <c r="M760" s="134" t="e">
        <f>Município!#REF!</f>
        <v>#REF!</v>
      </c>
      <c r="N760" s="14" t="e">
        <f>Município!#REF!</f>
        <v>#REF!</v>
      </c>
      <c r="O760" s="14" t="e">
        <f>Município!#REF!</f>
        <v>#REF!</v>
      </c>
      <c r="P760" s="14" t="e">
        <f>Município!#REF!</f>
        <v>#REF!</v>
      </c>
    </row>
    <row r="761" spans="1:16" ht="15.75" customHeight="1" x14ac:dyDescent="0.25">
      <c r="A761" s="128" t="str">
        <f>Município!A761</f>
        <v>Ubá</v>
      </c>
      <c r="B761" s="128">
        <f>Município!B761</f>
        <v>316443</v>
      </c>
      <c r="C761" s="128" t="str">
        <f>Município!C761</f>
        <v>São Sebastião da Vargem Alegre</v>
      </c>
      <c r="D761" s="137" t="e">
        <f>Município!#REF!</f>
        <v>#REF!</v>
      </c>
      <c r="E761" s="131" t="e">
        <f>Município!#REF!</f>
        <v>#REF!</v>
      </c>
      <c r="F761" s="131" t="e">
        <f>Município!#REF!</f>
        <v>#REF!</v>
      </c>
      <c r="G761" s="132" t="e">
        <f>Município!#REF!</f>
        <v>#REF!</v>
      </c>
      <c r="H761" s="131"/>
      <c r="I761" s="131" t="e">
        <f>Município!#REF!</f>
        <v>#REF!</v>
      </c>
      <c r="J761" s="131" t="e">
        <f>Município!#REF!</f>
        <v>#REF!</v>
      </c>
      <c r="K761" s="131">
        <f>Município!D761</f>
        <v>54</v>
      </c>
      <c r="L761" s="133"/>
      <c r="M761" s="134" t="e">
        <f>Município!#REF!</f>
        <v>#REF!</v>
      </c>
      <c r="N761" s="14" t="e">
        <f>Município!#REF!</f>
        <v>#REF!</v>
      </c>
      <c r="O761" s="14" t="e">
        <f>Município!#REF!</f>
        <v>#REF!</v>
      </c>
      <c r="P761" s="14" t="e">
        <f>Município!#REF!</f>
        <v>#REF!</v>
      </c>
    </row>
    <row r="762" spans="1:16" ht="15.75" customHeight="1" x14ac:dyDescent="0.25">
      <c r="A762" s="128" t="str">
        <f>Município!A762</f>
        <v>Coronel Fabriciano</v>
      </c>
      <c r="B762" s="128">
        <f>Município!B762</f>
        <v>316447</v>
      </c>
      <c r="C762" s="128" t="str">
        <f>Município!C762</f>
        <v>São Sebastião do Anta</v>
      </c>
      <c r="D762" s="137" t="e">
        <f>Município!#REF!</f>
        <v>#REF!</v>
      </c>
      <c r="E762" s="131" t="e">
        <f>Município!#REF!</f>
        <v>#REF!</v>
      </c>
      <c r="F762" s="131" t="e">
        <f>Município!#REF!</f>
        <v>#REF!</v>
      </c>
      <c r="G762" s="132" t="e">
        <f>Município!#REF!</f>
        <v>#REF!</v>
      </c>
      <c r="H762" s="131"/>
      <c r="I762" s="131" t="e">
        <f>Município!#REF!</f>
        <v>#REF!</v>
      </c>
      <c r="J762" s="131" t="e">
        <f>Município!#REF!</f>
        <v>#REF!</v>
      </c>
      <c r="K762" s="131">
        <f>Município!D762</f>
        <v>108</v>
      </c>
      <c r="L762" s="133"/>
      <c r="M762" s="134" t="e">
        <f>Município!#REF!</f>
        <v>#REF!</v>
      </c>
      <c r="N762" s="14" t="e">
        <f>Município!#REF!</f>
        <v>#REF!</v>
      </c>
      <c r="O762" s="14" t="e">
        <f>Município!#REF!</f>
        <v>#REF!</v>
      </c>
      <c r="P762" s="14" t="e">
        <f>Município!#REF!</f>
        <v>#REF!</v>
      </c>
    </row>
    <row r="763" spans="1:16" ht="15.75" customHeight="1" x14ac:dyDescent="0.25">
      <c r="A763" s="128" t="str">
        <f>Município!A763</f>
        <v>Governador Valadares</v>
      </c>
      <c r="B763" s="128">
        <f>Município!B763</f>
        <v>316450</v>
      </c>
      <c r="C763" s="128" t="str">
        <f>Município!C763</f>
        <v>São Sebastião do Maranhão</v>
      </c>
      <c r="D763" s="137" t="e">
        <f>Município!#REF!</f>
        <v>#REF!</v>
      </c>
      <c r="E763" s="131" t="e">
        <f>Município!#REF!</f>
        <v>#REF!</v>
      </c>
      <c r="F763" s="131" t="e">
        <f>Município!#REF!</f>
        <v>#REF!</v>
      </c>
      <c r="G763" s="132" t="e">
        <f>Município!#REF!</f>
        <v>#REF!</v>
      </c>
      <c r="H763" s="131"/>
      <c r="I763" s="131" t="e">
        <f>Município!#REF!</f>
        <v>#REF!</v>
      </c>
      <c r="J763" s="131" t="e">
        <f>Município!#REF!</f>
        <v>#REF!</v>
      </c>
      <c r="K763" s="131">
        <f>Município!D763</f>
        <v>144</v>
      </c>
      <c r="L763" s="133"/>
      <c r="M763" s="134" t="e">
        <f>Município!#REF!</f>
        <v>#REF!</v>
      </c>
      <c r="N763" s="14" t="e">
        <f>Município!#REF!</f>
        <v>#REF!</v>
      </c>
      <c r="O763" s="14" t="e">
        <f>Município!#REF!</f>
        <v>#REF!</v>
      </c>
      <c r="P763" s="14" t="e">
        <f>Município!#REF!</f>
        <v>#REF!</v>
      </c>
    </row>
    <row r="764" spans="1:16" ht="15.75" customHeight="1" x14ac:dyDescent="0.25">
      <c r="A764" s="128" t="str">
        <f>Município!A764</f>
        <v>Divinópolis</v>
      </c>
      <c r="B764" s="128">
        <f>Município!B764</f>
        <v>316460</v>
      </c>
      <c r="C764" s="128" t="str">
        <f>Município!C764</f>
        <v>São Sebastião do Oeste</v>
      </c>
      <c r="D764" s="137" t="e">
        <f>Município!#REF!</f>
        <v>#REF!</v>
      </c>
      <c r="E764" s="131" t="e">
        <f>Município!#REF!</f>
        <v>#REF!</v>
      </c>
      <c r="F764" s="131" t="e">
        <f>Município!#REF!</f>
        <v>#REF!</v>
      </c>
      <c r="G764" s="132" t="e">
        <f>Município!#REF!</f>
        <v>#REF!</v>
      </c>
      <c r="H764" s="131"/>
      <c r="I764" s="131" t="e">
        <f>Município!#REF!</f>
        <v>#REF!</v>
      </c>
      <c r="J764" s="131" t="e">
        <f>Município!#REF!</f>
        <v>#REF!</v>
      </c>
      <c r="K764" s="131">
        <f>Município!D764</f>
        <v>186</v>
      </c>
      <c r="L764" s="133"/>
      <c r="M764" s="134" t="e">
        <f>Município!#REF!</f>
        <v>#REF!</v>
      </c>
      <c r="N764" s="14" t="e">
        <f>Município!#REF!</f>
        <v>#REF!</v>
      </c>
      <c r="O764" s="14" t="e">
        <f>Município!#REF!</f>
        <v>#REF!</v>
      </c>
      <c r="P764" s="14" t="e">
        <f>Município!#REF!</f>
        <v>#REF!</v>
      </c>
    </row>
    <row r="765" spans="1:16" ht="15.75" customHeight="1" x14ac:dyDescent="0.25">
      <c r="A765" s="128" t="str">
        <f>Município!A765</f>
        <v>Passos</v>
      </c>
      <c r="B765" s="128">
        <f>Município!B765</f>
        <v>316470</v>
      </c>
      <c r="C765" s="128" t="str">
        <f>Município!C765</f>
        <v>São Sebastião do Paraíso</v>
      </c>
      <c r="D765" s="137" t="e">
        <f>Município!#REF!</f>
        <v>#REF!</v>
      </c>
      <c r="E765" s="131" t="e">
        <f>Município!#REF!</f>
        <v>#REF!</v>
      </c>
      <c r="F765" s="131" t="e">
        <f>Município!#REF!</f>
        <v>#REF!</v>
      </c>
      <c r="G765" s="132" t="e">
        <f>Município!#REF!</f>
        <v>#REF!</v>
      </c>
      <c r="H765" s="131"/>
      <c r="I765" s="131" t="e">
        <f>Município!#REF!</f>
        <v>#REF!</v>
      </c>
      <c r="J765" s="131" t="e">
        <f>Município!#REF!</f>
        <v>#REF!</v>
      </c>
      <c r="K765" s="131">
        <f>Município!D765</f>
        <v>1212</v>
      </c>
      <c r="L765" s="133"/>
      <c r="M765" s="134" t="e">
        <f>Município!#REF!</f>
        <v>#REF!</v>
      </c>
      <c r="N765" s="14" t="e">
        <f>Município!#REF!</f>
        <v>#REF!</v>
      </c>
      <c r="O765" s="14" t="e">
        <f>Município!#REF!</f>
        <v>#REF!</v>
      </c>
      <c r="P765" s="14" t="e">
        <f>Município!#REF!</f>
        <v>#REF!</v>
      </c>
    </row>
    <row r="766" spans="1:16" ht="15.75" customHeight="1" x14ac:dyDescent="0.25">
      <c r="A766" s="128" t="str">
        <f>Município!A766</f>
        <v>Itabira</v>
      </c>
      <c r="B766" s="128">
        <f>Município!B766</f>
        <v>316480</v>
      </c>
      <c r="C766" s="128" t="str">
        <f>Município!C766</f>
        <v>São Sebastião do Rio Preto</v>
      </c>
      <c r="D766" s="137" t="e">
        <f>Município!#REF!</f>
        <v>#REF!</v>
      </c>
      <c r="E766" s="131" t="e">
        <f>Município!#REF!</f>
        <v>#REF!</v>
      </c>
      <c r="F766" s="131" t="e">
        <f>Município!#REF!</f>
        <v>#REF!</v>
      </c>
      <c r="G766" s="132" t="e">
        <f>Município!#REF!</f>
        <v>#REF!</v>
      </c>
      <c r="H766" s="131"/>
      <c r="I766" s="131" t="e">
        <f>Município!#REF!</f>
        <v>#REF!</v>
      </c>
      <c r="J766" s="131" t="e">
        <f>Município!#REF!</f>
        <v>#REF!</v>
      </c>
      <c r="K766" s="131">
        <f>Município!D766</f>
        <v>12</v>
      </c>
      <c r="L766" s="133"/>
      <c r="M766" s="134" t="e">
        <f>Município!#REF!</f>
        <v>#REF!</v>
      </c>
      <c r="N766" s="14" t="e">
        <f>Município!#REF!</f>
        <v>#REF!</v>
      </c>
      <c r="O766" s="14" t="e">
        <f>Município!#REF!</f>
        <v>#REF!</v>
      </c>
      <c r="P766" s="14" t="e">
        <f>Município!#REF!</f>
        <v>#REF!</v>
      </c>
    </row>
    <row r="767" spans="1:16" ht="15.75" customHeight="1" x14ac:dyDescent="0.25">
      <c r="A767" s="128" t="str">
        <f>Município!A767</f>
        <v>Varginha</v>
      </c>
      <c r="B767" s="128">
        <f>Município!B767</f>
        <v>316490</v>
      </c>
      <c r="C767" s="128" t="str">
        <f>Município!C767</f>
        <v>São Sebastião do Rio Verde</v>
      </c>
      <c r="D767" s="137" t="e">
        <f>Município!#REF!</f>
        <v>#REF!</v>
      </c>
      <c r="E767" s="131" t="e">
        <f>Município!#REF!</f>
        <v>#REF!</v>
      </c>
      <c r="F767" s="131" t="e">
        <f>Município!#REF!</f>
        <v>#REF!</v>
      </c>
      <c r="G767" s="132" t="e">
        <f>Município!#REF!</f>
        <v>#REF!</v>
      </c>
      <c r="H767" s="131"/>
      <c r="I767" s="131" t="e">
        <f>Município!#REF!</f>
        <v>#REF!</v>
      </c>
      <c r="J767" s="131" t="e">
        <f>Município!#REF!</f>
        <v>#REF!</v>
      </c>
      <c r="K767" s="131">
        <f>Município!D767</f>
        <v>36</v>
      </c>
      <c r="L767" s="133"/>
      <c r="M767" s="134" t="e">
        <f>Município!#REF!</f>
        <v>#REF!</v>
      </c>
      <c r="N767" s="14" t="e">
        <f>Município!#REF!</f>
        <v>#REF!</v>
      </c>
      <c r="O767" s="14" t="e">
        <f>Município!#REF!</f>
        <v>#REF!</v>
      </c>
      <c r="P767" s="14" t="e">
        <f>Município!#REF!</f>
        <v>#REF!</v>
      </c>
    </row>
    <row r="768" spans="1:16" ht="15.75" customHeight="1" x14ac:dyDescent="0.25">
      <c r="A768" s="128" t="str">
        <f>Município!A768</f>
        <v>São João Del Rei</v>
      </c>
      <c r="B768" s="128">
        <f>Município!B768</f>
        <v>316500</v>
      </c>
      <c r="C768" s="128" t="str">
        <f>Município!C768</f>
        <v>São Tiago</v>
      </c>
      <c r="D768" s="137" t="e">
        <f>Município!#REF!</f>
        <v>#REF!</v>
      </c>
      <c r="E768" s="131" t="e">
        <f>Município!#REF!</f>
        <v>#REF!</v>
      </c>
      <c r="F768" s="131" t="e">
        <f>Município!#REF!</f>
        <v>#REF!</v>
      </c>
      <c r="G768" s="132" t="e">
        <f>Município!#REF!</f>
        <v>#REF!</v>
      </c>
      <c r="H768" s="131"/>
      <c r="I768" s="131" t="e">
        <f>Município!#REF!</f>
        <v>#REF!</v>
      </c>
      <c r="J768" s="131" t="e">
        <f>Município!#REF!</f>
        <v>#REF!</v>
      </c>
      <c r="K768" s="131">
        <f>Município!D768</f>
        <v>198</v>
      </c>
      <c r="L768" s="133"/>
      <c r="M768" s="134" t="e">
        <f>Município!#REF!</f>
        <v>#REF!</v>
      </c>
      <c r="N768" s="14" t="e">
        <f>Município!#REF!</f>
        <v>#REF!</v>
      </c>
      <c r="O768" s="14" t="e">
        <f>Município!#REF!</f>
        <v>#REF!</v>
      </c>
      <c r="P768" s="14" t="e">
        <f>Município!#REF!</f>
        <v>#REF!</v>
      </c>
    </row>
    <row r="769" spans="1:16" ht="15.75" customHeight="1" x14ac:dyDescent="0.25">
      <c r="A769" s="128" t="str">
        <f>Município!A769</f>
        <v>Passos</v>
      </c>
      <c r="B769" s="128">
        <f>Município!B769</f>
        <v>316510</v>
      </c>
      <c r="C769" s="128" t="str">
        <f>Município!C769</f>
        <v>São Tomás de Aquino</v>
      </c>
      <c r="D769" s="137" t="e">
        <f>Município!#REF!</f>
        <v>#REF!</v>
      </c>
      <c r="E769" s="131" t="e">
        <f>Município!#REF!</f>
        <v>#REF!</v>
      </c>
      <c r="F769" s="131" t="e">
        <f>Município!#REF!</f>
        <v>#REF!</v>
      </c>
      <c r="G769" s="132" t="e">
        <f>Município!#REF!</f>
        <v>#REF!</v>
      </c>
      <c r="H769" s="131"/>
      <c r="I769" s="131" t="e">
        <f>Município!#REF!</f>
        <v>#REF!</v>
      </c>
      <c r="J769" s="131" t="e">
        <f>Município!#REF!</f>
        <v>#REF!</v>
      </c>
      <c r="K769" s="131">
        <f>Município!D769</f>
        <v>108</v>
      </c>
      <c r="L769" s="133"/>
      <c r="M769" s="134" t="e">
        <f>Município!#REF!</f>
        <v>#REF!</v>
      </c>
      <c r="N769" s="14" t="e">
        <f>Município!#REF!</f>
        <v>#REF!</v>
      </c>
      <c r="O769" s="14" t="e">
        <f>Município!#REF!</f>
        <v>#REF!</v>
      </c>
      <c r="P769" s="14" t="e">
        <f>Município!#REF!</f>
        <v>#REF!</v>
      </c>
    </row>
    <row r="770" spans="1:16" ht="15.75" customHeight="1" x14ac:dyDescent="0.25">
      <c r="A770" s="128" t="str">
        <f>Município!A770</f>
        <v>Varginha</v>
      </c>
      <c r="B770" s="128">
        <f>Município!B770</f>
        <v>316520</v>
      </c>
      <c r="C770" s="128" t="str">
        <f>Município!C770</f>
        <v>São Thomé das Letras</v>
      </c>
      <c r="D770" s="137" t="e">
        <f>Município!#REF!</f>
        <v>#REF!</v>
      </c>
      <c r="E770" s="131" t="e">
        <f>Município!#REF!</f>
        <v>#REF!</v>
      </c>
      <c r="F770" s="131" t="e">
        <f>Município!#REF!</f>
        <v>#REF!</v>
      </c>
      <c r="G770" s="132" t="e">
        <f>Município!#REF!</f>
        <v>#REF!</v>
      </c>
      <c r="H770" s="131"/>
      <c r="I770" s="131" t="e">
        <f>Município!#REF!</f>
        <v>#REF!</v>
      </c>
      <c r="J770" s="131" t="e">
        <f>Município!#REF!</f>
        <v>#REF!</v>
      </c>
      <c r="K770" s="131">
        <f>Município!D770</f>
        <v>108</v>
      </c>
      <c r="L770" s="133"/>
      <c r="M770" s="134" t="e">
        <f>Município!#REF!</f>
        <v>#REF!</v>
      </c>
      <c r="N770" s="14" t="e">
        <f>Município!#REF!</f>
        <v>#REF!</v>
      </c>
      <c r="O770" s="14" t="e">
        <f>Município!#REF!</f>
        <v>#REF!</v>
      </c>
      <c r="P770" s="14" t="e">
        <f>Município!#REF!</f>
        <v>#REF!</v>
      </c>
    </row>
    <row r="771" spans="1:16" ht="15.75" customHeight="1" x14ac:dyDescent="0.25">
      <c r="A771" s="128" t="str">
        <f>Município!A771</f>
        <v>São João Del Rei</v>
      </c>
      <c r="B771" s="128">
        <f>Município!B771</f>
        <v>316530</v>
      </c>
      <c r="C771" s="128" t="str">
        <f>Município!C771</f>
        <v>São Vicente de Minas</v>
      </c>
      <c r="D771" s="137" t="e">
        <f>Município!#REF!</f>
        <v>#REF!</v>
      </c>
      <c r="E771" s="131" t="e">
        <f>Município!#REF!</f>
        <v>#REF!</v>
      </c>
      <c r="F771" s="131" t="e">
        <f>Município!#REF!</f>
        <v>#REF!</v>
      </c>
      <c r="G771" s="132" t="e">
        <f>Município!#REF!</f>
        <v>#REF!</v>
      </c>
      <c r="H771" s="131"/>
      <c r="I771" s="131" t="e">
        <f>Município!#REF!</f>
        <v>#REF!</v>
      </c>
      <c r="J771" s="131" t="e">
        <f>Município!#REF!</f>
        <v>#REF!</v>
      </c>
      <c r="K771" s="131">
        <f>Município!D771</f>
        <v>144</v>
      </c>
      <c r="L771" s="133"/>
      <c r="M771" s="134" t="e">
        <f>Município!#REF!</f>
        <v>#REF!</v>
      </c>
      <c r="N771" s="14" t="e">
        <f>Município!#REF!</f>
        <v>#REF!</v>
      </c>
      <c r="O771" s="14" t="e">
        <f>Município!#REF!</f>
        <v>#REF!</v>
      </c>
      <c r="P771" s="14" t="e">
        <f>Município!#REF!</f>
        <v>#REF!</v>
      </c>
    </row>
    <row r="772" spans="1:16" ht="15.75" customHeight="1" x14ac:dyDescent="0.25">
      <c r="A772" s="128" t="str">
        <f>Município!A772</f>
        <v>Pouso Alegre</v>
      </c>
      <c r="B772" s="128">
        <f>Município!B772</f>
        <v>316540</v>
      </c>
      <c r="C772" s="128" t="str">
        <f>Município!C772</f>
        <v>Sapucaí-Mirim</v>
      </c>
      <c r="D772" s="137" t="e">
        <f>Município!#REF!</f>
        <v>#REF!</v>
      </c>
      <c r="E772" s="131" t="e">
        <f>Município!#REF!</f>
        <v>#REF!</v>
      </c>
      <c r="F772" s="131" t="e">
        <f>Município!#REF!</f>
        <v>#REF!</v>
      </c>
      <c r="G772" s="132" t="e">
        <f>Município!#REF!</f>
        <v>#REF!</v>
      </c>
      <c r="H772" s="131"/>
      <c r="I772" s="131" t="e">
        <f>Município!#REF!</f>
        <v>#REF!</v>
      </c>
      <c r="J772" s="131" t="e">
        <f>Município!#REF!</f>
        <v>#REF!</v>
      </c>
      <c r="K772" s="131">
        <f>Município!D772</f>
        <v>126</v>
      </c>
      <c r="L772" s="133"/>
      <c r="M772" s="134" t="e">
        <f>Município!#REF!</f>
        <v>#REF!</v>
      </c>
      <c r="N772" s="14" t="e">
        <f>Município!#REF!</f>
        <v>#REF!</v>
      </c>
      <c r="O772" s="14" t="e">
        <f>Município!#REF!</f>
        <v>#REF!</v>
      </c>
      <c r="P772" s="14" t="e">
        <f>Município!#REF!</f>
        <v>#REF!</v>
      </c>
    </row>
    <row r="773" spans="1:16" ht="15.75" customHeight="1" x14ac:dyDescent="0.25">
      <c r="A773" s="128" t="str">
        <f>Município!A773</f>
        <v>Governador Valadares</v>
      </c>
      <c r="B773" s="128">
        <f>Município!B773</f>
        <v>316550</v>
      </c>
      <c r="C773" s="128" t="str">
        <f>Município!C773</f>
        <v>Sardoá</v>
      </c>
      <c r="D773" s="137" t="e">
        <f>Município!#REF!</f>
        <v>#REF!</v>
      </c>
      <c r="E773" s="131" t="e">
        <f>Município!#REF!</f>
        <v>#REF!</v>
      </c>
      <c r="F773" s="131" t="e">
        <f>Município!#REF!</f>
        <v>#REF!</v>
      </c>
      <c r="G773" s="132" t="e">
        <f>Município!#REF!</f>
        <v>#REF!</v>
      </c>
      <c r="H773" s="131"/>
      <c r="I773" s="131" t="e">
        <f>Município!#REF!</f>
        <v>#REF!</v>
      </c>
      <c r="J773" s="131" t="e">
        <f>Município!#REF!</f>
        <v>#REF!</v>
      </c>
      <c r="K773" s="131">
        <f>Município!D773</f>
        <v>48</v>
      </c>
      <c r="L773" s="133"/>
      <c r="M773" s="134" t="e">
        <f>Município!#REF!</f>
        <v>#REF!</v>
      </c>
      <c r="N773" s="14" t="e">
        <f>Município!#REF!</f>
        <v>#REF!</v>
      </c>
      <c r="O773" s="14" t="e">
        <f>Município!#REF!</f>
        <v>#REF!</v>
      </c>
      <c r="P773" s="14" t="e">
        <f>Município!#REF!</f>
        <v>#REF!</v>
      </c>
    </row>
    <row r="774" spans="1:16" ht="15.75" customHeight="1" x14ac:dyDescent="0.25">
      <c r="A774" s="128" t="str">
        <f>Município!A774</f>
        <v>Belo Horizonte</v>
      </c>
      <c r="B774" s="128">
        <f>Município!B774</f>
        <v>316553</v>
      </c>
      <c r="C774" s="128" t="str">
        <f>Município!C774</f>
        <v>Sarzedo</v>
      </c>
      <c r="D774" s="137" t="e">
        <f>Município!#REF!</f>
        <v>#REF!</v>
      </c>
      <c r="E774" s="131" t="e">
        <f>Município!#REF!</f>
        <v>#REF!</v>
      </c>
      <c r="F774" s="131" t="e">
        <f>Município!#REF!</f>
        <v>#REF!</v>
      </c>
      <c r="G774" s="132" t="e">
        <f>Município!#REF!</f>
        <v>#REF!</v>
      </c>
      <c r="H774" s="131"/>
      <c r="I774" s="131" t="e">
        <f>Município!#REF!</f>
        <v>#REF!</v>
      </c>
      <c r="J774" s="131" t="e">
        <f>Município!#REF!</f>
        <v>#REF!</v>
      </c>
      <c r="K774" s="131">
        <f>Município!D774</f>
        <v>528</v>
      </c>
      <c r="L774" s="133"/>
      <c r="M774" s="134" t="e">
        <f>Município!#REF!</f>
        <v>#REF!</v>
      </c>
      <c r="N774" s="14" t="e">
        <f>Município!#REF!</f>
        <v>#REF!</v>
      </c>
      <c r="O774" s="14" t="e">
        <f>Município!#REF!</f>
        <v>#REF!</v>
      </c>
      <c r="P774" s="14" t="e">
        <f>Município!#REF!</f>
        <v>#REF!</v>
      </c>
    </row>
    <row r="775" spans="1:16" ht="15.75" customHeight="1" x14ac:dyDescent="0.25">
      <c r="A775" s="128" t="str">
        <f>Município!A775</f>
        <v>Teófilo Otoni</v>
      </c>
      <c r="B775" s="128">
        <f>Município!B775</f>
        <v>316555</v>
      </c>
      <c r="C775" s="128" t="str">
        <f>Município!C775</f>
        <v>Setubinha</v>
      </c>
      <c r="D775" s="137" t="e">
        <f>Município!#REF!</f>
        <v>#REF!</v>
      </c>
      <c r="E775" s="131" t="e">
        <f>Município!#REF!</f>
        <v>#REF!</v>
      </c>
      <c r="F775" s="131" t="e">
        <f>Município!#REF!</f>
        <v>#REF!</v>
      </c>
      <c r="G775" s="132" t="e">
        <f>Município!#REF!</f>
        <v>#REF!</v>
      </c>
      <c r="H775" s="131"/>
      <c r="I775" s="131" t="e">
        <f>Município!#REF!</f>
        <v>#REF!</v>
      </c>
      <c r="J775" s="131" t="e">
        <f>Município!#REF!</f>
        <v>#REF!</v>
      </c>
      <c r="K775" s="131">
        <f>Município!D775</f>
        <v>48</v>
      </c>
      <c r="L775" s="133"/>
      <c r="M775" s="134" t="e">
        <f>Município!#REF!</f>
        <v>#REF!</v>
      </c>
      <c r="N775" s="14" t="e">
        <f>Município!#REF!</f>
        <v>#REF!</v>
      </c>
      <c r="O775" s="14" t="e">
        <f>Município!#REF!</f>
        <v>#REF!</v>
      </c>
      <c r="P775" s="14" t="e">
        <f>Município!#REF!</f>
        <v>#REF!</v>
      </c>
    </row>
    <row r="776" spans="1:16" ht="15.75" customHeight="1" x14ac:dyDescent="0.25">
      <c r="A776" s="128" t="str">
        <f>Município!A776</f>
        <v>Ponte Nova</v>
      </c>
      <c r="B776" s="128">
        <f>Município!B776</f>
        <v>316556</v>
      </c>
      <c r="C776" s="128" t="str">
        <f>Município!C776</f>
        <v>Sem-Peixe</v>
      </c>
      <c r="D776" s="137" t="e">
        <f>Município!#REF!</f>
        <v>#REF!</v>
      </c>
      <c r="E776" s="131" t="e">
        <f>Município!#REF!</f>
        <v>#REF!</v>
      </c>
      <c r="F776" s="131" t="e">
        <f>Município!#REF!</f>
        <v>#REF!</v>
      </c>
      <c r="G776" s="132" t="e">
        <f>Município!#REF!</f>
        <v>#REF!</v>
      </c>
      <c r="H776" s="131"/>
      <c r="I776" s="131" t="e">
        <f>Município!#REF!</f>
        <v>#REF!</v>
      </c>
      <c r="J776" s="131" t="e">
        <f>Município!#REF!</f>
        <v>#REF!</v>
      </c>
      <c r="K776" s="131">
        <f>Município!D776</f>
        <v>24</v>
      </c>
      <c r="L776" s="133"/>
      <c r="M776" s="134" t="e">
        <f>Município!#REF!</f>
        <v>#REF!</v>
      </c>
      <c r="N776" s="14" t="e">
        <f>Município!#REF!</f>
        <v>#REF!</v>
      </c>
      <c r="O776" s="14" t="e">
        <f>Município!#REF!</f>
        <v>#REF!</v>
      </c>
      <c r="P776" s="14" t="e">
        <f>Município!#REF!</f>
        <v>#REF!</v>
      </c>
    </row>
    <row r="777" spans="1:16" ht="15.75" customHeight="1" x14ac:dyDescent="0.25">
      <c r="A777" s="128" t="str">
        <f>Município!A777</f>
        <v>Pouso Alegre</v>
      </c>
      <c r="B777" s="128">
        <f>Município!B777</f>
        <v>316557</v>
      </c>
      <c r="C777" s="128" t="str">
        <f>Município!C777</f>
        <v>Senador Amaral</v>
      </c>
      <c r="D777" s="137" t="e">
        <f>Município!#REF!</f>
        <v>#REF!</v>
      </c>
      <c r="E777" s="131" t="e">
        <f>Município!#REF!</f>
        <v>#REF!</v>
      </c>
      <c r="F777" s="131" t="e">
        <f>Município!#REF!</f>
        <v>#REF!</v>
      </c>
      <c r="G777" s="132" t="e">
        <f>Município!#REF!</f>
        <v>#REF!</v>
      </c>
      <c r="H777" s="131"/>
      <c r="I777" s="131" t="e">
        <f>Município!#REF!</f>
        <v>#REF!</v>
      </c>
      <c r="J777" s="131" t="e">
        <f>Município!#REF!</f>
        <v>#REF!</v>
      </c>
      <c r="K777" s="131">
        <f>Município!D777</f>
        <v>78</v>
      </c>
      <c r="L777" s="133"/>
      <c r="M777" s="134" t="e">
        <f>Município!#REF!</f>
        <v>#REF!</v>
      </c>
      <c r="N777" s="14" t="e">
        <f>Município!#REF!</f>
        <v>#REF!</v>
      </c>
      <c r="O777" s="14" t="e">
        <f>Município!#REF!</f>
        <v>#REF!</v>
      </c>
      <c r="P777" s="14" t="e">
        <f>Município!#REF!</f>
        <v>#REF!</v>
      </c>
    </row>
    <row r="778" spans="1:16" ht="15.75" customHeight="1" x14ac:dyDescent="0.25">
      <c r="A778" s="128" t="str">
        <f>Município!A778</f>
        <v>Juiz de Fora</v>
      </c>
      <c r="B778" s="128">
        <f>Município!B778</f>
        <v>316560</v>
      </c>
      <c r="C778" s="128" t="str">
        <f>Município!C778</f>
        <v>Senador Cortes</v>
      </c>
      <c r="D778" s="137" t="e">
        <f>Município!#REF!</f>
        <v>#REF!</v>
      </c>
      <c r="E778" s="131" t="e">
        <f>Município!#REF!</f>
        <v>#REF!</v>
      </c>
      <c r="F778" s="131" t="e">
        <f>Município!#REF!</f>
        <v>#REF!</v>
      </c>
      <c r="G778" s="132" t="e">
        <f>Município!#REF!</f>
        <v>#REF!</v>
      </c>
      <c r="H778" s="131"/>
      <c r="I778" s="131" t="e">
        <f>Município!#REF!</f>
        <v>#REF!</v>
      </c>
      <c r="J778" s="131" t="e">
        <f>Município!#REF!</f>
        <v>#REF!</v>
      </c>
      <c r="K778" s="131">
        <f>Município!D778</f>
        <v>24</v>
      </c>
      <c r="L778" s="133"/>
      <c r="M778" s="134" t="e">
        <f>Município!#REF!</f>
        <v>#REF!</v>
      </c>
      <c r="N778" s="14" t="e">
        <f>Município!#REF!</f>
        <v>#REF!</v>
      </c>
      <c r="O778" s="14" t="e">
        <f>Município!#REF!</f>
        <v>#REF!</v>
      </c>
      <c r="P778" s="14" t="e">
        <f>Município!#REF!</f>
        <v>#REF!</v>
      </c>
    </row>
    <row r="779" spans="1:16" ht="15.75" customHeight="1" x14ac:dyDescent="0.25">
      <c r="A779" s="128" t="str">
        <f>Município!A779</f>
        <v>Ubá</v>
      </c>
      <c r="B779" s="128">
        <f>Município!B779</f>
        <v>316570</v>
      </c>
      <c r="C779" s="128" t="str">
        <f>Município!C779</f>
        <v>Senador Firmino</v>
      </c>
      <c r="D779" s="137" t="e">
        <f>Município!#REF!</f>
        <v>#REF!</v>
      </c>
      <c r="E779" s="131" t="e">
        <f>Município!#REF!</f>
        <v>#REF!</v>
      </c>
      <c r="F779" s="131" t="e">
        <f>Município!#REF!</f>
        <v>#REF!</v>
      </c>
      <c r="G779" s="132" t="e">
        <f>Município!#REF!</f>
        <v>#REF!</v>
      </c>
      <c r="H779" s="131"/>
      <c r="I779" s="131" t="e">
        <f>Município!#REF!</f>
        <v>#REF!</v>
      </c>
      <c r="J779" s="131" t="e">
        <f>Município!#REF!</f>
        <v>#REF!</v>
      </c>
      <c r="K779" s="131">
        <f>Município!D779</f>
        <v>138</v>
      </c>
      <c r="L779" s="133"/>
      <c r="M779" s="134" t="e">
        <f>Município!#REF!</f>
        <v>#REF!</v>
      </c>
      <c r="N779" s="14" t="e">
        <f>Município!#REF!</f>
        <v>#REF!</v>
      </c>
      <c r="O779" s="14" t="e">
        <f>Município!#REF!</f>
        <v>#REF!</v>
      </c>
      <c r="P779" s="14" t="e">
        <f>Município!#REF!</f>
        <v>#REF!</v>
      </c>
    </row>
    <row r="780" spans="1:16" ht="15.75" customHeight="1" x14ac:dyDescent="0.25">
      <c r="A780" s="128" t="str">
        <f>Município!A780</f>
        <v>Pouso Alegre</v>
      </c>
      <c r="B780" s="128">
        <f>Município!B780</f>
        <v>316580</v>
      </c>
      <c r="C780" s="128" t="str">
        <f>Município!C780</f>
        <v>Senador José Bento</v>
      </c>
      <c r="D780" s="137" t="e">
        <f>Município!#REF!</f>
        <v>#REF!</v>
      </c>
      <c r="E780" s="131" t="e">
        <f>Município!#REF!</f>
        <v>#REF!</v>
      </c>
      <c r="F780" s="131" t="e">
        <f>Município!#REF!</f>
        <v>#REF!</v>
      </c>
      <c r="G780" s="132" t="e">
        <f>Município!#REF!</f>
        <v>#REF!</v>
      </c>
      <c r="H780" s="131"/>
      <c r="I780" s="131" t="e">
        <f>Município!#REF!</f>
        <v>#REF!</v>
      </c>
      <c r="J780" s="131" t="e">
        <f>Município!#REF!</f>
        <v>#REF!</v>
      </c>
      <c r="K780" s="131">
        <f>Município!D780</f>
        <v>30</v>
      </c>
      <c r="L780" s="133"/>
      <c r="M780" s="134" t="e">
        <f>Município!#REF!</f>
        <v>#REF!</v>
      </c>
      <c r="N780" s="14" t="e">
        <f>Município!#REF!</f>
        <v>#REF!</v>
      </c>
      <c r="O780" s="14" t="e">
        <f>Município!#REF!</f>
        <v>#REF!</v>
      </c>
      <c r="P780" s="14" t="e">
        <f>Município!#REF!</f>
        <v>#REF!</v>
      </c>
    </row>
    <row r="781" spans="1:16" ht="15.75" customHeight="1" x14ac:dyDescent="0.25">
      <c r="A781" s="128" t="str">
        <f>Município!A781</f>
        <v>Diamantina</v>
      </c>
      <c r="B781" s="128">
        <f>Município!B781</f>
        <v>316590</v>
      </c>
      <c r="C781" s="128" t="str">
        <f>Município!C781</f>
        <v>Senador Modestino Gonçalves</v>
      </c>
      <c r="D781" s="137" t="e">
        <f>Município!#REF!</f>
        <v>#REF!</v>
      </c>
      <c r="E781" s="131" t="e">
        <f>Município!#REF!</f>
        <v>#REF!</v>
      </c>
      <c r="F781" s="131" t="e">
        <f>Município!#REF!</f>
        <v>#REF!</v>
      </c>
      <c r="G781" s="132" t="e">
        <f>Município!#REF!</f>
        <v>#REF!</v>
      </c>
      <c r="H781" s="131"/>
      <c r="I781" s="131" t="e">
        <f>Município!#REF!</f>
        <v>#REF!</v>
      </c>
      <c r="J781" s="131" t="e">
        <f>Município!#REF!</f>
        <v>#REF!</v>
      </c>
      <c r="K781" s="131">
        <f>Município!D781</f>
        <v>66</v>
      </c>
      <c r="L781" s="133"/>
      <c r="M781" s="134" t="e">
        <f>Município!#REF!</f>
        <v>#REF!</v>
      </c>
      <c r="N781" s="14" t="e">
        <f>Município!#REF!</f>
        <v>#REF!</v>
      </c>
      <c r="O781" s="14" t="e">
        <f>Município!#REF!</f>
        <v>#REF!</v>
      </c>
      <c r="P781" s="14" t="e">
        <f>Município!#REF!</f>
        <v>#REF!</v>
      </c>
    </row>
    <row r="782" spans="1:16" ht="15.75" customHeight="1" x14ac:dyDescent="0.25">
      <c r="A782" s="128" t="str">
        <f>Município!A782</f>
        <v>Barbacena</v>
      </c>
      <c r="B782" s="128">
        <f>Município!B782</f>
        <v>316600</v>
      </c>
      <c r="C782" s="128" t="str">
        <f>Município!C782</f>
        <v>Senhora de Oliveira</v>
      </c>
      <c r="D782" s="137" t="e">
        <f>Município!#REF!</f>
        <v>#REF!</v>
      </c>
      <c r="E782" s="131" t="e">
        <f>Município!#REF!</f>
        <v>#REF!</v>
      </c>
      <c r="F782" s="131" t="e">
        <f>Município!#REF!</f>
        <v>#REF!</v>
      </c>
      <c r="G782" s="132" t="e">
        <f>Município!#REF!</f>
        <v>#REF!</v>
      </c>
      <c r="H782" s="131"/>
      <c r="I782" s="131" t="e">
        <f>Município!#REF!</f>
        <v>#REF!</v>
      </c>
      <c r="J782" s="131" t="e">
        <f>Município!#REF!</f>
        <v>#REF!</v>
      </c>
      <c r="K782" s="131">
        <f>Município!D782</f>
        <v>96</v>
      </c>
      <c r="L782" s="133"/>
      <c r="M782" s="134" t="e">
        <f>Município!#REF!</f>
        <v>#REF!</v>
      </c>
      <c r="N782" s="14" t="e">
        <f>Município!#REF!</f>
        <v>#REF!</v>
      </c>
      <c r="O782" s="14" t="e">
        <f>Município!#REF!</f>
        <v>#REF!</v>
      </c>
      <c r="P782" s="14" t="e">
        <f>Município!#REF!</f>
        <v>#REF!</v>
      </c>
    </row>
    <row r="783" spans="1:16" ht="15.75" customHeight="1" x14ac:dyDescent="0.25">
      <c r="A783" s="128" t="str">
        <f>Município!A783</f>
        <v>Itabira</v>
      </c>
      <c r="B783" s="128">
        <f>Município!B783</f>
        <v>316610</v>
      </c>
      <c r="C783" s="128" t="str">
        <f>Município!C783</f>
        <v>Senhora do Porto</v>
      </c>
      <c r="D783" s="137" t="e">
        <f>Município!#REF!</f>
        <v>#REF!</v>
      </c>
      <c r="E783" s="131" t="e">
        <f>Município!#REF!</f>
        <v>#REF!</v>
      </c>
      <c r="F783" s="131" t="e">
        <f>Município!#REF!</f>
        <v>#REF!</v>
      </c>
      <c r="G783" s="132" t="e">
        <f>Município!#REF!</f>
        <v>#REF!</v>
      </c>
      <c r="H783" s="131"/>
      <c r="I783" s="131" t="e">
        <f>Município!#REF!</f>
        <v>#REF!</v>
      </c>
      <c r="J783" s="131" t="e">
        <f>Município!#REF!</f>
        <v>#REF!</v>
      </c>
      <c r="K783" s="131">
        <f>Município!D783</f>
        <v>30</v>
      </c>
      <c r="L783" s="133"/>
      <c r="M783" s="134" t="e">
        <f>Município!#REF!</f>
        <v>#REF!</v>
      </c>
      <c r="N783" s="14" t="e">
        <f>Município!#REF!</f>
        <v>#REF!</v>
      </c>
      <c r="O783" s="14" t="e">
        <f>Município!#REF!</f>
        <v>#REF!</v>
      </c>
      <c r="P783" s="14" t="e">
        <f>Município!#REF!</f>
        <v>#REF!</v>
      </c>
    </row>
    <row r="784" spans="1:16" ht="15.75" customHeight="1" x14ac:dyDescent="0.25">
      <c r="A784" s="128" t="str">
        <f>Município!A784</f>
        <v>Barbacena</v>
      </c>
      <c r="B784" s="128">
        <f>Município!B784</f>
        <v>316620</v>
      </c>
      <c r="C784" s="128" t="str">
        <f>Município!C784</f>
        <v>Senhora dos Remédios</v>
      </c>
      <c r="D784" s="137" t="e">
        <f>Município!#REF!</f>
        <v>#REF!</v>
      </c>
      <c r="E784" s="131" t="e">
        <f>Município!#REF!</f>
        <v>#REF!</v>
      </c>
      <c r="F784" s="131" t="e">
        <f>Município!#REF!</f>
        <v>#REF!</v>
      </c>
      <c r="G784" s="132" t="e">
        <f>Município!#REF!</f>
        <v>#REF!</v>
      </c>
      <c r="H784" s="131"/>
      <c r="I784" s="131" t="e">
        <f>Município!#REF!</f>
        <v>#REF!</v>
      </c>
      <c r="J784" s="131" t="e">
        <f>Município!#REF!</f>
        <v>#REF!</v>
      </c>
      <c r="K784" s="131">
        <f>Município!D784</f>
        <v>156</v>
      </c>
      <c r="L784" s="133"/>
      <c r="M784" s="134" t="e">
        <f>Município!#REF!</f>
        <v>#REF!</v>
      </c>
      <c r="N784" s="14" t="e">
        <f>Município!#REF!</f>
        <v>#REF!</v>
      </c>
      <c r="O784" s="14" t="e">
        <f>Município!#REF!</f>
        <v>#REF!</v>
      </c>
      <c r="P784" s="14" t="e">
        <f>Município!#REF!</f>
        <v>#REF!</v>
      </c>
    </row>
    <row r="785" spans="1:16" ht="15.75" customHeight="1" x14ac:dyDescent="0.25">
      <c r="A785" s="128" t="str">
        <f>Município!A785</f>
        <v>Ponte Nova</v>
      </c>
      <c r="B785" s="128">
        <f>Município!B785</f>
        <v>316630</v>
      </c>
      <c r="C785" s="128" t="str">
        <f>Município!C785</f>
        <v>Sericita</v>
      </c>
      <c r="D785" s="137" t="e">
        <f>Município!#REF!</f>
        <v>#REF!</v>
      </c>
      <c r="E785" s="131" t="e">
        <f>Município!#REF!</f>
        <v>#REF!</v>
      </c>
      <c r="F785" s="131" t="e">
        <f>Município!#REF!</f>
        <v>#REF!</v>
      </c>
      <c r="G785" s="132" t="e">
        <f>Município!#REF!</f>
        <v>#REF!</v>
      </c>
      <c r="H785" s="131"/>
      <c r="I785" s="131" t="e">
        <f>Município!#REF!</f>
        <v>#REF!</v>
      </c>
      <c r="J785" s="131" t="e">
        <f>Município!#REF!</f>
        <v>#REF!</v>
      </c>
      <c r="K785" s="131">
        <f>Município!D785</f>
        <v>114</v>
      </c>
      <c r="L785" s="133"/>
      <c r="M785" s="134" t="e">
        <f>Município!#REF!</f>
        <v>#REF!</v>
      </c>
      <c r="N785" s="14" t="e">
        <f>Município!#REF!</f>
        <v>#REF!</v>
      </c>
      <c r="O785" s="14" t="e">
        <f>Município!#REF!</f>
        <v>#REF!</v>
      </c>
      <c r="P785" s="14" t="e">
        <f>Município!#REF!</f>
        <v>#REF!</v>
      </c>
    </row>
    <row r="786" spans="1:16" ht="15.75" customHeight="1" x14ac:dyDescent="0.25">
      <c r="A786" s="128" t="str">
        <f>Município!A786</f>
        <v>Varginha</v>
      </c>
      <c r="B786" s="128">
        <f>Município!B786</f>
        <v>316640</v>
      </c>
      <c r="C786" s="128" t="str">
        <f>Município!C786</f>
        <v>Seritinga</v>
      </c>
      <c r="D786" s="137" t="e">
        <f>Município!#REF!</f>
        <v>#REF!</v>
      </c>
      <c r="E786" s="131" t="e">
        <f>Município!#REF!</f>
        <v>#REF!</v>
      </c>
      <c r="F786" s="131" t="e">
        <f>Município!#REF!</f>
        <v>#REF!</v>
      </c>
      <c r="G786" s="132" t="e">
        <f>Município!#REF!</f>
        <v>#REF!</v>
      </c>
      <c r="H786" s="131"/>
      <c r="I786" s="131" t="e">
        <f>Município!#REF!</f>
        <v>#REF!</v>
      </c>
      <c r="J786" s="131" t="e">
        <f>Município!#REF!</f>
        <v>#REF!</v>
      </c>
      <c r="K786" s="131">
        <f>Município!D786</f>
        <v>36</v>
      </c>
      <c r="L786" s="133"/>
      <c r="M786" s="134" t="e">
        <f>Município!#REF!</f>
        <v>#REF!</v>
      </c>
      <c r="N786" s="14" t="e">
        <f>Município!#REF!</f>
        <v>#REF!</v>
      </c>
      <c r="O786" s="14" t="e">
        <f>Município!#REF!</f>
        <v>#REF!</v>
      </c>
      <c r="P786" s="14" t="e">
        <f>Município!#REF!</f>
        <v>#REF!</v>
      </c>
    </row>
    <row r="787" spans="1:16" ht="15.75" customHeight="1" x14ac:dyDescent="0.25">
      <c r="A787" s="128" t="str">
        <f>Município!A787</f>
        <v>Diamantina</v>
      </c>
      <c r="B787" s="128">
        <f>Município!B787</f>
        <v>316650</v>
      </c>
      <c r="C787" s="128" t="str">
        <f>Município!C787</f>
        <v>Serra Azul de Minas</v>
      </c>
      <c r="D787" s="137" t="e">
        <f>Município!#REF!</f>
        <v>#REF!</v>
      </c>
      <c r="E787" s="131" t="e">
        <f>Município!#REF!</f>
        <v>#REF!</v>
      </c>
      <c r="F787" s="131" t="e">
        <f>Município!#REF!</f>
        <v>#REF!</v>
      </c>
      <c r="G787" s="132" t="e">
        <f>Município!#REF!</f>
        <v>#REF!</v>
      </c>
      <c r="H787" s="131"/>
      <c r="I787" s="131" t="e">
        <f>Município!#REF!</f>
        <v>#REF!</v>
      </c>
      <c r="J787" s="131" t="e">
        <f>Município!#REF!</f>
        <v>#REF!</v>
      </c>
      <c r="K787" s="131">
        <f>Município!D787</f>
        <v>66</v>
      </c>
      <c r="L787" s="133"/>
      <c r="M787" s="134" t="e">
        <f>Município!#REF!</f>
        <v>#REF!</v>
      </c>
      <c r="N787" s="14" t="e">
        <f>Município!#REF!</f>
        <v>#REF!</v>
      </c>
      <c r="O787" s="14" t="e">
        <f>Município!#REF!</f>
        <v>#REF!</v>
      </c>
      <c r="P787" s="14" t="e">
        <f>Município!#REF!</f>
        <v>#REF!</v>
      </c>
    </row>
    <row r="788" spans="1:16" ht="15.75" customHeight="1" x14ac:dyDescent="0.25">
      <c r="A788" s="128" t="str">
        <f>Município!A788</f>
        <v>Divinópolis</v>
      </c>
      <c r="B788" s="128">
        <f>Município!B788</f>
        <v>316660</v>
      </c>
      <c r="C788" s="128" t="str">
        <f>Município!C788</f>
        <v>Serra da Saudade</v>
      </c>
      <c r="D788" s="137" t="e">
        <f>Município!#REF!</f>
        <v>#REF!</v>
      </c>
      <c r="E788" s="131" t="e">
        <f>Município!#REF!</f>
        <v>#REF!</v>
      </c>
      <c r="F788" s="131" t="e">
        <f>Município!#REF!</f>
        <v>#REF!</v>
      </c>
      <c r="G788" s="132" t="e">
        <f>Município!#REF!</f>
        <v>#REF!</v>
      </c>
      <c r="H788" s="131"/>
      <c r="I788" s="131" t="e">
        <f>Município!#REF!</f>
        <v>#REF!</v>
      </c>
      <c r="J788" s="131" t="e">
        <f>Município!#REF!</f>
        <v>#REF!</v>
      </c>
      <c r="K788" s="131">
        <f>Município!D788</f>
        <v>12</v>
      </c>
      <c r="L788" s="133"/>
      <c r="M788" s="134" t="e">
        <f>Município!#REF!</f>
        <v>#REF!</v>
      </c>
      <c r="N788" s="14" t="e">
        <f>Município!#REF!</f>
        <v>#REF!</v>
      </c>
      <c r="O788" s="14" t="e">
        <f>Município!#REF!</f>
        <v>#REF!</v>
      </c>
      <c r="P788" s="14" t="e">
        <f>Município!#REF!</f>
        <v>#REF!</v>
      </c>
    </row>
    <row r="789" spans="1:16" ht="15.75" customHeight="1" x14ac:dyDescent="0.25">
      <c r="A789" s="128" t="str">
        <f>Município!A789</f>
        <v>Teófilo Otoni</v>
      </c>
      <c r="B789" s="128">
        <f>Município!B789</f>
        <v>316670</v>
      </c>
      <c r="C789" s="128" t="str">
        <f>Município!C789</f>
        <v>Serra dos Aimorés</v>
      </c>
      <c r="D789" s="137" t="e">
        <f>Município!#REF!</f>
        <v>#REF!</v>
      </c>
      <c r="E789" s="131" t="e">
        <f>Município!#REF!</f>
        <v>#REF!</v>
      </c>
      <c r="F789" s="131" t="e">
        <f>Município!#REF!</f>
        <v>#REF!</v>
      </c>
      <c r="G789" s="132" t="e">
        <f>Município!#REF!</f>
        <v>#REF!</v>
      </c>
      <c r="H789" s="131"/>
      <c r="I789" s="131" t="e">
        <f>Município!#REF!</f>
        <v>#REF!</v>
      </c>
      <c r="J789" s="131" t="e">
        <f>Município!#REF!</f>
        <v>#REF!</v>
      </c>
      <c r="K789" s="131">
        <f>Município!D789</f>
        <v>54</v>
      </c>
      <c r="L789" s="133"/>
      <c r="M789" s="134" t="e">
        <f>Município!#REF!</f>
        <v>#REF!</v>
      </c>
      <c r="N789" s="14" t="e">
        <f>Município!#REF!</f>
        <v>#REF!</v>
      </c>
      <c r="O789" s="14" t="e">
        <f>Município!#REF!</f>
        <v>#REF!</v>
      </c>
      <c r="P789" s="14" t="e">
        <f>Município!#REF!</f>
        <v>#REF!</v>
      </c>
    </row>
    <row r="790" spans="1:16" ht="15.75" customHeight="1" x14ac:dyDescent="0.25">
      <c r="A790" s="128" t="str">
        <f>Município!A790</f>
        <v>Patos de Minas</v>
      </c>
      <c r="B790" s="128">
        <f>Município!B790</f>
        <v>316680</v>
      </c>
      <c r="C790" s="128" t="str">
        <f>Município!C790</f>
        <v>Serra do Salitre</v>
      </c>
      <c r="D790" s="137" t="e">
        <f>Município!#REF!</f>
        <v>#REF!</v>
      </c>
      <c r="E790" s="131" t="e">
        <f>Município!#REF!</f>
        <v>#REF!</v>
      </c>
      <c r="F790" s="131" t="e">
        <f>Município!#REF!</f>
        <v>#REF!</v>
      </c>
      <c r="G790" s="132" t="e">
        <f>Município!#REF!</f>
        <v>#REF!</v>
      </c>
      <c r="H790" s="131"/>
      <c r="I790" s="131" t="e">
        <f>Município!#REF!</f>
        <v>#REF!</v>
      </c>
      <c r="J790" s="131" t="e">
        <f>Município!#REF!</f>
        <v>#REF!</v>
      </c>
      <c r="K790" s="131">
        <f>Município!D790</f>
        <v>204</v>
      </c>
      <c r="L790" s="133"/>
      <c r="M790" s="134" t="e">
        <f>Município!#REF!</f>
        <v>#REF!</v>
      </c>
      <c r="N790" s="14" t="e">
        <f>Município!#REF!</f>
        <v>#REF!</v>
      </c>
      <c r="O790" s="14" t="e">
        <f>Município!#REF!</f>
        <v>#REF!</v>
      </c>
      <c r="P790" s="14" t="e">
        <f>Município!#REF!</f>
        <v>#REF!</v>
      </c>
    </row>
    <row r="791" spans="1:16" ht="15.75" customHeight="1" x14ac:dyDescent="0.25">
      <c r="A791" s="128" t="str">
        <f>Município!A791</f>
        <v>Alfenas</v>
      </c>
      <c r="B791" s="128">
        <f>Município!B791</f>
        <v>316690</v>
      </c>
      <c r="C791" s="128" t="str">
        <f>Município!C791</f>
        <v>Serrania</v>
      </c>
      <c r="D791" s="137" t="e">
        <f>Município!#REF!</f>
        <v>#REF!</v>
      </c>
      <c r="E791" s="131" t="e">
        <f>Município!#REF!</f>
        <v>#REF!</v>
      </c>
      <c r="F791" s="131" t="e">
        <f>Município!#REF!</f>
        <v>#REF!</v>
      </c>
      <c r="G791" s="132" t="e">
        <f>Município!#REF!</f>
        <v>#REF!</v>
      </c>
      <c r="H791" s="131"/>
      <c r="I791" s="131" t="e">
        <f>Município!#REF!</f>
        <v>#REF!</v>
      </c>
      <c r="J791" s="131" t="e">
        <f>Município!#REF!</f>
        <v>#REF!</v>
      </c>
      <c r="K791" s="131">
        <f>Município!D791</f>
        <v>126</v>
      </c>
      <c r="L791" s="133"/>
      <c r="M791" s="134" t="e">
        <f>Município!#REF!</f>
        <v>#REF!</v>
      </c>
      <c r="N791" s="14" t="e">
        <f>Município!#REF!</f>
        <v>#REF!</v>
      </c>
      <c r="O791" s="14" t="e">
        <f>Município!#REF!</f>
        <v>#REF!</v>
      </c>
      <c r="P791" s="14" t="e">
        <f>Município!#REF!</f>
        <v>#REF!</v>
      </c>
    </row>
    <row r="792" spans="1:16" ht="15.75" customHeight="1" x14ac:dyDescent="0.25">
      <c r="A792" s="128" t="str">
        <f>Município!A792</f>
        <v>Montes Claros</v>
      </c>
      <c r="B792" s="128">
        <f>Município!B792</f>
        <v>316695</v>
      </c>
      <c r="C792" s="128" t="str">
        <f>Município!C792</f>
        <v>Serranópolis de Minas</v>
      </c>
      <c r="D792" s="137" t="e">
        <f>Município!#REF!</f>
        <v>#REF!</v>
      </c>
      <c r="E792" s="131" t="e">
        <f>Município!#REF!</f>
        <v>#REF!</v>
      </c>
      <c r="F792" s="131" t="e">
        <f>Município!#REF!</f>
        <v>#REF!</v>
      </c>
      <c r="G792" s="132" t="e">
        <f>Município!#REF!</f>
        <v>#REF!</v>
      </c>
      <c r="H792" s="131"/>
      <c r="I792" s="131" t="e">
        <f>Município!#REF!</f>
        <v>#REF!</v>
      </c>
      <c r="J792" s="131" t="e">
        <f>Município!#REF!</f>
        <v>#REF!</v>
      </c>
      <c r="K792" s="131">
        <f>Município!D792</f>
        <v>36</v>
      </c>
      <c r="L792" s="133"/>
      <c r="M792" s="134" t="e">
        <f>Município!#REF!</f>
        <v>#REF!</v>
      </c>
      <c r="N792" s="14" t="e">
        <f>Município!#REF!</f>
        <v>#REF!</v>
      </c>
      <c r="O792" s="14" t="e">
        <f>Município!#REF!</f>
        <v>#REF!</v>
      </c>
      <c r="P792" s="14" t="e">
        <f>Município!#REF!</f>
        <v>#REF!</v>
      </c>
    </row>
    <row r="793" spans="1:16" ht="15.75" customHeight="1" x14ac:dyDescent="0.25">
      <c r="A793" s="128" t="str">
        <f>Município!A793</f>
        <v>Varginha</v>
      </c>
      <c r="B793" s="128">
        <f>Município!B793</f>
        <v>316700</v>
      </c>
      <c r="C793" s="128" t="str">
        <f>Município!C793</f>
        <v>Serranos</v>
      </c>
      <c r="D793" s="137" t="e">
        <f>Município!#REF!</f>
        <v>#REF!</v>
      </c>
      <c r="E793" s="131" t="e">
        <f>Município!#REF!</f>
        <v>#REF!</v>
      </c>
      <c r="F793" s="131" t="e">
        <f>Município!#REF!</f>
        <v>#REF!</v>
      </c>
      <c r="G793" s="132" t="e">
        <f>Município!#REF!</f>
        <v>#REF!</v>
      </c>
      <c r="H793" s="131"/>
      <c r="I793" s="131" t="e">
        <f>Município!#REF!</f>
        <v>#REF!</v>
      </c>
      <c r="J793" s="131" t="e">
        <f>Município!#REF!</f>
        <v>#REF!</v>
      </c>
      <c r="K793" s="131">
        <f>Município!D793</f>
        <v>42</v>
      </c>
      <c r="L793" s="133"/>
      <c r="M793" s="134" t="e">
        <f>Município!#REF!</f>
        <v>#REF!</v>
      </c>
      <c r="N793" s="14" t="e">
        <f>Município!#REF!</f>
        <v>#REF!</v>
      </c>
      <c r="O793" s="14" t="e">
        <f>Município!#REF!</f>
        <v>#REF!</v>
      </c>
      <c r="P793" s="14" t="e">
        <f>Município!#REF!</f>
        <v>#REF!</v>
      </c>
    </row>
    <row r="794" spans="1:16" ht="15.75" customHeight="1" x14ac:dyDescent="0.25">
      <c r="A794" s="128" t="str">
        <f>Município!A794</f>
        <v>Diamantina</v>
      </c>
      <c r="B794" s="128">
        <f>Município!B794</f>
        <v>316710</v>
      </c>
      <c r="C794" s="128" t="str">
        <f>Município!C794</f>
        <v>Serro</v>
      </c>
      <c r="D794" s="137" t="e">
        <f>Município!#REF!</f>
        <v>#REF!</v>
      </c>
      <c r="E794" s="131" t="e">
        <f>Município!#REF!</f>
        <v>#REF!</v>
      </c>
      <c r="F794" s="131" t="e">
        <f>Município!#REF!</f>
        <v>#REF!</v>
      </c>
      <c r="G794" s="132" t="e">
        <f>Município!#REF!</f>
        <v>#REF!</v>
      </c>
      <c r="H794" s="131"/>
      <c r="I794" s="131" t="e">
        <f>Município!#REF!</f>
        <v>#REF!</v>
      </c>
      <c r="J794" s="131" t="e">
        <f>Município!#REF!</f>
        <v>#REF!</v>
      </c>
      <c r="K794" s="131">
        <f>Município!D794</f>
        <v>132</v>
      </c>
      <c r="L794" s="133"/>
      <c r="M794" s="134" t="e">
        <f>Município!#REF!</f>
        <v>#REF!</v>
      </c>
      <c r="N794" s="14" t="e">
        <f>Município!#REF!</f>
        <v>#REF!</v>
      </c>
      <c r="O794" s="14" t="e">
        <f>Município!#REF!</f>
        <v>#REF!</v>
      </c>
      <c r="P794" s="14" t="e">
        <f>Município!#REF!</f>
        <v>#REF!</v>
      </c>
    </row>
    <row r="795" spans="1:16" ht="15.75" customHeight="1" x14ac:dyDescent="0.25">
      <c r="A795" s="128" t="str">
        <f>Município!A795</f>
        <v>Sete Lagoas</v>
      </c>
      <c r="B795" s="128">
        <f>Município!B795</f>
        <v>316720</v>
      </c>
      <c r="C795" s="128" t="str">
        <f>Município!C795</f>
        <v>Sete Lagoas</v>
      </c>
      <c r="D795" s="137" t="e">
        <f>Município!#REF!</f>
        <v>#REF!</v>
      </c>
      <c r="E795" s="131" t="e">
        <f>Município!#REF!</f>
        <v>#REF!</v>
      </c>
      <c r="F795" s="131" t="e">
        <f>Município!#REF!</f>
        <v>#REF!</v>
      </c>
      <c r="G795" s="132" t="e">
        <f>Município!#REF!</f>
        <v>#REF!</v>
      </c>
      <c r="H795" s="131"/>
      <c r="I795" s="131" t="e">
        <f>Município!#REF!</f>
        <v>#REF!</v>
      </c>
      <c r="J795" s="131" t="e">
        <f>Município!#REF!</f>
        <v>#REF!</v>
      </c>
      <c r="K795" s="131">
        <f>Município!D795</f>
        <v>4260</v>
      </c>
      <c r="L795" s="133"/>
      <c r="M795" s="134" t="e">
        <f>Município!#REF!</f>
        <v>#REF!</v>
      </c>
      <c r="N795" s="14" t="e">
        <f>Município!#REF!</f>
        <v>#REF!</v>
      </c>
      <c r="O795" s="14" t="e">
        <f>Município!#REF!</f>
        <v>#REF!</v>
      </c>
      <c r="P795" s="14" t="e">
        <f>Município!#REF!</f>
        <v>#REF!</v>
      </c>
    </row>
    <row r="796" spans="1:16" ht="15.75" customHeight="1" x14ac:dyDescent="0.25">
      <c r="A796" s="128" t="str">
        <f>Município!A796</f>
        <v>Ubá</v>
      </c>
      <c r="B796" s="128">
        <f>Município!B796</f>
        <v>316730</v>
      </c>
      <c r="C796" s="128" t="str">
        <f>Município!C796</f>
        <v>Silveirânia</v>
      </c>
      <c r="D796" s="137" t="e">
        <f>Município!#REF!</f>
        <v>#REF!</v>
      </c>
      <c r="E796" s="131" t="e">
        <f>Município!#REF!</f>
        <v>#REF!</v>
      </c>
      <c r="F796" s="131" t="e">
        <f>Município!#REF!</f>
        <v>#REF!</v>
      </c>
      <c r="G796" s="132" t="e">
        <f>Município!#REF!</f>
        <v>#REF!</v>
      </c>
      <c r="H796" s="131"/>
      <c r="I796" s="131" t="e">
        <f>Município!#REF!</f>
        <v>#REF!</v>
      </c>
      <c r="J796" s="131" t="e">
        <f>Município!#REF!</f>
        <v>#REF!</v>
      </c>
      <c r="K796" s="131">
        <f>Município!D796</f>
        <v>42</v>
      </c>
      <c r="L796" s="133"/>
      <c r="M796" s="134" t="e">
        <f>Município!#REF!</f>
        <v>#REF!</v>
      </c>
      <c r="N796" s="14" t="e">
        <f>Município!#REF!</f>
        <v>#REF!</v>
      </c>
      <c r="O796" s="14" t="e">
        <f>Município!#REF!</f>
        <v>#REF!</v>
      </c>
      <c r="P796" s="14" t="e">
        <f>Município!#REF!</f>
        <v>#REF!</v>
      </c>
    </row>
    <row r="797" spans="1:16" ht="15.75" customHeight="1" x14ac:dyDescent="0.25">
      <c r="A797" s="128" t="str">
        <f>Município!A797</f>
        <v>Pouso Alegre</v>
      </c>
      <c r="B797" s="128">
        <f>Município!B797</f>
        <v>316740</v>
      </c>
      <c r="C797" s="128" t="str">
        <f>Município!C797</f>
        <v>Silvianópolis</v>
      </c>
      <c r="D797" s="137" t="e">
        <f>Município!#REF!</f>
        <v>#REF!</v>
      </c>
      <c r="E797" s="131" t="e">
        <f>Município!#REF!</f>
        <v>#REF!</v>
      </c>
      <c r="F797" s="131" t="e">
        <f>Município!#REF!</f>
        <v>#REF!</v>
      </c>
      <c r="G797" s="132" t="e">
        <f>Município!#REF!</f>
        <v>#REF!</v>
      </c>
      <c r="H797" s="131"/>
      <c r="I797" s="131" t="e">
        <f>Município!#REF!</f>
        <v>#REF!</v>
      </c>
      <c r="J797" s="131" t="e">
        <f>Município!#REF!</f>
        <v>#REF!</v>
      </c>
      <c r="K797" s="131">
        <f>Município!D797</f>
        <v>120</v>
      </c>
      <c r="L797" s="133"/>
      <c r="M797" s="134" t="e">
        <f>Município!#REF!</f>
        <v>#REF!</v>
      </c>
      <c r="N797" s="14" t="e">
        <f>Município!#REF!</f>
        <v>#REF!</v>
      </c>
      <c r="O797" s="14" t="e">
        <f>Município!#REF!</f>
        <v>#REF!</v>
      </c>
      <c r="P797" s="14" t="e">
        <f>Município!#REF!</f>
        <v>#REF!</v>
      </c>
    </row>
    <row r="798" spans="1:16" ht="15.75" customHeight="1" x14ac:dyDescent="0.25">
      <c r="A798" s="128" t="str">
        <f>Município!A798</f>
        <v>Juiz de Fora</v>
      </c>
      <c r="B798" s="128">
        <f>Município!B798</f>
        <v>316750</v>
      </c>
      <c r="C798" s="128" t="str">
        <f>Município!C798</f>
        <v>Simão Pereira</v>
      </c>
      <c r="D798" s="137" t="e">
        <f>Município!#REF!</f>
        <v>#REF!</v>
      </c>
      <c r="E798" s="131" t="e">
        <f>Município!#REF!</f>
        <v>#REF!</v>
      </c>
      <c r="F798" s="131" t="e">
        <f>Município!#REF!</f>
        <v>#REF!</v>
      </c>
      <c r="G798" s="132" t="e">
        <f>Município!#REF!</f>
        <v>#REF!</v>
      </c>
      <c r="H798" s="131"/>
      <c r="I798" s="131" t="e">
        <f>Município!#REF!</f>
        <v>#REF!</v>
      </c>
      <c r="J798" s="131" t="e">
        <f>Município!#REF!</f>
        <v>#REF!</v>
      </c>
      <c r="K798" s="131">
        <f>Município!D798</f>
        <v>24</v>
      </c>
      <c r="L798" s="133"/>
      <c r="M798" s="134" t="e">
        <f>Município!#REF!</f>
        <v>#REF!</v>
      </c>
      <c r="N798" s="14" t="e">
        <f>Município!#REF!</f>
        <v>#REF!</v>
      </c>
      <c r="O798" s="14" t="e">
        <f>Município!#REF!</f>
        <v>#REF!</v>
      </c>
      <c r="P798" s="14" t="e">
        <f>Município!#REF!</f>
        <v>#REF!</v>
      </c>
    </row>
    <row r="799" spans="1:16" ht="15.75" customHeight="1" x14ac:dyDescent="0.25">
      <c r="A799" s="128" t="str">
        <f>Município!A799</f>
        <v>Manhuaçu</v>
      </c>
      <c r="B799" s="128">
        <f>Município!B799</f>
        <v>316760</v>
      </c>
      <c r="C799" s="128" t="str">
        <f>Município!C799</f>
        <v>Simonésia</v>
      </c>
      <c r="D799" s="137" t="e">
        <f>Município!#REF!</f>
        <v>#REF!</v>
      </c>
      <c r="E799" s="131" t="e">
        <f>Município!#REF!</f>
        <v>#REF!</v>
      </c>
      <c r="F799" s="131" t="e">
        <f>Município!#REF!</f>
        <v>#REF!</v>
      </c>
      <c r="G799" s="132" t="e">
        <f>Município!#REF!</f>
        <v>#REF!</v>
      </c>
      <c r="H799" s="131"/>
      <c r="I799" s="131" t="e">
        <f>Município!#REF!</f>
        <v>#REF!</v>
      </c>
      <c r="J799" s="131" t="e">
        <f>Município!#REF!</f>
        <v>#REF!</v>
      </c>
      <c r="K799" s="131">
        <f>Município!D799</f>
        <v>294</v>
      </c>
      <c r="L799" s="133"/>
      <c r="M799" s="134" t="e">
        <f>Município!#REF!</f>
        <v>#REF!</v>
      </c>
      <c r="N799" s="14" t="e">
        <f>Município!#REF!</f>
        <v>#REF!</v>
      </c>
      <c r="O799" s="14" t="e">
        <f>Município!#REF!</f>
        <v>#REF!</v>
      </c>
      <c r="P799" s="14" t="e">
        <f>Município!#REF!</f>
        <v>#REF!</v>
      </c>
    </row>
    <row r="800" spans="1:16" ht="15.75" customHeight="1" x14ac:dyDescent="0.25">
      <c r="A800" s="128" t="str">
        <f>Município!A800</f>
        <v>Governador Valadares</v>
      </c>
      <c r="B800" s="128">
        <f>Município!B800</f>
        <v>316770</v>
      </c>
      <c r="C800" s="128" t="str">
        <f>Município!C800</f>
        <v>Sobrália</v>
      </c>
      <c r="D800" s="137" t="e">
        <f>Município!#REF!</f>
        <v>#REF!</v>
      </c>
      <c r="E800" s="131" t="e">
        <f>Município!#REF!</f>
        <v>#REF!</v>
      </c>
      <c r="F800" s="131" t="e">
        <f>Município!#REF!</f>
        <v>#REF!</v>
      </c>
      <c r="G800" s="132" t="e">
        <f>Município!#REF!</f>
        <v>#REF!</v>
      </c>
      <c r="H800" s="131"/>
      <c r="I800" s="131" t="e">
        <f>Município!#REF!</f>
        <v>#REF!</v>
      </c>
      <c r="J800" s="131" t="e">
        <f>Município!#REF!</f>
        <v>#REF!</v>
      </c>
      <c r="K800" s="131">
        <f>Município!D800</f>
        <v>78</v>
      </c>
      <c r="L800" s="133"/>
      <c r="M800" s="134" t="e">
        <f>Município!#REF!</f>
        <v>#REF!</v>
      </c>
      <c r="N800" s="14" t="e">
        <f>Município!#REF!</f>
        <v>#REF!</v>
      </c>
      <c r="O800" s="14" t="e">
        <f>Município!#REF!</f>
        <v>#REF!</v>
      </c>
      <c r="P800" s="14" t="e">
        <f>Município!#REF!</f>
        <v>#REF!</v>
      </c>
    </row>
    <row r="801" spans="1:16" ht="15.75" customHeight="1" x14ac:dyDescent="0.25">
      <c r="A801" s="128" t="str">
        <f>Município!A801</f>
        <v>Varginha</v>
      </c>
      <c r="B801" s="128">
        <f>Município!B801</f>
        <v>316780</v>
      </c>
      <c r="C801" s="128" t="str">
        <f>Município!C801</f>
        <v>Soledade de Minas</v>
      </c>
      <c r="D801" s="137" t="e">
        <f>Município!#REF!</f>
        <v>#REF!</v>
      </c>
      <c r="E801" s="131" t="e">
        <f>Município!#REF!</f>
        <v>#REF!</v>
      </c>
      <c r="F801" s="131" t="e">
        <f>Município!#REF!</f>
        <v>#REF!</v>
      </c>
      <c r="G801" s="132" t="e">
        <f>Município!#REF!</f>
        <v>#REF!</v>
      </c>
      <c r="H801" s="131"/>
      <c r="I801" s="131" t="e">
        <f>Município!#REF!</f>
        <v>#REF!</v>
      </c>
      <c r="J801" s="131" t="e">
        <f>Município!#REF!</f>
        <v>#REF!</v>
      </c>
      <c r="K801" s="131">
        <f>Município!D801</f>
        <v>108</v>
      </c>
      <c r="L801" s="133"/>
      <c r="M801" s="134" t="e">
        <f>Município!#REF!</f>
        <v>#REF!</v>
      </c>
      <c r="N801" s="14" t="e">
        <f>Município!#REF!</f>
        <v>#REF!</v>
      </c>
      <c r="O801" s="14" t="e">
        <f>Município!#REF!</f>
        <v>#REF!</v>
      </c>
      <c r="P801" s="14" t="e">
        <f>Município!#REF!</f>
        <v>#REF!</v>
      </c>
    </row>
    <row r="802" spans="1:16" ht="15.75" customHeight="1" x14ac:dyDescent="0.25">
      <c r="A802" s="128" t="str">
        <f>Município!A802</f>
        <v>Ubá</v>
      </c>
      <c r="B802" s="128">
        <f>Município!B802</f>
        <v>316790</v>
      </c>
      <c r="C802" s="128" t="str">
        <f>Município!C802</f>
        <v>Tabuleiro</v>
      </c>
      <c r="D802" s="137" t="e">
        <f>Município!#REF!</f>
        <v>#REF!</v>
      </c>
      <c r="E802" s="131" t="e">
        <f>Município!#REF!</f>
        <v>#REF!</v>
      </c>
      <c r="F802" s="131" t="e">
        <f>Município!#REF!</f>
        <v>#REF!</v>
      </c>
      <c r="G802" s="132" t="e">
        <f>Município!#REF!</f>
        <v>#REF!</v>
      </c>
      <c r="H802" s="131"/>
      <c r="I802" s="131" t="e">
        <f>Município!#REF!</f>
        <v>#REF!</v>
      </c>
      <c r="J802" s="131" t="e">
        <f>Município!#REF!</f>
        <v>#REF!</v>
      </c>
      <c r="K802" s="131">
        <f>Município!D802</f>
        <v>36</v>
      </c>
      <c r="L802" s="133"/>
      <c r="M802" s="134" t="e">
        <f>Município!#REF!</f>
        <v>#REF!</v>
      </c>
      <c r="N802" s="14" t="e">
        <f>Município!#REF!</f>
        <v>#REF!</v>
      </c>
      <c r="O802" s="14" t="e">
        <f>Município!#REF!</f>
        <v>#REF!</v>
      </c>
      <c r="P802" s="14" t="e">
        <f>Município!#REF!</f>
        <v>#REF!</v>
      </c>
    </row>
    <row r="803" spans="1:16" ht="15.75" customHeight="1" x14ac:dyDescent="0.25">
      <c r="A803" s="128" t="str">
        <f>Município!A803</f>
        <v>Montes Claros</v>
      </c>
      <c r="B803" s="128">
        <f>Município!B803</f>
        <v>316800</v>
      </c>
      <c r="C803" s="128" t="str">
        <f>Município!C803</f>
        <v>Taiobeiras</v>
      </c>
      <c r="D803" s="137" t="e">
        <f>Município!#REF!</f>
        <v>#REF!</v>
      </c>
      <c r="E803" s="131" t="e">
        <f>Município!#REF!</f>
        <v>#REF!</v>
      </c>
      <c r="F803" s="131" t="e">
        <f>Município!#REF!</f>
        <v>#REF!</v>
      </c>
      <c r="G803" s="132" t="e">
        <f>Município!#REF!</f>
        <v>#REF!</v>
      </c>
      <c r="H803" s="131"/>
      <c r="I803" s="131" t="e">
        <f>Município!#REF!</f>
        <v>#REF!</v>
      </c>
      <c r="J803" s="131" t="e">
        <f>Município!#REF!</f>
        <v>#REF!</v>
      </c>
      <c r="K803" s="131">
        <f>Município!D803</f>
        <v>510</v>
      </c>
      <c r="L803" s="133"/>
      <c r="M803" s="134" t="e">
        <f>Município!#REF!</f>
        <v>#REF!</v>
      </c>
      <c r="N803" s="14" t="e">
        <f>Município!#REF!</f>
        <v>#REF!</v>
      </c>
      <c r="O803" s="14" t="e">
        <f>Município!#REF!</f>
        <v>#REF!</v>
      </c>
      <c r="P803" s="14" t="e">
        <f>Município!#REF!</f>
        <v>#REF!</v>
      </c>
    </row>
    <row r="804" spans="1:16" ht="15.75" customHeight="1" x14ac:dyDescent="0.25">
      <c r="A804" s="128" t="str">
        <f>Município!A804</f>
        <v>Manhuaçu</v>
      </c>
      <c r="B804" s="128">
        <f>Município!B804</f>
        <v>316805</v>
      </c>
      <c r="C804" s="128" t="str">
        <f>Município!C804</f>
        <v>Taparuba</v>
      </c>
      <c r="D804" s="137" t="e">
        <f>Município!#REF!</f>
        <v>#REF!</v>
      </c>
      <c r="E804" s="131" t="e">
        <f>Município!#REF!</f>
        <v>#REF!</v>
      </c>
      <c r="F804" s="131" t="e">
        <f>Município!#REF!</f>
        <v>#REF!</v>
      </c>
      <c r="G804" s="132" t="e">
        <f>Município!#REF!</f>
        <v>#REF!</v>
      </c>
      <c r="H804" s="131"/>
      <c r="I804" s="131" t="e">
        <f>Município!#REF!</f>
        <v>#REF!</v>
      </c>
      <c r="J804" s="131" t="e">
        <f>Município!#REF!</f>
        <v>#REF!</v>
      </c>
      <c r="K804" s="131">
        <f>Município!D804</f>
        <v>60</v>
      </c>
      <c r="L804" s="133"/>
      <c r="M804" s="134" t="e">
        <f>Município!#REF!</f>
        <v>#REF!</v>
      </c>
      <c r="N804" s="14" t="e">
        <f>Município!#REF!</f>
        <v>#REF!</v>
      </c>
      <c r="O804" s="14" t="e">
        <f>Município!#REF!</f>
        <v>#REF!</v>
      </c>
      <c r="P804" s="14" t="e">
        <f>Município!#REF!</f>
        <v>#REF!</v>
      </c>
    </row>
    <row r="805" spans="1:16" ht="15.75" customHeight="1" x14ac:dyDescent="0.25">
      <c r="A805" s="128" t="str">
        <f>Município!A805</f>
        <v>Uberaba</v>
      </c>
      <c r="B805" s="128">
        <f>Município!B805</f>
        <v>316810</v>
      </c>
      <c r="C805" s="128" t="str">
        <f>Município!C805</f>
        <v>Tapira</v>
      </c>
      <c r="D805" s="137" t="e">
        <f>Município!#REF!</f>
        <v>#REF!</v>
      </c>
      <c r="E805" s="131" t="e">
        <f>Município!#REF!</f>
        <v>#REF!</v>
      </c>
      <c r="F805" s="131" t="e">
        <f>Município!#REF!</f>
        <v>#REF!</v>
      </c>
      <c r="G805" s="132" t="e">
        <f>Município!#REF!</f>
        <v>#REF!</v>
      </c>
      <c r="H805" s="131"/>
      <c r="I805" s="131" t="e">
        <f>Município!#REF!</f>
        <v>#REF!</v>
      </c>
      <c r="J805" s="131" t="e">
        <f>Município!#REF!</f>
        <v>#REF!</v>
      </c>
      <c r="K805" s="131">
        <f>Município!D805</f>
        <v>42</v>
      </c>
      <c r="L805" s="133"/>
      <c r="M805" s="134" t="e">
        <f>Município!#REF!</f>
        <v>#REF!</v>
      </c>
      <c r="N805" s="14" t="e">
        <f>Município!#REF!</f>
        <v>#REF!</v>
      </c>
      <c r="O805" s="14" t="e">
        <f>Município!#REF!</f>
        <v>#REF!</v>
      </c>
      <c r="P805" s="14" t="e">
        <f>Município!#REF!</f>
        <v>#REF!</v>
      </c>
    </row>
    <row r="806" spans="1:16" ht="15.75" customHeight="1" x14ac:dyDescent="0.25">
      <c r="A806" s="128" t="str">
        <f>Município!A806</f>
        <v>Divinópolis</v>
      </c>
      <c r="B806" s="128">
        <f>Município!B806</f>
        <v>316820</v>
      </c>
      <c r="C806" s="128" t="str">
        <f>Município!C806</f>
        <v>Tapiraí</v>
      </c>
      <c r="D806" s="137" t="e">
        <f>Município!#REF!</f>
        <v>#REF!</v>
      </c>
      <c r="E806" s="131" t="e">
        <f>Município!#REF!</f>
        <v>#REF!</v>
      </c>
      <c r="F806" s="131" t="e">
        <f>Município!#REF!</f>
        <v>#REF!</v>
      </c>
      <c r="G806" s="132" t="e">
        <f>Município!#REF!</f>
        <v>#REF!</v>
      </c>
      <c r="H806" s="131"/>
      <c r="I806" s="131" t="e">
        <f>Município!#REF!</f>
        <v>#REF!</v>
      </c>
      <c r="J806" s="131" t="e">
        <f>Município!#REF!</f>
        <v>#REF!</v>
      </c>
      <c r="K806" s="131">
        <f>Município!D806</f>
        <v>36</v>
      </c>
      <c r="L806" s="133"/>
      <c r="M806" s="134" t="e">
        <f>Município!#REF!</f>
        <v>#REF!</v>
      </c>
      <c r="N806" s="14" t="e">
        <f>Município!#REF!</f>
        <v>#REF!</v>
      </c>
      <c r="O806" s="14" t="e">
        <f>Município!#REF!</f>
        <v>#REF!</v>
      </c>
      <c r="P806" s="14" t="e">
        <f>Município!#REF!</f>
        <v>#REF!</v>
      </c>
    </row>
    <row r="807" spans="1:16" ht="15.75" customHeight="1" x14ac:dyDescent="0.25">
      <c r="A807" s="128" t="str">
        <f>Município!A807</f>
        <v>Belo Horizonte</v>
      </c>
      <c r="B807" s="128">
        <f>Município!B807</f>
        <v>316830</v>
      </c>
      <c r="C807" s="128" t="str">
        <f>Município!C807</f>
        <v>Taquaraçu de Minas</v>
      </c>
      <c r="D807" s="137" t="e">
        <f>Município!#REF!</f>
        <v>#REF!</v>
      </c>
      <c r="E807" s="131" t="e">
        <f>Município!#REF!</f>
        <v>#REF!</v>
      </c>
      <c r="F807" s="131" t="e">
        <f>Município!#REF!</f>
        <v>#REF!</v>
      </c>
      <c r="G807" s="132" t="e">
        <f>Município!#REF!</f>
        <v>#REF!</v>
      </c>
      <c r="H807" s="131"/>
      <c r="I807" s="131" t="e">
        <f>Município!#REF!</f>
        <v>#REF!</v>
      </c>
      <c r="J807" s="131" t="e">
        <f>Município!#REF!</f>
        <v>#REF!</v>
      </c>
      <c r="K807" s="131">
        <f>Município!D807</f>
        <v>60</v>
      </c>
      <c r="L807" s="133"/>
      <c r="M807" s="134" t="e">
        <f>Município!#REF!</f>
        <v>#REF!</v>
      </c>
      <c r="N807" s="14" t="e">
        <f>Município!#REF!</f>
        <v>#REF!</v>
      </c>
      <c r="O807" s="14" t="e">
        <f>Município!#REF!</f>
        <v>#REF!</v>
      </c>
      <c r="P807" s="14" t="e">
        <f>Município!#REF!</f>
        <v>#REF!</v>
      </c>
    </row>
    <row r="808" spans="1:16" ht="15.75" customHeight="1" x14ac:dyDescent="0.25">
      <c r="A808" s="128" t="str">
        <f>Município!A808</f>
        <v>Governador Valadares</v>
      </c>
      <c r="B808" s="128">
        <f>Município!B808</f>
        <v>316840</v>
      </c>
      <c r="C808" s="128" t="str">
        <f>Município!C808</f>
        <v>Tarumirim</v>
      </c>
      <c r="D808" s="137" t="e">
        <f>Município!#REF!</f>
        <v>#REF!</v>
      </c>
      <c r="E808" s="131" t="e">
        <f>Município!#REF!</f>
        <v>#REF!</v>
      </c>
      <c r="F808" s="131" t="e">
        <f>Município!#REF!</f>
        <v>#REF!</v>
      </c>
      <c r="G808" s="132" t="e">
        <f>Município!#REF!</f>
        <v>#REF!</v>
      </c>
      <c r="H808" s="131"/>
      <c r="I808" s="131" t="e">
        <f>Município!#REF!</f>
        <v>#REF!</v>
      </c>
      <c r="J808" s="131" t="e">
        <f>Município!#REF!</f>
        <v>#REF!</v>
      </c>
      <c r="K808" s="131">
        <f>Município!D808</f>
        <v>258</v>
      </c>
      <c r="L808" s="133"/>
      <c r="M808" s="134" t="e">
        <f>Município!#REF!</f>
        <v>#REF!</v>
      </c>
      <c r="N808" s="14" t="e">
        <f>Município!#REF!</f>
        <v>#REF!</v>
      </c>
      <c r="O808" s="14" t="e">
        <f>Município!#REF!</f>
        <v>#REF!</v>
      </c>
      <c r="P808" s="14" t="e">
        <f>Município!#REF!</f>
        <v>#REF!</v>
      </c>
    </row>
    <row r="809" spans="1:16" ht="15.75" customHeight="1" x14ac:dyDescent="0.25">
      <c r="A809" s="128" t="str">
        <f>Município!A809</f>
        <v>Ponte Nova</v>
      </c>
      <c r="B809" s="128">
        <f>Município!B809</f>
        <v>316850</v>
      </c>
      <c r="C809" s="128" t="str">
        <f>Município!C809</f>
        <v>Teixeiras</v>
      </c>
      <c r="D809" s="137" t="e">
        <f>Município!#REF!</f>
        <v>#REF!</v>
      </c>
      <c r="E809" s="131" t="e">
        <f>Município!#REF!</f>
        <v>#REF!</v>
      </c>
      <c r="F809" s="131" t="e">
        <f>Município!#REF!</f>
        <v>#REF!</v>
      </c>
      <c r="G809" s="132" t="e">
        <f>Município!#REF!</f>
        <v>#REF!</v>
      </c>
      <c r="H809" s="131"/>
      <c r="I809" s="131" t="e">
        <f>Município!#REF!</f>
        <v>#REF!</v>
      </c>
      <c r="J809" s="131" t="e">
        <f>Município!#REF!</f>
        <v>#REF!</v>
      </c>
      <c r="K809" s="131">
        <f>Município!D809</f>
        <v>186</v>
      </c>
      <c r="L809" s="133"/>
      <c r="M809" s="134" t="e">
        <f>Município!#REF!</f>
        <v>#REF!</v>
      </c>
      <c r="N809" s="14" t="e">
        <f>Município!#REF!</f>
        <v>#REF!</v>
      </c>
      <c r="O809" s="14" t="e">
        <f>Município!#REF!</f>
        <v>#REF!</v>
      </c>
      <c r="P809" s="14" t="e">
        <f>Município!#REF!</f>
        <v>#REF!</v>
      </c>
    </row>
    <row r="810" spans="1:16" ht="15.75" customHeight="1" x14ac:dyDescent="0.25">
      <c r="A810" s="128" t="str">
        <f>Município!A810</f>
        <v>Teófilo Otoni</v>
      </c>
      <c r="B810" s="128">
        <f>Município!B810</f>
        <v>316860</v>
      </c>
      <c r="C810" s="128" t="str">
        <f>Município!C810</f>
        <v>Teófilo Otoni</v>
      </c>
      <c r="D810" s="137" t="e">
        <f>Município!#REF!</f>
        <v>#REF!</v>
      </c>
      <c r="E810" s="131" t="e">
        <f>Município!#REF!</f>
        <v>#REF!</v>
      </c>
      <c r="F810" s="131" t="e">
        <f>Município!#REF!</f>
        <v>#REF!</v>
      </c>
      <c r="G810" s="132" t="e">
        <f>Município!#REF!</f>
        <v>#REF!</v>
      </c>
      <c r="H810" s="131"/>
      <c r="I810" s="131" t="e">
        <f>Município!#REF!</f>
        <v>#REF!</v>
      </c>
      <c r="J810" s="131" t="e">
        <f>Município!#REF!</f>
        <v>#REF!</v>
      </c>
      <c r="K810" s="131">
        <f>Município!D810</f>
        <v>2034</v>
      </c>
      <c r="L810" s="133"/>
      <c r="M810" s="134" t="e">
        <f>Município!#REF!</f>
        <v>#REF!</v>
      </c>
      <c r="N810" s="14" t="e">
        <f>Município!#REF!</f>
        <v>#REF!</v>
      </c>
      <c r="O810" s="14" t="e">
        <f>Município!#REF!</f>
        <v>#REF!</v>
      </c>
      <c r="P810" s="14" t="e">
        <f>Município!#REF!</f>
        <v>#REF!</v>
      </c>
    </row>
    <row r="811" spans="1:16" ht="15.75" customHeight="1" x14ac:dyDescent="0.25">
      <c r="A811" s="128" t="str">
        <f>Município!A811</f>
        <v>Coronel Fabriciano</v>
      </c>
      <c r="B811" s="128">
        <f>Município!B811</f>
        <v>316870</v>
      </c>
      <c r="C811" s="128" t="str">
        <f>Município!C811</f>
        <v>Timóteo</v>
      </c>
      <c r="D811" s="137" t="e">
        <f>Município!#REF!</f>
        <v>#REF!</v>
      </c>
      <c r="E811" s="131" t="e">
        <f>Município!#REF!</f>
        <v>#REF!</v>
      </c>
      <c r="F811" s="131" t="e">
        <f>Município!#REF!</f>
        <v>#REF!</v>
      </c>
      <c r="G811" s="132" t="e">
        <f>Município!#REF!</f>
        <v>#REF!</v>
      </c>
      <c r="H811" s="131"/>
      <c r="I811" s="131" t="e">
        <f>Município!#REF!</f>
        <v>#REF!</v>
      </c>
      <c r="J811" s="131" t="e">
        <f>Município!#REF!</f>
        <v>#REF!</v>
      </c>
      <c r="K811" s="131">
        <f>Município!D811</f>
        <v>636</v>
      </c>
      <c r="L811" s="133"/>
      <c r="M811" s="134" t="e">
        <f>Município!#REF!</f>
        <v>#REF!</v>
      </c>
      <c r="N811" s="14" t="e">
        <f>Município!#REF!</f>
        <v>#REF!</v>
      </c>
      <c r="O811" s="14" t="e">
        <f>Município!#REF!</f>
        <v>#REF!</v>
      </c>
      <c r="P811" s="14" t="e">
        <f>Município!#REF!</f>
        <v>#REF!</v>
      </c>
    </row>
    <row r="812" spans="1:16" ht="15.75" customHeight="1" x14ac:dyDescent="0.25">
      <c r="A812" s="128" t="str">
        <f>Município!A812</f>
        <v>São João Del Rei</v>
      </c>
      <c r="B812" s="128">
        <f>Município!B812</f>
        <v>316880</v>
      </c>
      <c r="C812" s="128" t="str">
        <f>Município!C812</f>
        <v>Tiradentes</v>
      </c>
      <c r="D812" s="137" t="e">
        <f>Município!#REF!</f>
        <v>#REF!</v>
      </c>
      <c r="E812" s="131" t="e">
        <f>Município!#REF!</f>
        <v>#REF!</v>
      </c>
      <c r="F812" s="131" t="e">
        <f>Município!#REF!</f>
        <v>#REF!</v>
      </c>
      <c r="G812" s="132" t="e">
        <f>Município!#REF!</f>
        <v>#REF!</v>
      </c>
      <c r="H812" s="131"/>
      <c r="I812" s="131" t="e">
        <f>Município!#REF!</f>
        <v>#REF!</v>
      </c>
      <c r="J812" s="131" t="e">
        <f>Município!#REF!</f>
        <v>#REF!</v>
      </c>
      <c r="K812" s="131">
        <f>Município!D812</f>
        <v>138</v>
      </c>
      <c r="L812" s="133"/>
      <c r="M812" s="134" t="e">
        <f>Município!#REF!</f>
        <v>#REF!</v>
      </c>
      <c r="N812" s="14" t="e">
        <f>Município!#REF!</f>
        <v>#REF!</v>
      </c>
      <c r="O812" s="14" t="e">
        <f>Município!#REF!</f>
        <v>#REF!</v>
      </c>
      <c r="P812" s="14" t="e">
        <f>Município!#REF!</f>
        <v>#REF!</v>
      </c>
    </row>
    <row r="813" spans="1:16" ht="15.75" customHeight="1" x14ac:dyDescent="0.25">
      <c r="A813" s="128" t="str">
        <f>Município!A813</f>
        <v>Patos de Minas</v>
      </c>
      <c r="B813" s="128">
        <f>Município!B813</f>
        <v>316890</v>
      </c>
      <c r="C813" s="128" t="str">
        <f>Município!C813</f>
        <v>Tiros</v>
      </c>
      <c r="D813" s="137" t="e">
        <f>Município!#REF!</f>
        <v>#REF!</v>
      </c>
      <c r="E813" s="131" t="e">
        <f>Município!#REF!</f>
        <v>#REF!</v>
      </c>
      <c r="F813" s="131" t="e">
        <f>Município!#REF!</f>
        <v>#REF!</v>
      </c>
      <c r="G813" s="132" t="e">
        <f>Município!#REF!</f>
        <v>#REF!</v>
      </c>
      <c r="H813" s="131"/>
      <c r="I813" s="131" t="e">
        <f>Município!#REF!</f>
        <v>#REF!</v>
      </c>
      <c r="J813" s="131" t="e">
        <f>Município!#REF!</f>
        <v>#REF!</v>
      </c>
      <c r="K813" s="131">
        <f>Município!D813</f>
        <v>102</v>
      </c>
      <c r="L813" s="133"/>
      <c r="M813" s="134" t="e">
        <f>Município!#REF!</f>
        <v>#REF!</v>
      </c>
      <c r="N813" s="14" t="e">
        <f>Município!#REF!</f>
        <v>#REF!</v>
      </c>
      <c r="O813" s="14" t="e">
        <f>Município!#REF!</f>
        <v>#REF!</v>
      </c>
      <c r="P813" s="14" t="e">
        <f>Município!#REF!</f>
        <v>#REF!</v>
      </c>
    </row>
    <row r="814" spans="1:16" ht="15.75" customHeight="1" x14ac:dyDescent="0.25">
      <c r="A814" s="128" t="str">
        <f>Município!A814</f>
        <v>Ubá</v>
      </c>
      <c r="B814" s="128">
        <f>Município!B814</f>
        <v>316900</v>
      </c>
      <c r="C814" s="128" t="str">
        <f>Município!C814</f>
        <v>Tocantins</v>
      </c>
      <c r="D814" s="137" t="e">
        <f>Município!#REF!</f>
        <v>#REF!</v>
      </c>
      <c r="E814" s="131" t="e">
        <f>Município!#REF!</f>
        <v>#REF!</v>
      </c>
      <c r="F814" s="131" t="e">
        <f>Município!#REF!</f>
        <v>#REF!</v>
      </c>
      <c r="G814" s="132" t="e">
        <f>Município!#REF!</f>
        <v>#REF!</v>
      </c>
      <c r="H814" s="131"/>
      <c r="I814" s="131" t="e">
        <f>Município!#REF!</f>
        <v>#REF!</v>
      </c>
      <c r="J814" s="131" t="e">
        <f>Município!#REF!</f>
        <v>#REF!</v>
      </c>
      <c r="K814" s="131">
        <f>Município!D814</f>
        <v>138</v>
      </c>
      <c r="L814" s="133"/>
      <c r="M814" s="134" t="e">
        <f>Município!#REF!</f>
        <v>#REF!</v>
      </c>
      <c r="N814" s="14" t="e">
        <f>Município!#REF!</f>
        <v>#REF!</v>
      </c>
      <c r="O814" s="14" t="e">
        <f>Município!#REF!</f>
        <v>#REF!</v>
      </c>
      <c r="P814" s="14" t="e">
        <f>Município!#REF!</f>
        <v>#REF!</v>
      </c>
    </row>
    <row r="815" spans="1:16" ht="15.75" customHeight="1" x14ac:dyDescent="0.25">
      <c r="A815" s="128" t="str">
        <f>Município!A815</f>
        <v>Pouso Alegre</v>
      </c>
      <c r="B815" s="128">
        <f>Município!B815</f>
        <v>316905</v>
      </c>
      <c r="C815" s="128" t="str">
        <f>Município!C815</f>
        <v>Tocos do Moji</v>
      </c>
      <c r="D815" s="137" t="e">
        <f>Município!#REF!</f>
        <v>#REF!</v>
      </c>
      <c r="E815" s="131" t="e">
        <f>Município!#REF!</f>
        <v>#REF!</v>
      </c>
      <c r="F815" s="131" t="e">
        <f>Município!#REF!</f>
        <v>#REF!</v>
      </c>
      <c r="G815" s="132" t="e">
        <f>Município!#REF!</f>
        <v>#REF!</v>
      </c>
      <c r="H815" s="131"/>
      <c r="I815" s="131" t="e">
        <f>Município!#REF!</f>
        <v>#REF!</v>
      </c>
      <c r="J815" s="131" t="e">
        <f>Município!#REF!</f>
        <v>#REF!</v>
      </c>
      <c r="K815" s="131">
        <f>Município!D815</f>
        <v>78</v>
      </c>
      <c r="L815" s="133"/>
      <c r="M815" s="134" t="e">
        <f>Município!#REF!</f>
        <v>#REF!</v>
      </c>
      <c r="N815" s="14" t="e">
        <f>Município!#REF!</f>
        <v>#REF!</v>
      </c>
      <c r="O815" s="14" t="e">
        <f>Município!#REF!</f>
        <v>#REF!</v>
      </c>
      <c r="P815" s="14" t="e">
        <f>Município!#REF!</f>
        <v>#REF!</v>
      </c>
    </row>
    <row r="816" spans="1:16" ht="15.75" customHeight="1" x14ac:dyDescent="0.25">
      <c r="A816" s="128" t="str">
        <f>Município!A816</f>
        <v>Pouso Alegre</v>
      </c>
      <c r="B816" s="128">
        <f>Município!B816</f>
        <v>316910</v>
      </c>
      <c r="C816" s="128" t="str">
        <f>Município!C816</f>
        <v>Toledo</v>
      </c>
      <c r="D816" s="137" t="e">
        <f>Município!#REF!</f>
        <v>#REF!</v>
      </c>
      <c r="E816" s="131" t="e">
        <f>Município!#REF!</f>
        <v>#REF!</v>
      </c>
      <c r="F816" s="131" t="e">
        <f>Município!#REF!</f>
        <v>#REF!</v>
      </c>
      <c r="G816" s="132" t="e">
        <f>Município!#REF!</f>
        <v>#REF!</v>
      </c>
      <c r="H816" s="131"/>
      <c r="I816" s="131" t="e">
        <f>Município!#REF!</f>
        <v>#REF!</v>
      </c>
      <c r="J816" s="131" t="e">
        <f>Município!#REF!</f>
        <v>#REF!</v>
      </c>
      <c r="K816" s="131">
        <f>Município!D816</f>
        <v>102</v>
      </c>
      <c r="L816" s="133"/>
      <c r="M816" s="134" t="e">
        <f>Município!#REF!</f>
        <v>#REF!</v>
      </c>
      <c r="N816" s="14" t="e">
        <f>Município!#REF!</f>
        <v>#REF!</v>
      </c>
      <c r="O816" s="14" t="e">
        <f>Município!#REF!</f>
        <v>#REF!</v>
      </c>
      <c r="P816" s="14" t="e">
        <f>Município!#REF!</f>
        <v>#REF!</v>
      </c>
    </row>
    <row r="817" spans="1:16" ht="15.75" customHeight="1" x14ac:dyDescent="0.25">
      <c r="A817" s="128" t="str">
        <f>Município!A817</f>
        <v>Manhuaçu</v>
      </c>
      <c r="B817" s="128">
        <f>Município!B817</f>
        <v>316920</v>
      </c>
      <c r="C817" s="128" t="str">
        <f>Município!C817</f>
        <v>Tombos</v>
      </c>
      <c r="D817" s="137" t="e">
        <f>Município!#REF!</f>
        <v>#REF!</v>
      </c>
      <c r="E817" s="131" t="e">
        <f>Município!#REF!</f>
        <v>#REF!</v>
      </c>
      <c r="F817" s="131" t="e">
        <f>Município!#REF!</f>
        <v>#REF!</v>
      </c>
      <c r="G817" s="132" t="e">
        <f>Município!#REF!</f>
        <v>#REF!</v>
      </c>
      <c r="H817" s="131"/>
      <c r="I817" s="131" t="e">
        <f>Município!#REF!</f>
        <v>#REF!</v>
      </c>
      <c r="J817" s="131" t="e">
        <f>Município!#REF!</f>
        <v>#REF!</v>
      </c>
      <c r="K817" s="131">
        <f>Município!D817</f>
        <v>48</v>
      </c>
      <c r="L817" s="133"/>
      <c r="M817" s="134" t="e">
        <f>Município!#REF!</f>
        <v>#REF!</v>
      </c>
      <c r="N817" s="14" t="e">
        <f>Município!#REF!</f>
        <v>#REF!</v>
      </c>
      <c r="O817" s="14" t="e">
        <f>Município!#REF!</f>
        <v>#REF!</v>
      </c>
      <c r="P817" s="14" t="e">
        <f>Município!#REF!</f>
        <v>#REF!</v>
      </c>
    </row>
    <row r="818" spans="1:16" ht="15.75" customHeight="1" x14ac:dyDescent="0.25">
      <c r="A818" s="128" t="str">
        <f>Município!A818</f>
        <v>Varginha</v>
      </c>
      <c r="B818" s="128">
        <f>Município!B818</f>
        <v>316930</v>
      </c>
      <c r="C818" s="128" t="str">
        <f>Município!C818</f>
        <v>Três Corações</v>
      </c>
      <c r="D818" s="137" t="e">
        <f>Município!#REF!</f>
        <v>#REF!</v>
      </c>
      <c r="E818" s="131" t="e">
        <f>Município!#REF!</f>
        <v>#REF!</v>
      </c>
      <c r="F818" s="131" t="e">
        <f>Município!#REF!</f>
        <v>#REF!</v>
      </c>
      <c r="G818" s="132" t="e">
        <f>Município!#REF!</f>
        <v>#REF!</v>
      </c>
      <c r="H818" s="131"/>
      <c r="I818" s="131" t="e">
        <f>Município!#REF!</f>
        <v>#REF!</v>
      </c>
      <c r="J818" s="131" t="e">
        <f>Município!#REF!</f>
        <v>#REF!</v>
      </c>
      <c r="K818" s="131">
        <f>Município!D818</f>
        <v>1992</v>
      </c>
      <c r="L818" s="133"/>
      <c r="M818" s="134" t="e">
        <f>Município!#REF!</f>
        <v>#REF!</v>
      </c>
      <c r="N818" s="14" t="e">
        <f>Município!#REF!</f>
        <v>#REF!</v>
      </c>
      <c r="O818" s="14" t="e">
        <f>Município!#REF!</f>
        <v>#REF!</v>
      </c>
      <c r="P818" s="14" t="e">
        <f>Município!#REF!</f>
        <v>#REF!</v>
      </c>
    </row>
    <row r="819" spans="1:16" ht="15.75" customHeight="1" x14ac:dyDescent="0.25">
      <c r="A819" s="128" t="str">
        <f>Município!A819</f>
        <v>Sete Lagoas</v>
      </c>
      <c r="B819" s="128">
        <f>Município!B819</f>
        <v>316935</v>
      </c>
      <c r="C819" s="128" t="str">
        <f>Município!C819</f>
        <v>Três Marias</v>
      </c>
      <c r="D819" s="137" t="e">
        <f>Município!#REF!</f>
        <v>#REF!</v>
      </c>
      <c r="E819" s="131" t="e">
        <f>Município!#REF!</f>
        <v>#REF!</v>
      </c>
      <c r="F819" s="131" t="e">
        <f>Município!#REF!</f>
        <v>#REF!</v>
      </c>
      <c r="G819" s="132" t="e">
        <f>Município!#REF!</f>
        <v>#REF!</v>
      </c>
      <c r="H819" s="131"/>
      <c r="I819" s="131" t="e">
        <f>Município!#REF!</f>
        <v>#REF!</v>
      </c>
      <c r="J819" s="131" t="e">
        <f>Município!#REF!</f>
        <v>#REF!</v>
      </c>
      <c r="K819" s="131">
        <f>Município!D819</f>
        <v>534</v>
      </c>
      <c r="L819" s="133"/>
      <c r="M819" s="134" t="e">
        <f>Município!#REF!</f>
        <v>#REF!</v>
      </c>
      <c r="N819" s="14" t="e">
        <f>Município!#REF!</f>
        <v>#REF!</v>
      </c>
      <c r="O819" s="14" t="e">
        <f>Município!#REF!</f>
        <v>#REF!</v>
      </c>
      <c r="P819" s="14" t="e">
        <f>Município!#REF!</f>
        <v>#REF!</v>
      </c>
    </row>
    <row r="820" spans="1:16" ht="15.75" customHeight="1" x14ac:dyDescent="0.25">
      <c r="A820" s="128" t="str">
        <f>Município!A820</f>
        <v>Varginha</v>
      </c>
      <c r="B820" s="128">
        <f>Município!B820</f>
        <v>316940</v>
      </c>
      <c r="C820" s="128" t="str">
        <f>Município!C820</f>
        <v>Três Pontas</v>
      </c>
      <c r="D820" s="137" t="e">
        <f>Município!#REF!</f>
        <v>#REF!</v>
      </c>
      <c r="E820" s="131" t="e">
        <f>Município!#REF!</f>
        <v>#REF!</v>
      </c>
      <c r="F820" s="131" t="e">
        <f>Município!#REF!</f>
        <v>#REF!</v>
      </c>
      <c r="G820" s="132" t="e">
        <f>Município!#REF!</f>
        <v>#REF!</v>
      </c>
      <c r="H820" s="131"/>
      <c r="I820" s="131" t="e">
        <f>Município!#REF!</f>
        <v>#REF!</v>
      </c>
      <c r="J820" s="131" t="e">
        <f>Município!#REF!</f>
        <v>#REF!</v>
      </c>
      <c r="K820" s="131">
        <f>Município!D820</f>
        <v>924</v>
      </c>
      <c r="L820" s="133"/>
      <c r="M820" s="134" t="e">
        <f>Município!#REF!</f>
        <v>#REF!</v>
      </c>
      <c r="N820" s="14" t="e">
        <f>Município!#REF!</f>
        <v>#REF!</v>
      </c>
      <c r="O820" s="14" t="e">
        <f>Município!#REF!</f>
        <v>#REF!</v>
      </c>
      <c r="P820" s="14" t="e">
        <f>Município!#REF!</f>
        <v>#REF!</v>
      </c>
    </row>
    <row r="821" spans="1:16" ht="15.75" customHeight="1" x14ac:dyDescent="0.25">
      <c r="A821" s="128" t="str">
        <f>Município!A821</f>
        <v>Governador Valadares</v>
      </c>
      <c r="B821" s="128">
        <f>Município!B821</f>
        <v>316950</v>
      </c>
      <c r="C821" s="128" t="str">
        <f>Município!C821</f>
        <v>Tumiritinga</v>
      </c>
      <c r="D821" s="137" t="e">
        <f>Município!#REF!</f>
        <v>#REF!</v>
      </c>
      <c r="E821" s="131" t="e">
        <f>Município!#REF!</f>
        <v>#REF!</v>
      </c>
      <c r="F821" s="131" t="e">
        <f>Município!#REF!</f>
        <v>#REF!</v>
      </c>
      <c r="G821" s="132" t="e">
        <f>Município!#REF!</f>
        <v>#REF!</v>
      </c>
      <c r="H821" s="131"/>
      <c r="I821" s="131" t="e">
        <f>Município!#REF!</f>
        <v>#REF!</v>
      </c>
      <c r="J821" s="131" t="e">
        <f>Município!#REF!</f>
        <v>#REF!</v>
      </c>
      <c r="K821" s="131">
        <f>Município!D821</f>
        <v>120</v>
      </c>
      <c r="L821" s="133"/>
      <c r="M821" s="134" t="e">
        <f>Município!#REF!</f>
        <v>#REF!</v>
      </c>
      <c r="N821" s="14" t="e">
        <f>Município!#REF!</f>
        <v>#REF!</v>
      </c>
      <c r="O821" s="14" t="e">
        <f>Município!#REF!</f>
        <v>#REF!</v>
      </c>
      <c r="P821" s="14" t="e">
        <f>Município!#REF!</f>
        <v>#REF!</v>
      </c>
    </row>
    <row r="822" spans="1:16" ht="15.75" customHeight="1" x14ac:dyDescent="0.25">
      <c r="A822" s="128" t="str">
        <f>Município!A822</f>
        <v>Uberlândia</v>
      </c>
      <c r="B822" s="128">
        <f>Município!B822</f>
        <v>316960</v>
      </c>
      <c r="C822" s="128" t="str">
        <f>Município!C822</f>
        <v>Tupaciguara</v>
      </c>
      <c r="D822" s="137" t="e">
        <f>Município!#REF!</f>
        <v>#REF!</v>
      </c>
      <c r="E822" s="131" t="e">
        <f>Município!#REF!</f>
        <v>#REF!</v>
      </c>
      <c r="F822" s="131" t="e">
        <f>Município!#REF!</f>
        <v>#REF!</v>
      </c>
      <c r="G822" s="132" t="e">
        <f>Município!#REF!</f>
        <v>#REF!</v>
      </c>
      <c r="H822" s="131"/>
      <c r="I822" s="131" t="e">
        <f>Município!#REF!</f>
        <v>#REF!</v>
      </c>
      <c r="J822" s="131" t="e">
        <f>Município!#REF!</f>
        <v>#REF!</v>
      </c>
      <c r="K822" s="131">
        <f>Município!D822</f>
        <v>414</v>
      </c>
      <c r="L822" s="133"/>
      <c r="M822" s="134" t="e">
        <f>Município!#REF!</f>
        <v>#REF!</v>
      </c>
      <c r="N822" s="14" t="e">
        <f>Município!#REF!</f>
        <v>#REF!</v>
      </c>
      <c r="O822" s="14" t="e">
        <f>Município!#REF!</f>
        <v>#REF!</v>
      </c>
      <c r="P822" s="14" t="e">
        <f>Município!#REF!</f>
        <v>#REF!</v>
      </c>
    </row>
    <row r="823" spans="1:16" ht="15.75" customHeight="1" x14ac:dyDescent="0.25">
      <c r="A823" s="128" t="str">
        <f>Município!A823</f>
        <v>Diamantina</v>
      </c>
      <c r="B823" s="128">
        <f>Município!B823</f>
        <v>316970</v>
      </c>
      <c r="C823" s="128" t="str">
        <f>Município!C823</f>
        <v>Turmalina</v>
      </c>
      <c r="D823" s="137" t="e">
        <f>Município!#REF!</f>
        <v>#REF!</v>
      </c>
      <c r="E823" s="131" t="e">
        <f>Município!#REF!</f>
        <v>#REF!</v>
      </c>
      <c r="F823" s="131" t="e">
        <f>Município!#REF!</f>
        <v>#REF!</v>
      </c>
      <c r="G823" s="132" t="e">
        <f>Município!#REF!</f>
        <v>#REF!</v>
      </c>
      <c r="H823" s="131"/>
      <c r="I823" s="131" t="e">
        <f>Município!#REF!</f>
        <v>#REF!</v>
      </c>
      <c r="J823" s="131" t="e">
        <f>Município!#REF!</f>
        <v>#REF!</v>
      </c>
      <c r="K823" s="131">
        <f>Município!D823</f>
        <v>408</v>
      </c>
      <c r="L823" s="133"/>
      <c r="M823" s="134" t="e">
        <f>Município!#REF!</f>
        <v>#REF!</v>
      </c>
      <c r="N823" s="14" t="e">
        <f>Município!#REF!</f>
        <v>#REF!</v>
      </c>
      <c r="O823" s="14" t="e">
        <f>Município!#REF!</f>
        <v>#REF!</v>
      </c>
      <c r="P823" s="14" t="e">
        <f>Município!#REF!</f>
        <v>#REF!</v>
      </c>
    </row>
    <row r="824" spans="1:16" ht="15.75" customHeight="1" x14ac:dyDescent="0.25">
      <c r="A824" s="128" t="str">
        <f>Município!A824</f>
        <v>Pouso Alegre</v>
      </c>
      <c r="B824" s="128">
        <f>Município!B824</f>
        <v>316980</v>
      </c>
      <c r="C824" s="128" t="str">
        <f>Município!C824</f>
        <v>Turvolândia</v>
      </c>
      <c r="D824" s="137" t="e">
        <f>Município!#REF!</f>
        <v>#REF!</v>
      </c>
      <c r="E824" s="131" t="e">
        <f>Município!#REF!</f>
        <v>#REF!</v>
      </c>
      <c r="F824" s="131" t="e">
        <f>Município!#REF!</f>
        <v>#REF!</v>
      </c>
      <c r="G824" s="132" t="e">
        <f>Município!#REF!</f>
        <v>#REF!</v>
      </c>
      <c r="H824" s="131"/>
      <c r="I824" s="131" t="e">
        <f>Município!#REF!</f>
        <v>#REF!</v>
      </c>
      <c r="J824" s="131" t="e">
        <f>Município!#REF!</f>
        <v>#REF!</v>
      </c>
      <c r="K824" s="131">
        <f>Município!D824</f>
        <v>96</v>
      </c>
      <c r="L824" s="133"/>
      <c r="M824" s="134" t="e">
        <f>Município!#REF!</f>
        <v>#REF!</v>
      </c>
      <c r="N824" s="14" t="e">
        <f>Município!#REF!</f>
        <v>#REF!</v>
      </c>
      <c r="O824" s="14" t="e">
        <f>Município!#REF!</f>
        <v>#REF!</v>
      </c>
      <c r="P824" s="14" t="e">
        <f>Município!#REF!</f>
        <v>#REF!</v>
      </c>
    </row>
    <row r="825" spans="1:16" ht="15.75" customHeight="1" x14ac:dyDescent="0.25">
      <c r="A825" s="128" t="str">
        <f>Município!A825</f>
        <v>Ubá</v>
      </c>
      <c r="B825" s="128">
        <f>Município!B825</f>
        <v>316990</v>
      </c>
      <c r="C825" s="128" t="str">
        <f>Município!C825</f>
        <v>Ubá</v>
      </c>
      <c r="D825" s="137" t="e">
        <f>Município!#REF!</f>
        <v>#REF!</v>
      </c>
      <c r="E825" s="131" t="e">
        <f>Município!#REF!</f>
        <v>#REF!</v>
      </c>
      <c r="F825" s="131" t="e">
        <f>Município!#REF!</f>
        <v>#REF!</v>
      </c>
      <c r="G825" s="132" t="e">
        <f>Município!#REF!</f>
        <v>#REF!</v>
      </c>
      <c r="H825" s="131"/>
      <c r="I825" s="131" t="e">
        <f>Município!#REF!</f>
        <v>#REF!</v>
      </c>
      <c r="J825" s="131" t="e">
        <f>Município!#REF!</f>
        <v>#REF!</v>
      </c>
      <c r="K825" s="131">
        <f>Município!D825</f>
        <v>1020</v>
      </c>
      <c r="L825" s="133"/>
      <c r="M825" s="134" t="e">
        <f>Município!#REF!</f>
        <v>#REF!</v>
      </c>
      <c r="N825" s="14" t="e">
        <f>Município!#REF!</f>
        <v>#REF!</v>
      </c>
      <c r="O825" s="14" t="e">
        <f>Município!#REF!</f>
        <v>#REF!</v>
      </c>
      <c r="P825" s="14" t="e">
        <f>Município!#REF!</f>
        <v>#REF!</v>
      </c>
    </row>
    <row r="826" spans="1:16" ht="15.75" customHeight="1" x14ac:dyDescent="0.25">
      <c r="A826" s="128" t="str">
        <f>Município!A826</f>
        <v>Januária</v>
      </c>
      <c r="B826" s="128">
        <f>Município!B826</f>
        <v>317000</v>
      </c>
      <c r="C826" s="128" t="str">
        <f>Município!C826</f>
        <v>Ubaí</v>
      </c>
      <c r="D826" s="137" t="e">
        <f>Município!#REF!</f>
        <v>#REF!</v>
      </c>
      <c r="E826" s="131" t="e">
        <f>Município!#REF!</f>
        <v>#REF!</v>
      </c>
      <c r="F826" s="131" t="e">
        <f>Município!#REF!</f>
        <v>#REF!</v>
      </c>
      <c r="G826" s="132" t="e">
        <f>Município!#REF!</f>
        <v>#REF!</v>
      </c>
      <c r="H826" s="131"/>
      <c r="I826" s="131" t="e">
        <f>Município!#REF!</f>
        <v>#REF!</v>
      </c>
      <c r="J826" s="131" t="e">
        <f>Município!#REF!</f>
        <v>#REF!</v>
      </c>
      <c r="K826" s="131">
        <f>Município!D826</f>
        <v>168</v>
      </c>
      <c r="L826" s="133"/>
      <c r="M826" s="134" t="e">
        <f>Município!#REF!</f>
        <v>#REF!</v>
      </c>
      <c r="N826" s="14" t="e">
        <f>Município!#REF!</f>
        <v>#REF!</v>
      </c>
      <c r="O826" s="14" t="e">
        <f>Município!#REF!</f>
        <v>#REF!</v>
      </c>
      <c r="P826" s="14" t="e">
        <f>Município!#REF!</f>
        <v>#REF!</v>
      </c>
    </row>
    <row r="827" spans="1:16" ht="15.75" customHeight="1" x14ac:dyDescent="0.25">
      <c r="A827" s="128" t="str">
        <f>Município!A827</f>
        <v>Coronel Fabriciano</v>
      </c>
      <c r="B827" s="128">
        <f>Município!B827</f>
        <v>317005</v>
      </c>
      <c r="C827" s="128" t="str">
        <f>Município!C827</f>
        <v>Ubaporanga</v>
      </c>
      <c r="D827" s="137" t="e">
        <f>Município!#REF!</f>
        <v>#REF!</v>
      </c>
      <c r="E827" s="131" t="e">
        <f>Município!#REF!</f>
        <v>#REF!</v>
      </c>
      <c r="F827" s="131" t="e">
        <f>Município!#REF!</f>
        <v>#REF!</v>
      </c>
      <c r="G827" s="132" t="e">
        <f>Município!#REF!</f>
        <v>#REF!</v>
      </c>
      <c r="H827" s="131"/>
      <c r="I827" s="131" t="e">
        <f>Município!#REF!</f>
        <v>#REF!</v>
      </c>
      <c r="J827" s="131" t="e">
        <f>Município!#REF!</f>
        <v>#REF!</v>
      </c>
      <c r="K827" s="131">
        <f>Município!D827</f>
        <v>192</v>
      </c>
      <c r="L827" s="133"/>
      <c r="M827" s="134" t="e">
        <f>Município!#REF!</f>
        <v>#REF!</v>
      </c>
      <c r="N827" s="14" t="e">
        <f>Município!#REF!</f>
        <v>#REF!</v>
      </c>
      <c r="O827" s="14" t="e">
        <f>Município!#REF!</f>
        <v>#REF!</v>
      </c>
      <c r="P827" s="14" t="e">
        <f>Município!#REF!</f>
        <v>#REF!</v>
      </c>
    </row>
    <row r="828" spans="1:16" ht="15.75" customHeight="1" x14ac:dyDescent="0.25">
      <c r="A828" s="128" t="str">
        <f>Município!A828</f>
        <v>Uberaba</v>
      </c>
      <c r="B828" s="128">
        <f>Município!B828</f>
        <v>317010</v>
      </c>
      <c r="C828" s="128" t="str">
        <f>Município!C828</f>
        <v>Uberaba</v>
      </c>
      <c r="D828" s="137" t="e">
        <f>Município!#REF!</f>
        <v>#REF!</v>
      </c>
      <c r="E828" s="131" t="e">
        <f>Município!#REF!</f>
        <v>#REF!</v>
      </c>
      <c r="F828" s="131" t="e">
        <f>Município!#REF!</f>
        <v>#REF!</v>
      </c>
      <c r="G828" s="132" t="e">
        <f>Município!#REF!</f>
        <v>#REF!</v>
      </c>
      <c r="H828" s="131"/>
      <c r="I828" s="131" t="e">
        <f>Município!#REF!</f>
        <v>#REF!</v>
      </c>
      <c r="J828" s="131" t="e">
        <f>Município!#REF!</f>
        <v>#REF!</v>
      </c>
      <c r="K828" s="131">
        <f>Município!D828</f>
        <v>5526</v>
      </c>
      <c r="L828" s="133"/>
      <c r="M828" s="134" t="e">
        <f>Município!#REF!</f>
        <v>#REF!</v>
      </c>
      <c r="N828" s="14" t="e">
        <f>Município!#REF!</f>
        <v>#REF!</v>
      </c>
      <c r="O828" s="14" t="e">
        <f>Município!#REF!</f>
        <v>#REF!</v>
      </c>
      <c r="P828" s="14" t="e">
        <f>Município!#REF!</f>
        <v>#REF!</v>
      </c>
    </row>
    <row r="829" spans="1:16" ht="15.75" customHeight="1" x14ac:dyDescent="0.25">
      <c r="A829" s="128" t="str">
        <f>Município!A829</f>
        <v>Uberlândia</v>
      </c>
      <c r="B829" s="128">
        <f>Município!B829</f>
        <v>317020</v>
      </c>
      <c r="C829" s="128" t="str">
        <f>Município!C829</f>
        <v>Uberlândia</v>
      </c>
      <c r="D829" s="137" t="e">
        <f>Município!#REF!</f>
        <v>#REF!</v>
      </c>
      <c r="E829" s="131" t="e">
        <f>Município!#REF!</f>
        <v>#REF!</v>
      </c>
      <c r="F829" s="131" t="e">
        <f>Município!#REF!</f>
        <v>#REF!</v>
      </c>
      <c r="G829" s="132" t="e">
        <f>Município!#REF!</f>
        <v>#REF!</v>
      </c>
      <c r="H829" s="131"/>
      <c r="I829" s="131" t="e">
        <f>Município!#REF!</f>
        <v>#REF!</v>
      </c>
      <c r="J829" s="131" t="e">
        <f>Município!#REF!</f>
        <v>#REF!</v>
      </c>
      <c r="K829" s="131">
        <f>Município!D829</f>
        <v>11934</v>
      </c>
      <c r="L829" s="133"/>
      <c r="M829" s="134" t="e">
        <f>Município!#REF!</f>
        <v>#REF!</v>
      </c>
      <c r="N829" s="14" t="e">
        <f>Município!#REF!</f>
        <v>#REF!</v>
      </c>
      <c r="O829" s="14" t="e">
        <f>Município!#REF!</f>
        <v>#REF!</v>
      </c>
      <c r="P829" s="14" t="e">
        <f>Município!#REF!</f>
        <v>#REF!</v>
      </c>
    </row>
    <row r="830" spans="1:16" ht="15.75" customHeight="1" x14ac:dyDescent="0.25">
      <c r="A830" s="128" t="str">
        <f>Município!A830</f>
        <v>Teófilo Otoni</v>
      </c>
      <c r="B830" s="128">
        <f>Município!B830</f>
        <v>317030</v>
      </c>
      <c r="C830" s="128" t="str">
        <f>Município!C830</f>
        <v>Umburatiba</v>
      </c>
      <c r="D830" s="137" t="e">
        <f>Município!#REF!</f>
        <v>#REF!</v>
      </c>
      <c r="E830" s="131" t="e">
        <f>Município!#REF!</f>
        <v>#REF!</v>
      </c>
      <c r="F830" s="131" t="e">
        <f>Município!#REF!</f>
        <v>#REF!</v>
      </c>
      <c r="G830" s="132" t="e">
        <f>Município!#REF!</f>
        <v>#REF!</v>
      </c>
      <c r="H830" s="131"/>
      <c r="I830" s="131" t="e">
        <f>Município!#REF!</f>
        <v>#REF!</v>
      </c>
      <c r="J830" s="131" t="e">
        <f>Município!#REF!</f>
        <v>#REF!</v>
      </c>
      <c r="K830" s="131">
        <f>Município!D830</f>
        <v>30</v>
      </c>
      <c r="L830" s="133"/>
      <c r="M830" s="134" t="e">
        <f>Município!#REF!</f>
        <v>#REF!</v>
      </c>
      <c r="N830" s="14" t="e">
        <f>Município!#REF!</f>
        <v>#REF!</v>
      </c>
      <c r="O830" s="14" t="e">
        <f>Município!#REF!</f>
        <v>#REF!</v>
      </c>
      <c r="P830" s="14" t="e">
        <f>Município!#REF!</f>
        <v>#REF!</v>
      </c>
    </row>
    <row r="831" spans="1:16" ht="15.75" customHeight="1" x14ac:dyDescent="0.25">
      <c r="A831" s="128" t="str">
        <f>Município!A831</f>
        <v>Unaí</v>
      </c>
      <c r="B831" s="128">
        <f>Município!B831</f>
        <v>317040</v>
      </c>
      <c r="C831" s="128" t="str">
        <f>Município!C831</f>
        <v>Unaí</v>
      </c>
      <c r="D831" s="137" t="e">
        <f>Município!#REF!</f>
        <v>#REF!</v>
      </c>
      <c r="E831" s="131" t="e">
        <f>Município!#REF!</f>
        <v>#REF!</v>
      </c>
      <c r="F831" s="131" t="e">
        <f>Município!#REF!</f>
        <v>#REF!</v>
      </c>
      <c r="G831" s="132" t="e">
        <f>Município!#REF!</f>
        <v>#REF!</v>
      </c>
      <c r="H831" s="131"/>
      <c r="I831" s="131" t="e">
        <f>Município!#REF!</f>
        <v>#REF!</v>
      </c>
      <c r="J831" s="131" t="e">
        <f>Município!#REF!</f>
        <v>#REF!</v>
      </c>
      <c r="K831" s="131">
        <f>Município!D831</f>
        <v>1296</v>
      </c>
      <c r="L831" s="133"/>
      <c r="M831" s="134" t="e">
        <f>Município!#REF!</f>
        <v>#REF!</v>
      </c>
      <c r="N831" s="14" t="e">
        <f>Município!#REF!</f>
        <v>#REF!</v>
      </c>
      <c r="O831" s="14" t="e">
        <f>Município!#REF!</f>
        <v>#REF!</v>
      </c>
      <c r="P831" s="14" t="e">
        <f>Município!#REF!</f>
        <v>#REF!</v>
      </c>
    </row>
    <row r="832" spans="1:16" ht="15.75" customHeight="1" x14ac:dyDescent="0.25">
      <c r="A832" s="128" t="str">
        <f>Município!A832</f>
        <v>Uberaba</v>
      </c>
      <c r="B832" s="128">
        <f>Município!B832</f>
        <v>317043</v>
      </c>
      <c r="C832" s="128" t="str">
        <f>Município!C832</f>
        <v>União de Minas</v>
      </c>
      <c r="D832" s="137" t="e">
        <f>Município!#REF!</f>
        <v>#REF!</v>
      </c>
      <c r="E832" s="131" t="e">
        <f>Município!#REF!</f>
        <v>#REF!</v>
      </c>
      <c r="F832" s="131" t="e">
        <f>Município!#REF!</f>
        <v>#REF!</v>
      </c>
      <c r="G832" s="132" t="e">
        <f>Município!#REF!</f>
        <v>#REF!</v>
      </c>
      <c r="H832" s="131"/>
      <c r="I832" s="131" t="e">
        <f>Município!#REF!</f>
        <v>#REF!</v>
      </c>
      <c r="J832" s="131" t="e">
        <f>Município!#REF!</f>
        <v>#REF!</v>
      </c>
      <c r="K832" s="131">
        <f>Município!D832</f>
        <v>66</v>
      </c>
      <c r="L832" s="133"/>
      <c r="M832" s="134" t="e">
        <f>Município!#REF!</f>
        <v>#REF!</v>
      </c>
      <c r="N832" s="14" t="e">
        <f>Município!#REF!</f>
        <v>#REF!</v>
      </c>
      <c r="O832" s="14" t="e">
        <f>Município!#REF!</f>
        <v>#REF!</v>
      </c>
      <c r="P832" s="14" t="e">
        <f>Município!#REF!</f>
        <v>#REF!</v>
      </c>
    </row>
    <row r="833" spans="1:16" ht="15.75" customHeight="1" x14ac:dyDescent="0.25">
      <c r="A833" s="128" t="str">
        <f>Município!A833</f>
        <v>Unaí</v>
      </c>
      <c r="B833" s="128">
        <f>Município!B833</f>
        <v>317047</v>
      </c>
      <c r="C833" s="128" t="str">
        <f>Município!C833</f>
        <v>Uruana de Minas</v>
      </c>
      <c r="D833" s="137" t="e">
        <f>Município!#REF!</f>
        <v>#REF!</v>
      </c>
      <c r="E833" s="131" t="e">
        <f>Município!#REF!</f>
        <v>#REF!</v>
      </c>
      <c r="F833" s="131" t="e">
        <f>Município!#REF!</f>
        <v>#REF!</v>
      </c>
      <c r="G833" s="132" t="e">
        <f>Município!#REF!</f>
        <v>#REF!</v>
      </c>
      <c r="H833" s="131"/>
      <c r="I833" s="131" t="e">
        <f>Município!#REF!</f>
        <v>#REF!</v>
      </c>
      <c r="J833" s="131" t="e">
        <f>Município!#REF!</f>
        <v>#REF!</v>
      </c>
      <c r="K833" s="131">
        <f>Município!D833</f>
        <v>24</v>
      </c>
      <c r="L833" s="133"/>
      <c r="M833" s="134" t="e">
        <f>Município!#REF!</f>
        <v>#REF!</v>
      </c>
      <c r="N833" s="14" t="e">
        <f>Município!#REF!</f>
        <v>#REF!</v>
      </c>
      <c r="O833" s="14" t="e">
        <f>Município!#REF!</f>
        <v>#REF!</v>
      </c>
      <c r="P833" s="14" t="e">
        <f>Município!#REF!</f>
        <v>#REF!</v>
      </c>
    </row>
    <row r="834" spans="1:16" ht="15.75" customHeight="1" x14ac:dyDescent="0.25">
      <c r="A834" s="128" t="str">
        <f>Município!A834</f>
        <v>Ponte Nova</v>
      </c>
      <c r="B834" s="128">
        <f>Município!B834</f>
        <v>317050</v>
      </c>
      <c r="C834" s="128" t="str">
        <f>Município!C834</f>
        <v>Urucânia</v>
      </c>
      <c r="D834" s="137" t="e">
        <f>Município!#REF!</f>
        <v>#REF!</v>
      </c>
      <c r="E834" s="131" t="e">
        <f>Município!#REF!</f>
        <v>#REF!</v>
      </c>
      <c r="F834" s="131" t="e">
        <f>Município!#REF!</f>
        <v>#REF!</v>
      </c>
      <c r="G834" s="132" t="e">
        <f>Município!#REF!</f>
        <v>#REF!</v>
      </c>
      <c r="H834" s="131"/>
      <c r="I834" s="131" t="e">
        <f>Município!#REF!</f>
        <v>#REF!</v>
      </c>
      <c r="J834" s="131" t="e">
        <f>Município!#REF!</f>
        <v>#REF!</v>
      </c>
      <c r="K834" s="131">
        <f>Município!D834</f>
        <v>186</v>
      </c>
      <c r="L834" s="133"/>
      <c r="M834" s="134" t="e">
        <f>Município!#REF!</f>
        <v>#REF!</v>
      </c>
      <c r="N834" s="14" t="e">
        <f>Município!#REF!</f>
        <v>#REF!</v>
      </c>
      <c r="O834" s="14" t="e">
        <f>Município!#REF!</f>
        <v>#REF!</v>
      </c>
      <c r="P834" s="14" t="e">
        <f>Município!#REF!</f>
        <v>#REF!</v>
      </c>
    </row>
    <row r="835" spans="1:16" ht="15.75" customHeight="1" x14ac:dyDescent="0.25">
      <c r="A835" s="128" t="str">
        <f>Município!A835</f>
        <v>Januária</v>
      </c>
      <c r="B835" s="128">
        <f>Município!B835</f>
        <v>317052</v>
      </c>
      <c r="C835" s="128" t="str">
        <f>Município!C835</f>
        <v>Urucuia</v>
      </c>
      <c r="D835" s="137" t="e">
        <f>Município!#REF!</f>
        <v>#REF!</v>
      </c>
      <c r="E835" s="131" t="e">
        <f>Município!#REF!</f>
        <v>#REF!</v>
      </c>
      <c r="F835" s="131" t="e">
        <f>Município!#REF!</f>
        <v>#REF!</v>
      </c>
      <c r="G835" s="132" t="e">
        <f>Município!#REF!</f>
        <v>#REF!</v>
      </c>
      <c r="H835" s="131"/>
      <c r="I835" s="131" t="e">
        <f>Município!#REF!</f>
        <v>#REF!</v>
      </c>
      <c r="J835" s="131" t="e">
        <f>Município!#REF!</f>
        <v>#REF!</v>
      </c>
      <c r="K835" s="131">
        <f>Município!D835</f>
        <v>72</v>
      </c>
      <c r="L835" s="133"/>
      <c r="M835" s="134" t="e">
        <f>Município!#REF!</f>
        <v>#REF!</v>
      </c>
      <c r="N835" s="14" t="e">
        <f>Município!#REF!</f>
        <v>#REF!</v>
      </c>
      <c r="O835" s="14" t="e">
        <f>Município!#REF!</f>
        <v>#REF!</v>
      </c>
      <c r="P835" s="14" t="e">
        <f>Município!#REF!</f>
        <v>#REF!</v>
      </c>
    </row>
    <row r="836" spans="1:16" ht="15.75" customHeight="1" x14ac:dyDescent="0.25">
      <c r="A836" s="128" t="str">
        <f>Município!A836</f>
        <v>Coronel Fabriciano</v>
      </c>
      <c r="B836" s="128">
        <f>Município!B836</f>
        <v>317057</v>
      </c>
      <c r="C836" s="128" t="str">
        <f>Município!C836</f>
        <v>Vargem Alegre</v>
      </c>
      <c r="D836" s="137" t="e">
        <f>Município!#REF!</f>
        <v>#REF!</v>
      </c>
      <c r="E836" s="131" t="e">
        <f>Município!#REF!</f>
        <v>#REF!</v>
      </c>
      <c r="F836" s="131" t="e">
        <f>Município!#REF!</f>
        <v>#REF!</v>
      </c>
      <c r="G836" s="132" t="e">
        <f>Município!#REF!</f>
        <v>#REF!</v>
      </c>
      <c r="H836" s="131"/>
      <c r="I836" s="131" t="e">
        <f>Município!#REF!</f>
        <v>#REF!</v>
      </c>
      <c r="J836" s="131" t="e">
        <f>Município!#REF!</f>
        <v>#REF!</v>
      </c>
      <c r="K836" s="131">
        <f>Município!D836</f>
        <v>108</v>
      </c>
      <c r="L836" s="133"/>
      <c r="M836" s="134" t="e">
        <f>Município!#REF!</f>
        <v>#REF!</v>
      </c>
      <c r="N836" s="14" t="e">
        <f>Município!#REF!</f>
        <v>#REF!</v>
      </c>
      <c r="O836" s="14" t="e">
        <f>Município!#REF!</f>
        <v>#REF!</v>
      </c>
      <c r="P836" s="14" t="e">
        <f>Município!#REF!</f>
        <v>#REF!</v>
      </c>
    </row>
    <row r="837" spans="1:16" ht="15.75" customHeight="1" x14ac:dyDescent="0.25">
      <c r="A837" s="128" t="str">
        <f>Município!A837</f>
        <v>Passos</v>
      </c>
      <c r="B837" s="128">
        <f>Município!B837</f>
        <v>317060</v>
      </c>
      <c r="C837" s="128" t="str">
        <f>Município!C837</f>
        <v>Vargem Bonita</v>
      </c>
      <c r="D837" s="137" t="e">
        <f>Município!#REF!</f>
        <v>#REF!</v>
      </c>
      <c r="E837" s="131" t="e">
        <f>Município!#REF!</f>
        <v>#REF!</v>
      </c>
      <c r="F837" s="131" t="e">
        <f>Município!#REF!</f>
        <v>#REF!</v>
      </c>
      <c r="G837" s="132" t="e">
        <f>Município!#REF!</f>
        <v>#REF!</v>
      </c>
      <c r="H837" s="131"/>
      <c r="I837" s="131" t="e">
        <f>Município!#REF!</f>
        <v>#REF!</v>
      </c>
      <c r="J837" s="131" t="e">
        <f>Município!#REF!</f>
        <v>#REF!</v>
      </c>
      <c r="K837" s="131">
        <f>Município!D837</f>
        <v>48</v>
      </c>
      <c r="L837" s="133"/>
      <c r="M837" s="134" t="e">
        <f>Município!#REF!</f>
        <v>#REF!</v>
      </c>
      <c r="N837" s="14" t="e">
        <f>Município!#REF!</f>
        <v>#REF!</v>
      </c>
      <c r="O837" s="14" t="e">
        <f>Município!#REF!</f>
        <v>#REF!</v>
      </c>
      <c r="P837" s="14" t="e">
        <f>Município!#REF!</f>
        <v>#REF!</v>
      </c>
    </row>
    <row r="838" spans="1:16" ht="15.75" customHeight="1" x14ac:dyDescent="0.25">
      <c r="A838" s="128" t="str">
        <f>Município!A838</f>
        <v>Montes Claros</v>
      </c>
      <c r="B838" s="128">
        <f>Município!B838</f>
        <v>317065</v>
      </c>
      <c r="C838" s="128" t="str">
        <f>Município!C838</f>
        <v>Vargem Grande do Rio Pardo</v>
      </c>
      <c r="D838" s="137" t="e">
        <f>Município!#REF!</f>
        <v>#REF!</v>
      </c>
      <c r="E838" s="131" t="e">
        <f>Município!#REF!</f>
        <v>#REF!</v>
      </c>
      <c r="F838" s="131" t="e">
        <f>Município!#REF!</f>
        <v>#REF!</v>
      </c>
      <c r="G838" s="132" t="e">
        <f>Município!#REF!</f>
        <v>#REF!</v>
      </c>
      <c r="H838" s="131"/>
      <c r="I838" s="131" t="e">
        <f>Município!#REF!</f>
        <v>#REF!</v>
      </c>
      <c r="J838" s="131" t="e">
        <f>Município!#REF!</f>
        <v>#REF!</v>
      </c>
      <c r="K838" s="131">
        <f>Município!D838</f>
        <v>72</v>
      </c>
      <c r="L838" s="133"/>
      <c r="M838" s="134" t="e">
        <f>Município!#REF!</f>
        <v>#REF!</v>
      </c>
      <c r="N838" s="14" t="e">
        <f>Município!#REF!</f>
        <v>#REF!</v>
      </c>
      <c r="O838" s="14" t="e">
        <f>Município!#REF!</f>
        <v>#REF!</v>
      </c>
      <c r="P838" s="14" t="e">
        <f>Município!#REF!</f>
        <v>#REF!</v>
      </c>
    </row>
    <row r="839" spans="1:16" ht="15.75" customHeight="1" x14ac:dyDescent="0.25">
      <c r="A839" s="128" t="str">
        <f>Município!A839</f>
        <v>Varginha</v>
      </c>
      <c r="B839" s="128">
        <f>Município!B839</f>
        <v>317070</v>
      </c>
      <c r="C839" s="128" t="str">
        <f>Município!C839</f>
        <v>Varginha</v>
      </c>
      <c r="D839" s="137" t="e">
        <f>Município!#REF!</f>
        <v>#REF!</v>
      </c>
      <c r="E839" s="131" t="e">
        <f>Município!#REF!</f>
        <v>#REF!</v>
      </c>
      <c r="F839" s="131" t="e">
        <f>Município!#REF!</f>
        <v>#REF!</v>
      </c>
      <c r="G839" s="132" t="e">
        <f>Município!#REF!</f>
        <v>#REF!</v>
      </c>
      <c r="H839" s="131"/>
      <c r="I839" s="131" t="e">
        <f>Município!#REF!</f>
        <v>#REF!</v>
      </c>
      <c r="J839" s="131" t="e">
        <f>Município!#REF!</f>
        <v>#REF!</v>
      </c>
      <c r="K839" s="131">
        <f>Município!D839</f>
        <v>2256</v>
      </c>
      <c r="L839" s="133"/>
      <c r="M839" s="134" t="e">
        <f>Município!#REF!</f>
        <v>#REF!</v>
      </c>
      <c r="N839" s="14" t="e">
        <f>Município!#REF!</f>
        <v>#REF!</v>
      </c>
      <c r="O839" s="14" t="e">
        <f>Município!#REF!</f>
        <v>#REF!</v>
      </c>
      <c r="P839" s="14" t="e">
        <f>Município!#REF!</f>
        <v>#REF!</v>
      </c>
    </row>
    <row r="840" spans="1:16" ht="15.75" customHeight="1" x14ac:dyDescent="0.25">
      <c r="A840" s="128" t="str">
        <f>Município!A840</f>
        <v>Patos de Minas</v>
      </c>
      <c r="B840" s="128">
        <f>Município!B840</f>
        <v>317075</v>
      </c>
      <c r="C840" s="128" t="str">
        <f>Município!C840</f>
        <v>Varjão de Minas</v>
      </c>
      <c r="D840" s="137" t="e">
        <f>Município!#REF!</f>
        <v>#REF!</v>
      </c>
      <c r="E840" s="131" t="e">
        <f>Município!#REF!</f>
        <v>#REF!</v>
      </c>
      <c r="F840" s="131" t="e">
        <f>Município!#REF!</f>
        <v>#REF!</v>
      </c>
      <c r="G840" s="132" t="e">
        <f>Município!#REF!</f>
        <v>#REF!</v>
      </c>
      <c r="H840" s="131"/>
      <c r="I840" s="131" t="e">
        <f>Município!#REF!</f>
        <v>#REF!</v>
      </c>
      <c r="J840" s="131" t="e">
        <f>Município!#REF!</f>
        <v>#REF!</v>
      </c>
      <c r="K840" s="131">
        <f>Município!D840</f>
        <v>138</v>
      </c>
      <c r="L840" s="133"/>
      <c r="M840" s="134" t="e">
        <f>Município!#REF!</f>
        <v>#REF!</v>
      </c>
      <c r="N840" s="14" t="e">
        <f>Município!#REF!</f>
        <v>#REF!</v>
      </c>
      <c r="O840" s="14" t="e">
        <f>Município!#REF!</f>
        <v>#REF!</v>
      </c>
      <c r="P840" s="14" t="e">
        <f>Município!#REF!</f>
        <v>#REF!</v>
      </c>
    </row>
    <row r="841" spans="1:16" ht="15.75" customHeight="1" x14ac:dyDescent="0.25">
      <c r="A841" s="128" t="str">
        <f>Município!A841</f>
        <v>Pirapora</v>
      </c>
      <c r="B841" s="128">
        <f>Município!B841</f>
        <v>317080</v>
      </c>
      <c r="C841" s="128" t="str">
        <f>Município!C841</f>
        <v>Várzea da Palma</v>
      </c>
      <c r="D841" s="137" t="e">
        <f>Município!#REF!</f>
        <v>#REF!</v>
      </c>
      <c r="E841" s="131" t="e">
        <f>Município!#REF!</f>
        <v>#REF!</v>
      </c>
      <c r="F841" s="131" t="e">
        <f>Município!#REF!</f>
        <v>#REF!</v>
      </c>
      <c r="G841" s="132" t="e">
        <f>Município!#REF!</f>
        <v>#REF!</v>
      </c>
      <c r="H841" s="131"/>
      <c r="I841" s="131" t="e">
        <f>Município!#REF!</f>
        <v>#REF!</v>
      </c>
      <c r="J841" s="131" t="e">
        <f>Município!#REF!</f>
        <v>#REF!</v>
      </c>
      <c r="K841" s="131">
        <f>Município!D841</f>
        <v>264</v>
      </c>
      <c r="L841" s="133"/>
      <c r="M841" s="134" t="e">
        <f>Município!#REF!</f>
        <v>#REF!</v>
      </c>
      <c r="N841" s="14" t="e">
        <f>Município!#REF!</f>
        <v>#REF!</v>
      </c>
      <c r="O841" s="14" t="e">
        <f>Município!#REF!</f>
        <v>#REF!</v>
      </c>
      <c r="P841" s="14" t="e">
        <f>Município!#REF!</f>
        <v>#REF!</v>
      </c>
    </row>
    <row r="842" spans="1:16" ht="15.75" customHeight="1" x14ac:dyDescent="0.25">
      <c r="A842" s="128" t="str">
        <f>Município!A842</f>
        <v>Januária</v>
      </c>
      <c r="B842" s="128">
        <f>Município!B842</f>
        <v>317090</v>
      </c>
      <c r="C842" s="128" t="str">
        <f>Município!C842</f>
        <v>Varzelândia</v>
      </c>
      <c r="D842" s="137" t="e">
        <f>Município!#REF!</f>
        <v>#REF!</v>
      </c>
      <c r="E842" s="131" t="e">
        <f>Município!#REF!</f>
        <v>#REF!</v>
      </c>
      <c r="F842" s="131" t="e">
        <f>Município!#REF!</f>
        <v>#REF!</v>
      </c>
      <c r="G842" s="132" t="e">
        <f>Município!#REF!</f>
        <v>#REF!</v>
      </c>
      <c r="H842" s="131"/>
      <c r="I842" s="131" t="e">
        <f>Município!#REF!</f>
        <v>#REF!</v>
      </c>
      <c r="J842" s="131" t="e">
        <f>Município!#REF!</f>
        <v>#REF!</v>
      </c>
      <c r="K842" s="131">
        <f>Município!D842</f>
        <v>282</v>
      </c>
      <c r="L842" s="133"/>
      <c r="M842" s="134" t="e">
        <f>Município!#REF!</f>
        <v>#REF!</v>
      </c>
      <c r="N842" s="14" t="e">
        <f>Município!#REF!</f>
        <v>#REF!</v>
      </c>
      <c r="O842" s="14" t="e">
        <f>Município!#REF!</f>
        <v>#REF!</v>
      </c>
      <c r="P842" s="14" t="e">
        <f>Município!#REF!</f>
        <v>#REF!</v>
      </c>
    </row>
    <row r="843" spans="1:16" ht="15.75" customHeight="1" x14ac:dyDescent="0.25">
      <c r="A843" s="128" t="str">
        <f>Município!A843</f>
        <v>Patos de Minas</v>
      </c>
      <c r="B843" s="128">
        <f>Município!B843</f>
        <v>317100</v>
      </c>
      <c r="C843" s="128" t="str">
        <f>Município!C843</f>
        <v>Vazante</v>
      </c>
      <c r="D843" s="137" t="e">
        <f>Município!#REF!</f>
        <v>#REF!</v>
      </c>
      <c r="E843" s="131" t="e">
        <f>Município!#REF!</f>
        <v>#REF!</v>
      </c>
      <c r="F843" s="131" t="e">
        <f>Município!#REF!</f>
        <v>#REF!</v>
      </c>
      <c r="G843" s="132" t="e">
        <f>Município!#REF!</f>
        <v>#REF!</v>
      </c>
      <c r="H843" s="131"/>
      <c r="I843" s="131" t="e">
        <f>Município!#REF!</f>
        <v>#REF!</v>
      </c>
      <c r="J843" s="131" t="e">
        <f>Município!#REF!</f>
        <v>#REF!</v>
      </c>
      <c r="K843" s="131">
        <f>Município!D843</f>
        <v>168</v>
      </c>
      <c r="L843" s="133"/>
      <c r="M843" s="134" t="e">
        <f>Município!#REF!</f>
        <v>#REF!</v>
      </c>
      <c r="N843" s="14" t="e">
        <f>Município!#REF!</f>
        <v>#REF!</v>
      </c>
      <c r="O843" s="14" t="e">
        <f>Município!#REF!</f>
        <v>#REF!</v>
      </c>
      <c r="P843" s="14" t="e">
        <f>Município!#REF!</f>
        <v>#REF!</v>
      </c>
    </row>
    <row r="844" spans="1:16" ht="15.75" customHeight="1" x14ac:dyDescent="0.25">
      <c r="A844" s="128" t="str">
        <f>Município!A844</f>
        <v>Montes Claros</v>
      </c>
      <c r="B844" s="128">
        <f>Município!B844</f>
        <v>317103</v>
      </c>
      <c r="C844" s="128" t="str">
        <f>Município!C844</f>
        <v>Verdelândia</v>
      </c>
      <c r="D844" s="137" t="e">
        <f>Município!#REF!</f>
        <v>#REF!</v>
      </c>
      <c r="E844" s="131" t="e">
        <f>Município!#REF!</f>
        <v>#REF!</v>
      </c>
      <c r="F844" s="131" t="e">
        <f>Município!#REF!</f>
        <v>#REF!</v>
      </c>
      <c r="G844" s="132" t="e">
        <f>Município!#REF!</f>
        <v>#REF!</v>
      </c>
      <c r="H844" s="131"/>
      <c r="I844" s="131" t="e">
        <f>Município!#REF!</f>
        <v>#REF!</v>
      </c>
      <c r="J844" s="131" t="e">
        <f>Município!#REF!</f>
        <v>#REF!</v>
      </c>
      <c r="K844" s="131">
        <f>Município!D844</f>
        <v>144</v>
      </c>
      <c r="L844" s="133"/>
      <c r="M844" s="134" t="e">
        <f>Município!#REF!</f>
        <v>#REF!</v>
      </c>
      <c r="N844" s="14" t="e">
        <f>Município!#REF!</f>
        <v>#REF!</v>
      </c>
      <c r="O844" s="14" t="e">
        <f>Município!#REF!</f>
        <v>#REF!</v>
      </c>
      <c r="P844" s="14" t="e">
        <f>Município!#REF!</f>
        <v>#REF!</v>
      </c>
    </row>
    <row r="845" spans="1:16" ht="15.75" customHeight="1" x14ac:dyDescent="0.25">
      <c r="A845" s="128" t="str">
        <f>Município!A845</f>
        <v>Diamantina</v>
      </c>
      <c r="B845" s="128">
        <f>Município!B845</f>
        <v>317107</v>
      </c>
      <c r="C845" s="128" t="str">
        <f>Município!C845</f>
        <v>Veredinha</v>
      </c>
      <c r="D845" s="137" t="e">
        <f>Município!#REF!</f>
        <v>#REF!</v>
      </c>
      <c r="E845" s="131" t="e">
        <f>Município!#REF!</f>
        <v>#REF!</v>
      </c>
      <c r="F845" s="131" t="e">
        <f>Município!#REF!</f>
        <v>#REF!</v>
      </c>
      <c r="G845" s="132" t="e">
        <f>Município!#REF!</f>
        <v>#REF!</v>
      </c>
      <c r="H845" s="131"/>
      <c r="I845" s="131" t="e">
        <f>Município!#REF!</f>
        <v>#REF!</v>
      </c>
      <c r="J845" s="131" t="e">
        <f>Município!#REF!</f>
        <v>#REF!</v>
      </c>
      <c r="K845" s="131">
        <f>Município!D845</f>
        <v>36</v>
      </c>
      <c r="L845" s="133"/>
      <c r="M845" s="134" t="e">
        <f>Município!#REF!</f>
        <v>#REF!</v>
      </c>
      <c r="N845" s="14" t="e">
        <f>Município!#REF!</f>
        <v>#REF!</v>
      </c>
      <c r="O845" s="14" t="e">
        <f>Município!#REF!</f>
        <v>#REF!</v>
      </c>
      <c r="P845" s="14" t="e">
        <f>Município!#REF!</f>
        <v>#REF!</v>
      </c>
    </row>
    <row r="846" spans="1:16" ht="15.75" customHeight="1" x14ac:dyDescent="0.25">
      <c r="A846" s="128" t="str">
        <f>Município!A846</f>
        <v>Uberaba</v>
      </c>
      <c r="B846" s="128">
        <f>Município!B846</f>
        <v>317110</v>
      </c>
      <c r="C846" s="128" t="str">
        <f>Município!C846</f>
        <v>Veríssimo</v>
      </c>
      <c r="D846" s="137" t="e">
        <f>Município!#REF!</f>
        <v>#REF!</v>
      </c>
      <c r="E846" s="131" t="e">
        <f>Município!#REF!</f>
        <v>#REF!</v>
      </c>
      <c r="F846" s="131" t="e">
        <f>Município!#REF!</f>
        <v>#REF!</v>
      </c>
      <c r="G846" s="132" t="e">
        <f>Município!#REF!</f>
        <v>#REF!</v>
      </c>
      <c r="H846" s="131"/>
      <c r="I846" s="131" t="e">
        <f>Município!#REF!</f>
        <v>#REF!</v>
      </c>
      <c r="J846" s="131" t="e">
        <f>Município!#REF!</f>
        <v>#REF!</v>
      </c>
      <c r="K846" s="131">
        <f>Município!D846</f>
        <v>36</v>
      </c>
      <c r="L846" s="133"/>
      <c r="M846" s="134" t="e">
        <f>Município!#REF!</f>
        <v>#REF!</v>
      </c>
      <c r="N846" s="14" t="e">
        <f>Município!#REF!</f>
        <v>#REF!</v>
      </c>
      <c r="O846" s="14" t="e">
        <f>Município!#REF!</f>
        <v>#REF!</v>
      </c>
      <c r="P846" s="14" t="e">
        <f>Município!#REF!</f>
        <v>#REF!</v>
      </c>
    </row>
    <row r="847" spans="1:16" ht="15.75" customHeight="1" x14ac:dyDescent="0.25">
      <c r="A847" s="128" t="str">
        <f>Município!A847</f>
        <v>Coronel Fabriciano</v>
      </c>
      <c r="B847" s="128">
        <f>Município!B847</f>
        <v>317115</v>
      </c>
      <c r="C847" s="128" t="str">
        <f>Município!C847</f>
        <v>Vermelho Novo</v>
      </c>
      <c r="D847" s="137" t="e">
        <f>Município!#REF!</f>
        <v>#REF!</v>
      </c>
      <c r="E847" s="131" t="e">
        <f>Município!#REF!</f>
        <v>#REF!</v>
      </c>
      <c r="F847" s="131" t="e">
        <f>Município!#REF!</f>
        <v>#REF!</v>
      </c>
      <c r="G847" s="132" t="e">
        <f>Município!#REF!</f>
        <v>#REF!</v>
      </c>
      <c r="H847" s="131"/>
      <c r="I847" s="131" t="e">
        <f>Município!#REF!</f>
        <v>#REF!</v>
      </c>
      <c r="J847" s="131" t="e">
        <f>Município!#REF!</f>
        <v>#REF!</v>
      </c>
      <c r="K847" s="131">
        <f>Município!D847</f>
        <v>84</v>
      </c>
      <c r="L847" s="133"/>
      <c r="M847" s="134" t="e">
        <f>Município!#REF!</f>
        <v>#REF!</v>
      </c>
      <c r="N847" s="14" t="e">
        <f>Município!#REF!</f>
        <v>#REF!</v>
      </c>
      <c r="O847" s="14" t="e">
        <f>Município!#REF!</f>
        <v>#REF!</v>
      </c>
      <c r="P847" s="14" t="e">
        <f>Município!#REF!</f>
        <v>#REF!</v>
      </c>
    </row>
    <row r="848" spans="1:16" ht="15.75" customHeight="1" x14ac:dyDescent="0.25">
      <c r="A848" s="128" t="str">
        <f>Município!A848</f>
        <v>Belo Horizonte</v>
      </c>
      <c r="B848" s="128">
        <f>Município!B848</f>
        <v>317120</v>
      </c>
      <c r="C848" s="128" t="str">
        <f>Município!C848</f>
        <v>Vespasiano</v>
      </c>
      <c r="D848" s="137" t="e">
        <f>Município!#REF!</f>
        <v>#REF!</v>
      </c>
      <c r="E848" s="131" t="e">
        <f>Município!#REF!</f>
        <v>#REF!</v>
      </c>
      <c r="F848" s="131" t="e">
        <f>Município!#REF!</f>
        <v>#REF!</v>
      </c>
      <c r="G848" s="132" t="e">
        <f>Município!#REF!</f>
        <v>#REF!</v>
      </c>
      <c r="H848" s="131"/>
      <c r="I848" s="131" t="e">
        <f>Município!#REF!</f>
        <v>#REF!</v>
      </c>
      <c r="J848" s="131" t="e">
        <f>Município!#REF!</f>
        <v>#REF!</v>
      </c>
      <c r="K848" s="131">
        <f>Município!D848</f>
        <v>2034</v>
      </c>
      <c r="L848" s="133"/>
      <c r="M848" s="134" t="e">
        <f>Município!#REF!</f>
        <v>#REF!</v>
      </c>
      <c r="N848" s="14" t="e">
        <f>Município!#REF!</f>
        <v>#REF!</v>
      </c>
      <c r="O848" s="14" t="e">
        <f>Município!#REF!</f>
        <v>#REF!</v>
      </c>
      <c r="P848" s="14" t="e">
        <f>Município!#REF!</f>
        <v>#REF!</v>
      </c>
    </row>
    <row r="849" spans="1:16" ht="15.75" customHeight="1" x14ac:dyDescent="0.25">
      <c r="A849" s="128" t="str">
        <f>Município!A849</f>
        <v>Ponte Nova</v>
      </c>
      <c r="B849" s="128">
        <f>Município!B849</f>
        <v>317130</v>
      </c>
      <c r="C849" s="128" t="str">
        <f>Município!C849</f>
        <v>Viçosa</v>
      </c>
      <c r="D849" s="137" t="e">
        <f>Município!#REF!</f>
        <v>#REF!</v>
      </c>
      <c r="E849" s="131" t="e">
        <f>Município!#REF!</f>
        <v>#REF!</v>
      </c>
      <c r="F849" s="131" t="e">
        <f>Município!#REF!</f>
        <v>#REF!</v>
      </c>
      <c r="G849" s="132" t="e">
        <f>Município!#REF!</f>
        <v>#REF!</v>
      </c>
      <c r="H849" s="131"/>
      <c r="I849" s="131" t="e">
        <f>Município!#REF!</f>
        <v>#REF!</v>
      </c>
      <c r="J849" s="131" t="e">
        <f>Município!#REF!</f>
        <v>#REF!</v>
      </c>
      <c r="K849" s="131">
        <f>Município!D849</f>
        <v>1494</v>
      </c>
      <c r="L849" s="133"/>
      <c r="M849" s="134" t="e">
        <f>Município!#REF!</f>
        <v>#REF!</v>
      </c>
      <c r="N849" s="14" t="e">
        <f>Município!#REF!</f>
        <v>#REF!</v>
      </c>
      <c r="O849" s="14" t="e">
        <f>Município!#REF!</f>
        <v>#REF!</v>
      </c>
      <c r="P849" s="14" t="e">
        <f>Município!#REF!</f>
        <v>#REF!</v>
      </c>
    </row>
    <row r="850" spans="1:16" ht="15.75" customHeight="1" x14ac:dyDescent="0.25">
      <c r="A850" s="128" t="str">
        <f>Município!A850</f>
        <v>Ubá</v>
      </c>
      <c r="B850" s="128">
        <f>Município!B850</f>
        <v>317140</v>
      </c>
      <c r="C850" s="128" t="str">
        <f>Município!C850</f>
        <v>Vieiras</v>
      </c>
      <c r="D850" s="137" t="e">
        <f>Município!#REF!</f>
        <v>#REF!</v>
      </c>
      <c r="E850" s="131" t="e">
        <f>Município!#REF!</f>
        <v>#REF!</v>
      </c>
      <c r="F850" s="131" t="e">
        <f>Município!#REF!</f>
        <v>#REF!</v>
      </c>
      <c r="G850" s="132" t="e">
        <f>Município!#REF!</f>
        <v>#REF!</v>
      </c>
      <c r="H850" s="131"/>
      <c r="I850" s="131" t="e">
        <f>Município!#REF!</f>
        <v>#REF!</v>
      </c>
      <c r="J850" s="131" t="e">
        <f>Município!#REF!</f>
        <v>#REF!</v>
      </c>
      <c r="K850" s="131">
        <f>Município!D850</f>
        <v>24</v>
      </c>
      <c r="L850" s="133"/>
      <c r="M850" s="134" t="e">
        <f>Município!#REF!</f>
        <v>#REF!</v>
      </c>
      <c r="N850" s="14" t="e">
        <f>Município!#REF!</f>
        <v>#REF!</v>
      </c>
      <c r="O850" s="14" t="e">
        <f>Município!#REF!</f>
        <v>#REF!</v>
      </c>
      <c r="P850" s="14" t="e">
        <f>Município!#REF!</f>
        <v>#REF!</v>
      </c>
    </row>
    <row r="851" spans="1:16" ht="15.75" customHeight="1" x14ac:dyDescent="0.25">
      <c r="A851" s="128" t="str">
        <f>Município!A851</f>
        <v>Governador Valadares</v>
      </c>
      <c r="B851" s="128">
        <f>Município!B851</f>
        <v>317150</v>
      </c>
      <c r="C851" s="128" t="str">
        <f>Município!C851</f>
        <v>Mathias Lobato</v>
      </c>
      <c r="D851" s="137" t="e">
        <f>Município!#REF!</f>
        <v>#REF!</v>
      </c>
      <c r="E851" s="131" t="e">
        <f>Município!#REF!</f>
        <v>#REF!</v>
      </c>
      <c r="F851" s="131" t="e">
        <f>Município!#REF!</f>
        <v>#REF!</v>
      </c>
      <c r="G851" s="132" t="e">
        <f>Município!#REF!</f>
        <v>#REF!</v>
      </c>
      <c r="H851" s="131"/>
      <c r="I851" s="131" t="e">
        <f>Município!#REF!</f>
        <v>#REF!</v>
      </c>
      <c r="J851" s="131" t="e">
        <f>Município!#REF!</f>
        <v>#REF!</v>
      </c>
      <c r="K851" s="131">
        <f>Município!D851</f>
        <v>36</v>
      </c>
      <c r="L851" s="133"/>
      <c r="M851" s="134" t="e">
        <f>Município!#REF!</f>
        <v>#REF!</v>
      </c>
      <c r="N851" s="14" t="e">
        <f>Município!#REF!</f>
        <v>#REF!</v>
      </c>
      <c r="O851" s="14" t="e">
        <f>Município!#REF!</f>
        <v>#REF!</v>
      </c>
      <c r="P851" s="14" t="e">
        <f>Município!#REF!</f>
        <v>#REF!</v>
      </c>
    </row>
    <row r="852" spans="1:16" ht="15.75" customHeight="1" x14ac:dyDescent="0.25">
      <c r="A852" s="128" t="str">
        <f>Município!A852</f>
        <v>Diamantina</v>
      </c>
      <c r="B852" s="128">
        <f>Município!B852</f>
        <v>317160</v>
      </c>
      <c r="C852" s="128" t="str">
        <f>Município!C852</f>
        <v>Virgem da Lapa</v>
      </c>
      <c r="D852" s="137" t="e">
        <f>Município!#REF!</f>
        <v>#REF!</v>
      </c>
      <c r="E852" s="131" t="e">
        <f>Município!#REF!</f>
        <v>#REF!</v>
      </c>
      <c r="F852" s="131" t="e">
        <f>Município!#REF!</f>
        <v>#REF!</v>
      </c>
      <c r="G852" s="132" t="e">
        <f>Município!#REF!</f>
        <v>#REF!</v>
      </c>
      <c r="H852" s="131"/>
      <c r="I852" s="131" t="e">
        <f>Município!#REF!</f>
        <v>#REF!</v>
      </c>
      <c r="J852" s="131" t="e">
        <f>Município!#REF!</f>
        <v>#REF!</v>
      </c>
      <c r="K852" s="131">
        <f>Município!D852</f>
        <v>96</v>
      </c>
      <c r="L852" s="133"/>
      <c r="M852" s="134" t="e">
        <f>Município!#REF!</f>
        <v>#REF!</v>
      </c>
      <c r="N852" s="14" t="e">
        <f>Município!#REF!</f>
        <v>#REF!</v>
      </c>
      <c r="O852" s="14" t="e">
        <f>Município!#REF!</f>
        <v>#REF!</v>
      </c>
      <c r="P852" s="14" t="e">
        <f>Município!#REF!</f>
        <v>#REF!</v>
      </c>
    </row>
    <row r="853" spans="1:16" ht="15.75" customHeight="1" x14ac:dyDescent="0.25">
      <c r="A853" s="128" t="str">
        <f>Município!A853</f>
        <v>Varginha</v>
      </c>
      <c r="B853" s="128">
        <f>Município!B853</f>
        <v>317170</v>
      </c>
      <c r="C853" s="128" t="str">
        <f>Município!C853</f>
        <v>Virgínia</v>
      </c>
      <c r="D853" s="137" t="e">
        <f>Município!#REF!</f>
        <v>#REF!</v>
      </c>
      <c r="E853" s="131" t="e">
        <f>Município!#REF!</f>
        <v>#REF!</v>
      </c>
      <c r="F853" s="131" t="e">
        <f>Município!#REF!</f>
        <v>#REF!</v>
      </c>
      <c r="G853" s="132" t="e">
        <f>Município!#REF!</f>
        <v>#REF!</v>
      </c>
      <c r="H853" s="131"/>
      <c r="I853" s="131" t="e">
        <f>Município!#REF!</f>
        <v>#REF!</v>
      </c>
      <c r="J853" s="131" t="e">
        <f>Município!#REF!</f>
        <v>#REF!</v>
      </c>
      <c r="K853" s="131">
        <f>Município!D853</f>
        <v>144</v>
      </c>
      <c r="L853" s="133"/>
      <c r="M853" s="134" t="e">
        <f>Município!#REF!</f>
        <v>#REF!</v>
      </c>
      <c r="N853" s="14" t="e">
        <f>Município!#REF!</f>
        <v>#REF!</v>
      </c>
      <c r="O853" s="14" t="e">
        <f>Município!#REF!</f>
        <v>#REF!</v>
      </c>
      <c r="P853" s="14" t="e">
        <f>Município!#REF!</f>
        <v>#REF!</v>
      </c>
    </row>
    <row r="854" spans="1:16" ht="15.75" customHeight="1" x14ac:dyDescent="0.25">
      <c r="A854" s="128" t="str">
        <f>Município!A854</f>
        <v>Itabira</v>
      </c>
      <c r="B854" s="128">
        <f>Município!B854</f>
        <v>317180</v>
      </c>
      <c r="C854" s="128" t="str">
        <f>Município!C854</f>
        <v>Virginópolis</v>
      </c>
      <c r="D854" s="137" t="e">
        <f>Município!#REF!</f>
        <v>#REF!</v>
      </c>
      <c r="E854" s="131" t="e">
        <f>Município!#REF!</f>
        <v>#REF!</v>
      </c>
      <c r="F854" s="131" t="e">
        <f>Município!#REF!</f>
        <v>#REF!</v>
      </c>
      <c r="G854" s="132" t="e">
        <f>Município!#REF!</f>
        <v>#REF!</v>
      </c>
      <c r="H854" s="131"/>
      <c r="I854" s="131" t="e">
        <f>Município!#REF!</f>
        <v>#REF!</v>
      </c>
      <c r="J854" s="131" t="e">
        <f>Município!#REF!</f>
        <v>#REF!</v>
      </c>
      <c r="K854" s="131">
        <f>Município!D854</f>
        <v>168</v>
      </c>
      <c r="L854" s="133"/>
      <c r="M854" s="134" t="e">
        <f>Município!#REF!</f>
        <v>#REF!</v>
      </c>
      <c r="N854" s="14" t="e">
        <f>Município!#REF!</f>
        <v>#REF!</v>
      </c>
      <c r="O854" s="14" t="e">
        <f>Município!#REF!</f>
        <v>#REF!</v>
      </c>
      <c r="P854" s="14" t="e">
        <f>Município!#REF!</f>
        <v>#REF!</v>
      </c>
    </row>
    <row r="855" spans="1:16" ht="15.75" customHeight="1" x14ac:dyDescent="0.25">
      <c r="A855" s="128" t="str">
        <f>Município!A855</f>
        <v>Governador Valadares</v>
      </c>
      <c r="B855" s="128">
        <f>Município!B855</f>
        <v>317190</v>
      </c>
      <c r="C855" s="128" t="str">
        <f>Município!C855</f>
        <v>Virgolândia</v>
      </c>
      <c r="D855" s="137" t="e">
        <f>Município!#REF!</f>
        <v>#REF!</v>
      </c>
      <c r="E855" s="131" t="e">
        <f>Município!#REF!</f>
        <v>#REF!</v>
      </c>
      <c r="F855" s="131" t="e">
        <f>Município!#REF!</f>
        <v>#REF!</v>
      </c>
      <c r="G855" s="132" t="e">
        <f>Município!#REF!</f>
        <v>#REF!</v>
      </c>
      <c r="H855" s="131"/>
      <c r="I855" s="131" t="e">
        <f>Município!#REF!</f>
        <v>#REF!</v>
      </c>
      <c r="J855" s="131" t="e">
        <f>Município!#REF!</f>
        <v>#REF!</v>
      </c>
      <c r="K855" s="131">
        <f>Município!D855</f>
        <v>54</v>
      </c>
      <c r="L855" s="133"/>
      <c r="M855" s="134" t="e">
        <f>Município!#REF!</f>
        <v>#REF!</v>
      </c>
      <c r="N855" s="14" t="e">
        <f>Município!#REF!</f>
        <v>#REF!</v>
      </c>
      <c r="O855" s="14" t="e">
        <f>Município!#REF!</f>
        <v>#REF!</v>
      </c>
      <c r="P855" s="14" t="e">
        <f>Município!#REF!</f>
        <v>#REF!</v>
      </c>
    </row>
    <row r="856" spans="1:16" ht="15.75" customHeight="1" x14ac:dyDescent="0.25">
      <c r="A856" s="128" t="str">
        <f>Município!A856</f>
        <v>Ubá</v>
      </c>
      <c r="B856" s="128">
        <f>Município!B856</f>
        <v>317200</v>
      </c>
      <c r="C856" s="128" t="str">
        <f>Município!C856</f>
        <v>Visconde do Rio Branco</v>
      </c>
      <c r="D856" s="137" t="e">
        <f>Município!#REF!</f>
        <v>#REF!</v>
      </c>
      <c r="E856" s="131" t="e">
        <f>Município!#REF!</f>
        <v>#REF!</v>
      </c>
      <c r="F856" s="131" t="e">
        <f>Município!#REF!</f>
        <v>#REF!</v>
      </c>
      <c r="G856" s="132" t="e">
        <f>Município!#REF!</f>
        <v>#REF!</v>
      </c>
      <c r="H856" s="131"/>
      <c r="I856" s="131" t="e">
        <f>Município!#REF!</f>
        <v>#REF!</v>
      </c>
      <c r="J856" s="131" t="e">
        <f>Município!#REF!</f>
        <v>#REF!</v>
      </c>
      <c r="K856" s="131">
        <f>Município!D856</f>
        <v>348</v>
      </c>
      <c r="L856" s="133"/>
      <c r="M856" s="134" t="e">
        <f>Município!#REF!</f>
        <v>#REF!</v>
      </c>
      <c r="N856" s="14" t="e">
        <f>Município!#REF!</f>
        <v>#REF!</v>
      </c>
      <c r="O856" s="14" t="e">
        <f>Município!#REF!</f>
        <v>#REF!</v>
      </c>
      <c r="P856" s="14" t="e">
        <f>Município!#REF!</f>
        <v>#REF!</v>
      </c>
    </row>
    <row r="857" spans="1:16" ht="15.75" customHeight="1" x14ac:dyDescent="0.25">
      <c r="A857" s="128" t="str">
        <f>Município!A857</f>
        <v>Leopoldina</v>
      </c>
      <c r="B857" s="128">
        <f>Município!B857</f>
        <v>317210</v>
      </c>
      <c r="C857" s="128" t="str">
        <f>Município!C857</f>
        <v>Volta Grande</v>
      </c>
      <c r="D857" s="137" t="e">
        <f>Município!#REF!</f>
        <v>#REF!</v>
      </c>
      <c r="E857" s="131" t="e">
        <f>Município!#REF!</f>
        <v>#REF!</v>
      </c>
      <c r="F857" s="131" t="e">
        <f>Município!#REF!</f>
        <v>#REF!</v>
      </c>
      <c r="G857" s="132" t="e">
        <f>Município!#REF!</f>
        <v>#REF!</v>
      </c>
      <c r="H857" s="131"/>
      <c r="I857" s="131" t="e">
        <f>Município!#REF!</f>
        <v>#REF!</v>
      </c>
      <c r="J857" s="131" t="e">
        <f>Município!#REF!</f>
        <v>#REF!</v>
      </c>
      <c r="K857" s="131">
        <f>Município!D857</f>
        <v>42</v>
      </c>
      <c r="L857" s="133"/>
      <c r="M857" s="134" t="e">
        <f>Município!#REF!</f>
        <v>#REF!</v>
      </c>
      <c r="N857" s="14" t="e">
        <f>Município!#REF!</f>
        <v>#REF!</v>
      </c>
      <c r="O857" s="14" t="e">
        <f>Município!#REF!</f>
        <v>#REF!</v>
      </c>
      <c r="P857" s="14" t="e">
        <f>Município!#REF!</f>
        <v>#REF!</v>
      </c>
    </row>
    <row r="858" spans="1:16" ht="15.75" customHeight="1" x14ac:dyDescent="0.25">
      <c r="A858" s="138" t="str">
        <f>Município!A858</f>
        <v>Pouso Alegre</v>
      </c>
      <c r="B858" s="138">
        <f>Município!B858</f>
        <v>317220</v>
      </c>
      <c r="C858" s="138" t="str">
        <f>Município!C858</f>
        <v>Wenceslau Braz</v>
      </c>
      <c r="D858" s="139" t="e">
        <f>Município!#REF!</f>
        <v>#REF!</v>
      </c>
      <c r="E858" s="131" t="e">
        <f>Município!#REF!</f>
        <v>#REF!</v>
      </c>
      <c r="F858" s="131" t="e">
        <f>Município!#REF!</f>
        <v>#REF!</v>
      </c>
      <c r="G858" s="132" t="e">
        <f>Município!#REF!</f>
        <v>#REF!</v>
      </c>
      <c r="H858" s="131"/>
      <c r="I858" s="131" t="e">
        <f>Município!#REF!</f>
        <v>#REF!</v>
      </c>
      <c r="J858" s="131" t="e">
        <f>Município!#REF!</f>
        <v>#REF!</v>
      </c>
      <c r="K858" s="131">
        <f>Município!D858</f>
        <v>18</v>
      </c>
      <c r="L858" s="133"/>
      <c r="M858" s="134" t="e">
        <f>Município!#REF!</f>
        <v>#REF!</v>
      </c>
      <c r="N858" s="14" t="e">
        <f>Município!#REF!</f>
        <v>#REF!</v>
      </c>
      <c r="O858" s="14" t="e">
        <f>Município!#REF!</f>
        <v>#REF!</v>
      </c>
      <c r="P858" s="14" t="e">
        <f>Município!#REF!</f>
        <v>#REF!</v>
      </c>
    </row>
    <row r="859" spans="1:16" ht="15.75" customHeight="1" thickBot="1" x14ac:dyDescent="0.3">
      <c r="A859" s="140" t="str">
        <f>Município!A859</f>
        <v>MINAS GERAIS</v>
      </c>
      <c r="B859" s="141"/>
      <c r="C859" s="141"/>
      <c r="D859" s="141"/>
      <c r="E859" s="142" t="e">
        <f>SUM(E6:E858)</f>
        <v>#REF!</v>
      </c>
      <c r="F859" s="142" t="e">
        <f>SUM(F6:F858)</f>
        <v>#REF!</v>
      </c>
      <c r="G859" s="143" t="e">
        <f>SUM(G6:G858)</f>
        <v>#REF!</v>
      </c>
      <c r="H859" s="144"/>
      <c r="I859" s="142" t="e">
        <f t="shared" ref="I859:K859" si="0">SUM(I6:I858)</f>
        <v>#REF!</v>
      </c>
      <c r="J859" s="142" t="e">
        <f t="shared" si="0"/>
        <v>#REF!</v>
      </c>
      <c r="K859" s="142">
        <f t="shared" si="0"/>
        <v>276594</v>
      </c>
      <c r="L859" s="145"/>
      <c r="M859" s="146" t="e">
        <f>Município!#REF!</f>
        <v>#REF!</v>
      </c>
      <c r="N859" s="146" t="e">
        <f>Município!#REF!</f>
        <v>#REF!</v>
      </c>
      <c r="O859" s="146" t="e">
        <f>Município!#REF!</f>
        <v>#REF!</v>
      </c>
      <c r="P859" s="146" t="e">
        <f>Município!#REF!</f>
        <v>#REF!</v>
      </c>
    </row>
    <row r="860" spans="1:16" ht="15.75" customHeight="1" x14ac:dyDescent="0.25">
      <c r="I860" s="148"/>
      <c r="J860" s="148"/>
      <c r="K860" s="148"/>
      <c r="L860" s="149"/>
      <c r="M860" s="148"/>
      <c r="N860" s="148"/>
      <c r="O860" s="148"/>
      <c r="P860" s="148"/>
    </row>
    <row r="861" spans="1:16" ht="15.75" hidden="1" customHeight="1" x14ac:dyDescent="0.25">
      <c r="I861" s="148"/>
      <c r="J861" s="148"/>
      <c r="K861" s="148"/>
      <c r="L861" s="149"/>
      <c r="M861" s="148"/>
      <c r="N861" s="148"/>
      <c r="O861" s="148"/>
      <c r="P861" s="148"/>
    </row>
    <row r="862" spans="1:16" ht="15.75" hidden="1" customHeight="1" x14ac:dyDescent="0.25">
      <c r="I862" s="148"/>
      <c r="J862" s="148"/>
      <c r="K862" s="148"/>
      <c r="L862" s="149"/>
      <c r="M862" s="148"/>
      <c r="N862" s="148"/>
      <c r="O862" s="148"/>
      <c r="P862" s="148"/>
    </row>
    <row r="863" spans="1:16" ht="15.75" hidden="1" customHeight="1" x14ac:dyDescent="0.25">
      <c r="I863" s="148"/>
      <c r="J863" s="148"/>
      <c r="K863" s="148"/>
      <c r="L863" s="149"/>
      <c r="M863" s="148"/>
      <c r="N863" s="148"/>
      <c r="O863" s="148"/>
      <c r="P863" s="148"/>
    </row>
    <row r="864" spans="1:16" ht="15.75" hidden="1" customHeight="1" x14ac:dyDescent="0.25">
      <c r="I864" s="148"/>
      <c r="J864" s="148"/>
      <c r="K864" s="148"/>
      <c r="L864" s="149"/>
      <c r="M864" s="148"/>
      <c r="N864" s="148"/>
      <c r="O864" s="148"/>
      <c r="P864" s="148"/>
    </row>
    <row r="865" spans="9:16" ht="15.75" hidden="1" customHeight="1" x14ac:dyDescent="0.25">
      <c r="I865" s="148"/>
      <c r="J865" s="148"/>
      <c r="K865" s="148"/>
      <c r="L865" s="149"/>
      <c r="M865" s="148"/>
      <c r="N865" s="148"/>
      <c r="O865" s="148"/>
      <c r="P865" s="148"/>
    </row>
    <row r="866" spans="9:16" ht="15.75" hidden="1" customHeight="1" x14ac:dyDescent="0.25">
      <c r="I866" s="148"/>
      <c r="J866" s="148"/>
      <c r="K866" s="148"/>
      <c r="L866" s="149"/>
      <c r="M866" s="148"/>
      <c r="N866" s="148"/>
      <c r="O866" s="148"/>
      <c r="P866" s="148"/>
    </row>
    <row r="867" spans="9:16" ht="15.75" hidden="1" customHeight="1" x14ac:dyDescent="0.25">
      <c r="I867" s="148"/>
      <c r="J867" s="148"/>
      <c r="K867" s="148"/>
      <c r="L867" s="149"/>
      <c r="M867" s="148"/>
      <c r="N867" s="148"/>
      <c r="O867" s="148"/>
      <c r="P867" s="148"/>
    </row>
    <row r="868" spans="9:16" ht="15.75" hidden="1" customHeight="1" x14ac:dyDescent="0.25">
      <c r="I868" s="148"/>
      <c r="J868" s="148"/>
      <c r="K868" s="148"/>
      <c r="L868" s="149"/>
      <c r="M868" s="148"/>
      <c r="N868" s="148"/>
      <c r="O868" s="148"/>
      <c r="P868" s="148"/>
    </row>
    <row r="869" spans="9:16" ht="15.75" hidden="1" customHeight="1" x14ac:dyDescent="0.25">
      <c r="I869" s="148"/>
      <c r="J869" s="148"/>
      <c r="K869" s="148"/>
      <c r="L869" s="149"/>
      <c r="M869" s="148"/>
      <c r="N869" s="148"/>
      <c r="O869" s="148"/>
      <c r="P869" s="148"/>
    </row>
    <row r="870" spans="9:16" ht="15.75" hidden="1" customHeight="1" x14ac:dyDescent="0.25">
      <c r="I870" s="148"/>
      <c r="J870" s="148"/>
      <c r="K870" s="148"/>
      <c r="L870" s="149"/>
      <c r="M870" s="148"/>
      <c r="N870" s="148"/>
      <c r="O870" s="148"/>
      <c r="P870" s="148"/>
    </row>
    <row r="871" spans="9:16" ht="15.75" hidden="1" customHeight="1" x14ac:dyDescent="0.25">
      <c r="I871" s="148"/>
      <c r="J871" s="148"/>
      <c r="K871" s="148"/>
      <c r="L871" s="149"/>
      <c r="M871" s="148"/>
      <c r="N871" s="148"/>
      <c r="O871" s="148"/>
      <c r="P871" s="148"/>
    </row>
    <row r="872" spans="9:16" ht="15.75" hidden="1" customHeight="1" x14ac:dyDescent="0.25">
      <c r="I872" s="148"/>
      <c r="J872" s="148"/>
      <c r="K872" s="148"/>
      <c r="L872" s="149"/>
      <c r="M872" s="148"/>
      <c r="N872" s="148"/>
      <c r="O872" s="148"/>
      <c r="P872" s="148"/>
    </row>
    <row r="873" spans="9:16" ht="15.75" hidden="1" customHeight="1" x14ac:dyDescent="0.25">
      <c r="I873" s="148"/>
      <c r="J873" s="148"/>
      <c r="K873" s="148"/>
      <c r="L873" s="149"/>
      <c r="M873" s="148"/>
      <c r="N873" s="148"/>
      <c r="O873" s="148"/>
      <c r="P873" s="148"/>
    </row>
    <row r="874" spans="9:16" ht="15.75" hidden="1" customHeight="1" x14ac:dyDescent="0.25">
      <c r="I874" s="148"/>
      <c r="J874" s="148"/>
      <c r="K874" s="148"/>
      <c r="L874" s="149"/>
      <c r="M874" s="148"/>
      <c r="N874" s="148"/>
      <c r="O874" s="148"/>
      <c r="P874" s="148"/>
    </row>
    <row r="875" spans="9:16" ht="15.75" hidden="1" customHeight="1" x14ac:dyDescent="0.25">
      <c r="I875" s="148"/>
      <c r="J875" s="148"/>
      <c r="K875" s="148"/>
      <c r="L875" s="149"/>
      <c r="M875" s="148"/>
      <c r="N875" s="148"/>
      <c r="O875" s="148"/>
      <c r="P875" s="148"/>
    </row>
    <row r="876" spans="9:16" ht="15.75" hidden="1" customHeight="1" x14ac:dyDescent="0.25">
      <c r="I876" s="148"/>
      <c r="J876" s="148"/>
      <c r="K876" s="148"/>
      <c r="L876" s="149"/>
      <c r="M876" s="148"/>
      <c r="N876" s="148"/>
      <c r="O876" s="148"/>
      <c r="P876" s="148"/>
    </row>
    <row r="877" spans="9:16" ht="15.75" hidden="1" customHeight="1" x14ac:dyDescent="0.25">
      <c r="I877" s="148"/>
      <c r="J877" s="148"/>
      <c r="K877" s="148"/>
      <c r="L877" s="149"/>
      <c r="M877" s="148"/>
      <c r="N877" s="148"/>
      <c r="O877" s="148"/>
      <c r="P877" s="148"/>
    </row>
    <row r="878" spans="9:16" ht="15.75" hidden="1" customHeight="1" x14ac:dyDescent="0.25">
      <c r="I878" s="148"/>
      <c r="J878" s="148"/>
      <c r="K878" s="148"/>
      <c r="L878" s="149"/>
      <c r="M878" s="148"/>
      <c r="N878" s="148"/>
      <c r="O878" s="148"/>
      <c r="P878" s="148"/>
    </row>
    <row r="879" spans="9:16" ht="15.75" hidden="1" customHeight="1" x14ac:dyDescent="0.25">
      <c r="I879" s="148"/>
      <c r="J879" s="148"/>
      <c r="K879" s="148"/>
      <c r="L879" s="149"/>
      <c r="M879" s="148"/>
      <c r="N879" s="148"/>
      <c r="O879" s="148"/>
      <c r="P879" s="148"/>
    </row>
    <row r="880" spans="9:16" ht="15.75" hidden="1" customHeight="1" x14ac:dyDescent="0.25">
      <c r="I880" s="148"/>
      <c r="J880" s="148"/>
      <c r="K880" s="148"/>
      <c r="L880" s="149"/>
      <c r="M880" s="148"/>
      <c r="N880" s="148"/>
      <c r="O880" s="148"/>
      <c r="P880" s="148"/>
    </row>
    <row r="881" spans="9:16" ht="15.75" hidden="1" customHeight="1" x14ac:dyDescent="0.25">
      <c r="I881" s="148"/>
      <c r="J881" s="148"/>
      <c r="K881" s="148"/>
      <c r="L881" s="149"/>
      <c r="M881" s="148"/>
      <c r="N881" s="148"/>
      <c r="O881" s="148"/>
      <c r="P881" s="148"/>
    </row>
    <row r="882" spans="9:16" ht="15.75" hidden="1" customHeight="1" x14ac:dyDescent="0.25">
      <c r="I882" s="148"/>
      <c r="J882" s="148"/>
      <c r="K882" s="148"/>
      <c r="L882" s="149"/>
      <c r="M882" s="148"/>
      <c r="N882" s="148"/>
      <c r="O882" s="148"/>
      <c r="P882" s="148"/>
    </row>
    <row r="883" spans="9:16" ht="15.75" hidden="1" customHeight="1" x14ac:dyDescent="0.25">
      <c r="I883" s="148"/>
      <c r="J883" s="148"/>
      <c r="K883" s="148"/>
      <c r="L883" s="149"/>
      <c r="M883" s="148"/>
      <c r="N883" s="148"/>
      <c r="O883" s="148"/>
      <c r="P883" s="148"/>
    </row>
    <row r="884" spans="9:16" ht="15.75" hidden="1" customHeight="1" x14ac:dyDescent="0.25">
      <c r="I884" s="148"/>
      <c r="J884" s="148"/>
      <c r="K884" s="148"/>
      <c r="L884" s="149"/>
      <c r="M884" s="148"/>
      <c r="N884" s="148"/>
      <c r="O884" s="148"/>
      <c r="P884" s="148"/>
    </row>
    <row r="885" spans="9:16" ht="15.75" hidden="1" customHeight="1" x14ac:dyDescent="0.25">
      <c r="I885" s="148"/>
      <c r="J885" s="148"/>
      <c r="K885" s="148"/>
      <c r="L885" s="149"/>
      <c r="M885" s="148"/>
      <c r="N885" s="148"/>
      <c r="O885" s="148"/>
      <c r="P885" s="148"/>
    </row>
    <row r="886" spans="9:16" ht="15.75" hidden="1" customHeight="1" x14ac:dyDescent="0.25">
      <c r="I886" s="148"/>
      <c r="J886" s="148"/>
      <c r="K886" s="148"/>
      <c r="L886" s="149"/>
      <c r="M886" s="148"/>
      <c r="N886" s="148"/>
      <c r="O886" s="148"/>
      <c r="P886" s="148"/>
    </row>
    <row r="887" spans="9:16" ht="15.75" hidden="1" customHeight="1" x14ac:dyDescent="0.25">
      <c r="I887" s="148"/>
      <c r="J887" s="148"/>
      <c r="K887" s="148"/>
      <c r="L887" s="149"/>
      <c r="M887" s="148"/>
      <c r="N887" s="148"/>
      <c r="O887" s="148"/>
      <c r="P887" s="148"/>
    </row>
    <row r="888" spans="9:16" ht="15.75" hidden="1" customHeight="1" x14ac:dyDescent="0.25">
      <c r="I888" s="148"/>
      <c r="J888" s="148"/>
      <c r="K888" s="148"/>
      <c r="L888" s="149"/>
      <c r="M888" s="148"/>
      <c r="N888" s="148"/>
      <c r="O888" s="148"/>
      <c r="P888" s="148"/>
    </row>
    <row r="889" spans="9:16" ht="15.75" hidden="1" customHeight="1" x14ac:dyDescent="0.25">
      <c r="I889" s="148"/>
      <c r="J889" s="148"/>
      <c r="K889" s="148"/>
      <c r="L889" s="149"/>
      <c r="M889" s="148"/>
      <c r="N889" s="148"/>
      <c r="O889" s="148"/>
      <c r="P889" s="148"/>
    </row>
    <row r="890" spans="9:16" ht="15.75" hidden="1" customHeight="1" x14ac:dyDescent="0.25">
      <c r="I890" s="148"/>
      <c r="J890" s="148"/>
      <c r="K890" s="148"/>
      <c r="L890" s="149"/>
      <c r="M890" s="148"/>
      <c r="N890" s="148"/>
      <c r="O890" s="148"/>
      <c r="P890" s="148"/>
    </row>
    <row r="891" spans="9:16" ht="15.75" hidden="1" customHeight="1" x14ac:dyDescent="0.25">
      <c r="I891" s="148"/>
      <c r="J891" s="148"/>
      <c r="K891" s="148"/>
      <c r="L891" s="149"/>
      <c r="M891" s="148"/>
      <c r="N891" s="148"/>
      <c r="O891" s="148"/>
      <c r="P891" s="148"/>
    </row>
    <row r="892" spans="9:16" ht="15.75" hidden="1" customHeight="1" x14ac:dyDescent="0.25">
      <c r="I892" s="148"/>
      <c r="J892" s="148"/>
      <c r="K892" s="148"/>
      <c r="L892" s="149"/>
      <c r="M892" s="148"/>
      <c r="N892" s="148"/>
      <c r="O892" s="148"/>
      <c r="P892" s="148"/>
    </row>
    <row r="893" spans="9:16" ht="15.75" hidden="1" customHeight="1" x14ac:dyDescent="0.25">
      <c r="I893" s="148"/>
      <c r="J893" s="148"/>
      <c r="K893" s="148"/>
      <c r="L893" s="149"/>
      <c r="M893" s="148"/>
      <c r="N893" s="148"/>
      <c r="O893" s="148"/>
      <c r="P893" s="148"/>
    </row>
    <row r="894" spans="9:16" ht="15.75" hidden="1" customHeight="1" x14ac:dyDescent="0.25">
      <c r="I894" s="148"/>
      <c r="J894" s="148"/>
      <c r="K894" s="148"/>
      <c r="L894" s="149"/>
      <c r="M894" s="148"/>
      <c r="N894" s="148"/>
      <c r="O894" s="148"/>
      <c r="P894" s="148"/>
    </row>
    <row r="895" spans="9:16" ht="15.75" hidden="1" customHeight="1" x14ac:dyDescent="0.25">
      <c r="I895" s="148"/>
      <c r="J895" s="148"/>
      <c r="K895" s="148"/>
      <c r="L895" s="149"/>
      <c r="M895" s="148"/>
      <c r="N895" s="148"/>
      <c r="O895" s="148"/>
      <c r="P895" s="148"/>
    </row>
    <row r="896" spans="9:16" ht="15.75" hidden="1" customHeight="1" x14ac:dyDescent="0.25">
      <c r="I896" s="148"/>
      <c r="J896" s="148"/>
      <c r="K896" s="148"/>
      <c r="L896" s="149"/>
      <c r="M896" s="148"/>
      <c r="N896" s="148"/>
      <c r="O896" s="148"/>
      <c r="P896" s="148"/>
    </row>
    <row r="897" spans="9:16" ht="15.75" hidden="1" customHeight="1" x14ac:dyDescent="0.25">
      <c r="I897" s="148"/>
      <c r="J897" s="148"/>
      <c r="K897" s="148"/>
      <c r="L897" s="149"/>
      <c r="M897" s="148"/>
      <c r="N897" s="148"/>
      <c r="O897" s="148"/>
      <c r="P897" s="148"/>
    </row>
    <row r="898" spans="9:16" ht="15.75" hidden="1" customHeight="1" x14ac:dyDescent="0.25">
      <c r="I898" s="148"/>
      <c r="J898" s="148"/>
      <c r="K898" s="148"/>
      <c r="L898" s="149"/>
      <c r="M898" s="148"/>
      <c r="N898" s="148"/>
      <c r="O898" s="148"/>
      <c r="P898" s="148"/>
    </row>
    <row r="899" spans="9:16" ht="15.75" hidden="1" customHeight="1" x14ac:dyDescent="0.25">
      <c r="I899" s="148"/>
      <c r="J899" s="148"/>
      <c r="K899" s="148"/>
      <c r="L899" s="149"/>
      <c r="M899" s="148"/>
      <c r="N899" s="148"/>
      <c r="O899" s="148"/>
      <c r="P899" s="148"/>
    </row>
    <row r="900" spans="9:16" ht="15.75" hidden="1" customHeight="1" x14ac:dyDescent="0.25">
      <c r="I900" s="148"/>
      <c r="J900" s="148"/>
      <c r="K900" s="148"/>
      <c r="L900" s="149"/>
      <c r="M900" s="148"/>
      <c r="N900" s="148"/>
      <c r="O900" s="148"/>
      <c r="P900" s="148"/>
    </row>
    <row r="901" spans="9:16" ht="15.75" hidden="1" customHeight="1" x14ac:dyDescent="0.25">
      <c r="I901" s="148"/>
      <c r="J901" s="148"/>
      <c r="K901" s="148"/>
      <c r="L901" s="149"/>
      <c r="M901" s="148"/>
      <c r="N901" s="148"/>
      <c r="O901" s="148"/>
      <c r="P901" s="148"/>
    </row>
    <row r="902" spans="9:16" ht="15.75" hidden="1" customHeight="1" x14ac:dyDescent="0.25">
      <c r="I902" s="148"/>
      <c r="J902" s="148"/>
      <c r="K902" s="148"/>
      <c r="L902" s="149"/>
      <c r="M902" s="148"/>
      <c r="N902" s="148"/>
      <c r="O902" s="148"/>
      <c r="P902" s="148"/>
    </row>
    <row r="903" spans="9:16" ht="15.75" hidden="1" customHeight="1" x14ac:dyDescent="0.25">
      <c r="I903" s="148"/>
      <c r="J903" s="148"/>
      <c r="K903" s="148"/>
      <c r="L903" s="149"/>
      <c r="M903" s="148"/>
      <c r="N903" s="148"/>
      <c r="O903" s="148"/>
      <c r="P903" s="148"/>
    </row>
    <row r="904" spans="9:16" ht="15.75" hidden="1" customHeight="1" x14ac:dyDescent="0.25">
      <c r="I904" s="148"/>
      <c r="J904" s="148"/>
      <c r="K904" s="148"/>
      <c r="L904" s="149"/>
      <c r="M904" s="148"/>
      <c r="N904" s="148"/>
      <c r="O904" s="148"/>
      <c r="P904" s="148"/>
    </row>
    <row r="905" spans="9:16" ht="15.75" hidden="1" customHeight="1" x14ac:dyDescent="0.25">
      <c r="I905" s="148"/>
      <c r="J905" s="148"/>
      <c r="K905" s="148"/>
      <c r="L905" s="149"/>
      <c r="M905" s="148"/>
      <c r="N905" s="148"/>
      <c r="O905" s="148"/>
      <c r="P905" s="148"/>
    </row>
    <row r="906" spans="9:16" ht="15.75" hidden="1" customHeight="1" x14ac:dyDescent="0.25">
      <c r="I906" s="148"/>
      <c r="J906" s="148"/>
      <c r="K906" s="148"/>
      <c r="L906" s="149"/>
      <c r="M906" s="148"/>
      <c r="N906" s="148"/>
      <c r="O906" s="148"/>
      <c r="P906" s="148"/>
    </row>
    <row r="907" spans="9:16" ht="15.75" hidden="1" customHeight="1" x14ac:dyDescent="0.25">
      <c r="I907" s="148"/>
      <c r="J907" s="148"/>
      <c r="K907" s="148"/>
      <c r="L907" s="149"/>
      <c r="M907" s="148"/>
      <c r="N907" s="148"/>
      <c r="O907" s="148"/>
      <c r="P907" s="148"/>
    </row>
    <row r="908" spans="9:16" ht="15.75" hidden="1" customHeight="1" x14ac:dyDescent="0.25">
      <c r="I908" s="148"/>
      <c r="J908" s="148"/>
      <c r="K908" s="148"/>
      <c r="L908" s="149"/>
      <c r="M908" s="148"/>
      <c r="N908" s="148"/>
      <c r="O908" s="148"/>
      <c r="P908" s="148"/>
    </row>
    <row r="909" spans="9:16" ht="15.75" hidden="1" customHeight="1" x14ac:dyDescent="0.25">
      <c r="I909" s="148"/>
      <c r="J909" s="148"/>
      <c r="K909" s="148"/>
      <c r="L909" s="149"/>
      <c r="M909" s="148"/>
      <c r="N909" s="148"/>
      <c r="O909" s="148"/>
      <c r="P909" s="148"/>
    </row>
    <row r="910" spans="9:16" ht="15.75" hidden="1" customHeight="1" x14ac:dyDescent="0.25">
      <c r="I910" s="148"/>
      <c r="J910" s="148"/>
      <c r="K910" s="148"/>
      <c r="L910" s="149"/>
      <c r="M910" s="148"/>
      <c r="N910" s="148"/>
      <c r="O910" s="148"/>
      <c r="P910" s="148"/>
    </row>
    <row r="911" spans="9:16" ht="15.75" hidden="1" customHeight="1" x14ac:dyDescent="0.25">
      <c r="I911" s="148"/>
      <c r="J911" s="148"/>
      <c r="K911" s="148"/>
      <c r="L911" s="149"/>
      <c r="M911" s="148"/>
      <c r="N911" s="148"/>
      <c r="O911" s="148"/>
      <c r="P911" s="148"/>
    </row>
    <row r="912" spans="9:16" ht="15.75" hidden="1" customHeight="1" x14ac:dyDescent="0.25">
      <c r="I912" s="148"/>
      <c r="J912" s="148"/>
      <c r="K912" s="148"/>
      <c r="L912" s="149"/>
      <c r="M912" s="148"/>
      <c r="N912" s="148"/>
      <c r="O912" s="148"/>
      <c r="P912" s="148"/>
    </row>
    <row r="913" spans="9:16" ht="15.75" hidden="1" customHeight="1" x14ac:dyDescent="0.25">
      <c r="I913" s="148"/>
      <c r="J913" s="148"/>
      <c r="K913" s="148"/>
      <c r="L913" s="149"/>
      <c r="M913" s="148"/>
      <c r="N913" s="148"/>
      <c r="O913" s="148"/>
      <c r="P913" s="148"/>
    </row>
    <row r="914" spans="9:16" ht="15.75" hidden="1" customHeight="1" x14ac:dyDescent="0.25">
      <c r="I914" s="148"/>
      <c r="J914" s="148"/>
      <c r="K914" s="148"/>
      <c r="L914" s="149"/>
      <c r="M914" s="148"/>
      <c r="N914" s="148"/>
      <c r="O914" s="148"/>
      <c r="P914" s="148"/>
    </row>
    <row r="915" spans="9:16" ht="15.75" hidden="1" customHeight="1" x14ac:dyDescent="0.25">
      <c r="I915" s="148"/>
      <c r="J915" s="148"/>
      <c r="K915" s="148"/>
      <c r="L915" s="149"/>
      <c r="M915" s="148"/>
      <c r="N915" s="148"/>
      <c r="O915" s="148"/>
      <c r="P915" s="148"/>
    </row>
    <row r="916" spans="9:16" ht="15.75" hidden="1" customHeight="1" x14ac:dyDescent="0.25">
      <c r="I916" s="148"/>
      <c r="J916" s="148"/>
      <c r="K916" s="148"/>
      <c r="L916" s="149"/>
      <c r="M916" s="148"/>
      <c r="N916" s="148"/>
      <c r="O916" s="148"/>
      <c r="P916" s="148"/>
    </row>
    <row r="917" spans="9:16" ht="15.75" hidden="1" customHeight="1" x14ac:dyDescent="0.25">
      <c r="I917" s="148"/>
      <c r="J917" s="148"/>
      <c r="K917" s="148"/>
      <c r="L917" s="149"/>
      <c r="M917" s="148"/>
      <c r="N917" s="148"/>
      <c r="O917" s="148"/>
      <c r="P917" s="148"/>
    </row>
    <row r="918" spans="9:16" ht="15.75" hidden="1" customHeight="1" x14ac:dyDescent="0.25">
      <c r="I918" s="148"/>
      <c r="J918" s="148"/>
      <c r="K918" s="148"/>
      <c r="L918" s="149"/>
      <c r="M918" s="148"/>
      <c r="N918" s="148"/>
      <c r="O918" s="148"/>
      <c r="P918" s="148"/>
    </row>
    <row r="919" spans="9:16" ht="15.75" hidden="1" customHeight="1" x14ac:dyDescent="0.25">
      <c r="I919" s="148"/>
      <c r="J919" s="148"/>
      <c r="K919" s="148"/>
      <c r="L919" s="149"/>
      <c r="M919" s="148"/>
      <c r="N919" s="148"/>
      <c r="O919" s="148"/>
      <c r="P919" s="148"/>
    </row>
    <row r="920" spans="9:16" ht="15.75" hidden="1" customHeight="1" x14ac:dyDescent="0.25">
      <c r="I920" s="148"/>
      <c r="J920" s="148"/>
      <c r="K920" s="148"/>
      <c r="L920" s="149"/>
      <c r="M920" s="148"/>
      <c r="N920" s="148"/>
      <c r="O920" s="148"/>
      <c r="P920" s="148"/>
    </row>
    <row r="921" spans="9:16" ht="15.75" hidden="1" customHeight="1" x14ac:dyDescent="0.25">
      <c r="I921" s="148"/>
      <c r="J921" s="148"/>
      <c r="K921" s="148"/>
      <c r="L921" s="149"/>
      <c r="M921" s="148"/>
      <c r="N921" s="148"/>
      <c r="O921" s="148"/>
      <c r="P921" s="148"/>
    </row>
    <row r="922" spans="9:16" ht="15.75" hidden="1" customHeight="1" x14ac:dyDescent="0.25">
      <c r="I922" s="148"/>
      <c r="J922" s="148"/>
      <c r="K922" s="148"/>
      <c r="L922" s="149"/>
      <c r="M922" s="148"/>
      <c r="N922" s="148"/>
      <c r="O922" s="148"/>
      <c r="P922" s="148"/>
    </row>
    <row r="923" spans="9:16" ht="15.75" hidden="1" customHeight="1" x14ac:dyDescent="0.25">
      <c r="I923" s="148"/>
      <c r="J923" s="148"/>
      <c r="K923" s="148"/>
      <c r="L923" s="149"/>
      <c r="M923" s="148"/>
      <c r="N923" s="148"/>
      <c r="O923" s="148"/>
      <c r="P923" s="148"/>
    </row>
    <row r="924" spans="9:16" ht="15.75" hidden="1" customHeight="1" x14ac:dyDescent="0.25">
      <c r="I924" s="148"/>
      <c r="J924" s="148"/>
      <c r="K924" s="148"/>
      <c r="L924" s="149"/>
      <c r="M924" s="148"/>
      <c r="N924" s="148"/>
      <c r="O924" s="148"/>
      <c r="P924" s="148"/>
    </row>
    <row r="925" spans="9:16" ht="15.75" hidden="1" customHeight="1" x14ac:dyDescent="0.25">
      <c r="I925" s="148"/>
      <c r="J925" s="148"/>
      <c r="K925" s="148"/>
      <c r="L925" s="149"/>
      <c r="M925" s="148"/>
      <c r="N925" s="148"/>
      <c r="O925" s="148"/>
      <c r="P925" s="148"/>
    </row>
    <row r="926" spans="9:16" ht="15.75" hidden="1" customHeight="1" x14ac:dyDescent="0.25">
      <c r="I926" s="148"/>
      <c r="J926" s="148"/>
      <c r="K926" s="148"/>
      <c r="L926" s="149"/>
      <c r="M926" s="148"/>
      <c r="N926" s="148"/>
      <c r="O926" s="148"/>
      <c r="P926" s="148"/>
    </row>
    <row r="927" spans="9:16" ht="15.75" hidden="1" customHeight="1" x14ac:dyDescent="0.25">
      <c r="I927" s="148"/>
      <c r="J927" s="148"/>
      <c r="K927" s="148"/>
      <c r="L927" s="149"/>
      <c r="M927" s="148"/>
      <c r="N927" s="148"/>
      <c r="O927" s="148"/>
      <c r="P927" s="148"/>
    </row>
    <row r="928" spans="9:16" ht="15.75" hidden="1" customHeight="1" x14ac:dyDescent="0.25">
      <c r="I928" s="148"/>
      <c r="J928" s="148"/>
      <c r="K928" s="148"/>
      <c r="L928" s="149"/>
      <c r="M928" s="148"/>
      <c r="N928" s="148"/>
      <c r="O928" s="148"/>
      <c r="P928" s="148"/>
    </row>
    <row r="929" spans="9:16" ht="15.75" hidden="1" customHeight="1" x14ac:dyDescent="0.25">
      <c r="I929" s="148"/>
      <c r="J929" s="148"/>
      <c r="K929" s="148"/>
      <c r="L929" s="149"/>
      <c r="M929" s="148"/>
      <c r="N929" s="148"/>
      <c r="O929" s="148"/>
      <c r="P929" s="148"/>
    </row>
    <row r="930" spans="9:16" ht="15.75" hidden="1" customHeight="1" x14ac:dyDescent="0.25">
      <c r="I930" s="148"/>
      <c r="J930" s="148"/>
      <c r="K930" s="148"/>
      <c r="L930" s="149"/>
      <c r="M930" s="148"/>
      <c r="N930" s="148"/>
      <c r="O930" s="148"/>
      <c r="P930" s="148"/>
    </row>
    <row r="931" spans="9:16" ht="15.75" hidden="1" customHeight="1" x14ac:dyDescent="0.25">
      <c r="I931" s="148"/>
      <c r="J931" s="148"/>
      <c r="K931" s="148"/>
      <c r="L931" s="149"/>
      <c r="M931" s="148"/>
      <c r="N931" s="148"/>
      <c r="O931" s="148"/>
      <c r="P931" s="148"/>
    </row>
    <row r="932" spans="9:16" ht="15.75" hidden="1" customHeight="1" x14ac:dyDescent="0.25">
      <c r="I932" s="148"/>
      <c r="J932" s="148"/>
      <c r="K932" s="148"/>
      <c r="L932" s="149"/>
      <c r="M932" s="148"/>
      <c r="N932" s="148"/>
      <c r="O932" s="148"/>
      <c r="P932" s="148"/>
    </row>
    <row r="933" spans="9:16" ht="15.75" hidden="1" customHeight="1" x14ac:dyDescent="0.25">
      <c r="I933" s="148"/>
      <c r="J933" s="148"/>
      <c r="K933" s="148"/>
      <c r="L933" s="149"/>
      <c r="M933" s="148"/>
      <c r="N933" s="148"/>
      <c r="O933" s="148"/>
      <c r="P933" s="148"/>
    </row>
    <row r="934" spans="9:16" ht="15.75" hidden="1" customHeight="1" x14ac:dyDescent="0.25">
      <c r="I934" s="148"/>
      <c r="J934" s="148"/>
      <c r="K934" s="148"/>
      <c r="L934" s="149"/>
      <c r="M934" s="148"/>
      <c r="N934" s="148"/>
      <c r="O934" s="148"/>
      <c r="P934" s="148"/>
    </row>
    <row r="935" spans="9:16" ht="15.75" hidden="1" customHeight="1" x14ac:dyDescent="0.25">
      <c r="I935" s="148"/>
      <c r="J935" s="148"/>
      <c r="K935" s="148"/>
      <c r="L935" s="149"/>
      <c r="M935" s="148"/>
      <c r="N935" s="148"/>
      <c r="O935" s="148"/>
      <c r="P935" s="148"/>
    </row>
    <row r="936" spans="9:16" ht="15.75" hidden="1" customHeight="1" x14ac:dyDescent="0.25">
      <c r="I936" s="148"/>
      <c r="J936" s="148"/>
      <c r="K936" s="148"/>
      <c r="L936" s="149"/>
      <c r="M936" s="148"/>
      <c r="N936" s="148"/>
      <c r="O936" s="148"/>
      <c r="P936" s="148"/>
    </row>
    <row r="937" spans="9:16" ht="15.75" hidden="1" customHeight="1" x14ac:dyDescent="0.25">
      <c r="I937" s="148"/>
      <c r="J937" s="148"/>
      <c r="K937" s="148"/>
      <c r="L937" s="149"/>
      <c r="M937" s="148"/>
      <c r="N937" s="148"/>
      <c r="O937" s="148"/>
      <c r="P937" s="148"/>
    </row>
    <row r="938" spans="9:16" ht="15.75" hidden="1" customHeight="1" x14ac:dyDescent="0.25">
      <c r="I938" s="148"/>
      <c r="J938" s="148"/>
      <c r="K938" s="148"/>
      <c r="L938" s="149"/>
      <c r="M938" s="148"/>
      <c r="N938" s="148"/>
      <c r="O938" s="148"/>
      <c r="P938" s="148"/>
    </row>
    <row r="939" spans="9:16" ht="15.75" hidden="1" customHeight="1" x14ac:dyDescent="0.25">
      <c r="I939" s="148"/>
      <c r="J939" s="148"/>
      <c r="K939" s="148"/>
      <c r="L939" s="149"/>
      <c r="M939" s="148"/>
      <c r="N939" s="148"/>
      <c r="O939" s="148"/>
      <c r="P939" s="148"/>
    </row>
    <row r="940" spans="9:16" ht="15.75" hidden="1" customHeight="1" x14ac:dyDescent="0.25">
      <c r="I940" s="148"/>
      <c r="J940" s="148"/>
      <c r="K940" s="148"/>
      <c r="L940" s="149"/>
      <c r="M940" s="148"/>
      <c r="N940" s="148"/>
      <c r="O940" s="148"/>
      <c r="P940" s="148"/>
    </row>
    <row r="941" spans="9:16" ht="15.75" hidden="1" customHeight="1" x14ac:dyDescent="0.25">
      <c r="I941" s="148"/>
      <c r="J941" s="148"/>
      <c r="K941" s="148"/>
      <c r="L941" s="149"/>
      <c r="M941" s="148"/>
      <c r="N941" s="148"/>
      <c r="O941" s="148"/>
      <c r="P941" s="148"/>
    </row>
    <row r="942" spans="9:16" ht="15.75" hidden="1" customHeight="1" x14ac:dyDescent="0.25">
      <c r="I942" s="148"/>
      <c r="J942" s="148"/>
      <c r="K942" s="148"/>
      <c r="L942" s="149"/>
      <c r="M942" s="148"/>
      <c r="N942" s="148"/>
      <c r="O942" s="148"/>
      <c r="P942" s="148"/>
    </row>
    <row r="943" spans="9:16" ht="15.75" hidden="1" customHeight="1" x14ac:dyDescent="0.25">
      <c r="I943" s="148"/>
      <c r="J943" s="148"/>
      <c r="K943" s="148"/>
      <c r="L943" s="149"/>
      <c r="M943" s="148"/>
      <c r="N943" s="148"/>
      <c r="O943" s="148"/>
      <c r="P943" s="148"/>
    </row>
    <row r="944" spans="9:16" ht="15.75" hidden="1" customHeight="1" x14ac:dyDescent="0.25">
      <c r="I944" s="148"/>
      <c r="J944" s="148"/>
      <c r="K944" s="148"/>
      <c r="L944" s="149"/>
      <c r="M944" s="148"/>
      <c r="N944" s="148"/>
      <c r="O944" s="148"/>
      <c r="P944" s="148"/>
    </row>
    <row r="945" spans="9:16" ht="15.75" hidden="1" customHeight="1" x14ac:dyDescent="0.25">
      <c r="I945" s="148"/>
      <c r="J945" s="148"/>
      <c r="K945" s="148"/>
      <c r="L945" s="149"/>
      <c r="M945" s="148"/>
      <c r="N945" s="148"/>
      <c r="O945" s="148"/>
      <c r="P945" s="148"/>
    </row>
    <row r="946" spans="9:16" ht="15.75" hidden="1" customHeight="1" x14ac:dyDescent="0.25">
      <c r="I946" s="148"/>
      <c r="J946" s="148"/>
      <c r="K946" s="148"/>
      <c r="L946" s="149"/>
      <c r="M946" s="148"/>
      <c r="N946" s="148"/>
      <c r="O946" s="148"/>
      <c r="P946" s="148"/>
    </row>
    <row r="947" spans="9:16" ht="15.75" hidden="1" customHeight="1" x14ac:dyDescent="0.25">
      <c r="I947" s="148"/>
      <c r="J947" s="148"/>
      <c r="K947" s="148"/>
      <c r="L947" s="149"/>
      <c r="M947" s="148"/>
      <c r="N947" s="148"/>
      <c r="O947" s="148"/>
      <c r="P947" s="148"/>
    </row>
    <row r="948" spans="9:16" ht="15.75" hidden="1" customHeight="1" x14ac:dyDescent="0.25">
      <c r="I948" s="148"/>
      <c r="J948" s="148"/>
      <c r="K948" s="148"/>
      <c r="L948" s="149"/>
      <c r="M948" s="148"/>
      <c r="N948" s="148"/>
      <c r="O948" s="148"/>
      <c r="P948" s="148"/>
    </row>
    <row r="949" spans="9:16" ht="15.75" hidden="1" customHeight="1" x14ac:dyDescent="0.25">
      <c r="I949" s="148"/>
      <c r="J949" s="148"/>
      <c r="K949" s="148"/>
      <c r="L949" s="149"/>
      <c r="M949" s="148"/>
      <c r="N949" s="148"/>
      <c r="O949" s="148"/>
      <c r="P949" s="148"/>
    </row>
    <row r="950" spans="9:16" ht="15.75" hidden="1" customHeight="1" x14ac:dyDescent="0.25">
      <c r="I950" s="148"/>
      <c r="J950" s="148"/>
      <c r="K950" s="148"/>
      <c r="L950" s="149"/>
      <c r="M950" s="148"/>
      <c r="N950" s="148"/>
      <c r="O950" s="148"/>
      <c r="P950" s="148"/>
    </row>
    <row r="951" spans="9:16" ht="15.75" hidden="1" customHeight="1" x14ac:dyDescent="0.25">
      <c r="I951" s="148"/>
      <c r="J951" s="148"/>
      <c r="K951" s="148"/>
      <c r="L951" s="149"/>
      <c r="M951" s="148"/>
      <c r="N951" s="148"/>
      <c r="O951" s="148"/>
      <c r="P951" s="148"/>
    </row>
    <row r="952" spans="9:16" ht="15.75" hidden="1" customHeight="1" x14ac:dyDescent="0.25">
      <c r="I952" s="148"/>
      <c r="J952" s="148"/>
      <c r="K952" s="148"/>
      <c r="L952" s="149"/>
      <c r="M952" s="148"/>
      <c r="N952" s="148"/>
      <c r="O952" s="148"/>
      <c r="P952" s="148"/>
    </row>
    <row r="953" spans="9:16" ht="15.75" hidden="1" customHeight="1" x14ac:dyDescent="0.25">
      <c r="I953" s="148"/>
      <c r="J953" s="148"/>
      <c r="K953" s="148"/>
      <c r="L953" s="149"/>
      <c r="M953" s="148"/>
      <c r="N953" s="148"/>
      <c r="O953" s="148"/>
      <c r="P953" s="148"/>
    </row>
    <row r="954" spans="9:16" ht="15.75" hidden="1" customHeight="1" x14ac:dyDescent="0.25">
      <c r="I954" s="148"/>
      <c r="J954" s="148"/>
      <c r="K954" s="148"/>
      <c r="L954" s="149"/>
      <c r="M954" s="148"/>
      <c r="N954" s="148"/>
      <c r="O954" s="148"/>
      <c r="P954" s="148"/>
    </row>
    <row r="955" spans="9:16" ht="15.75" hidden="1" customHeight="1" x14ac:dyDescent="0.25">
      <c r="I955" s="148"/>
      <c r="J955" s="148"/>
      <c r="K955" s="148"/>
      <c r="L955" s="149"/>
      <c r="M955" s="148"/>
      <c r="N955" s="148"/>
      <c r="O955" s="148"/>
      <c r="P955" s="148"/>
    </row>
    <row r="956" spans="9:16" ht="15.75" hidden="1" customHeight="1" x14ac:dyDescent="0.25">
      <c r="I956" s="148"/>
      <c r="J956" s="148"/>
      <c r="K956" s="148"/>
      <c r="L956" s="149"/>
      <c r="M956" s="148"/>
      <c r="N956" s="148"/>
      <c r="O956" s="148"/>
      <c r="P956" s="148"/>
    </row>
    <row r="957" spans="9:16" ht="15.75" hidden="1" customHeight="1" x14ac:dyDescent="0.25">
      <c r="I957" s="148"/>
      <c r="J957" s="148"/>
      <c r="K957" s="148"/>
      <c r="L957" s="149"/>
      <c r="M957" s="148"/>
      <c r="N957" s="148"/>
      <c r="O957" s="148"/>
      <c r="P957" s="148"/>
    </row>
    <row r="958" spans="9:16" ht="15.75" hidden="1" customHeight="1" x14ac:dyDescent="0.25">
      <c r="I958" s="148"/>
      <c r="J958" s="148"/>
      <c r="K958" s="148"/>
      <c r="L958" s="149"/>
      <c r="M958" s="148"/>
      <c r="N958" s="148"/>
      <c r="O958" s="148"/>
      <c r="P958" s="148"/>
    </row>
    <row r="959" spans="9:16" ht="15.75" hidden="1" customHeight="1" x14ac:dyDescent="0.25">
      <c r="I959" s="148"/>
      <c r="J959" s="148"/>
      <c r="K959" s="148"/>
      <c r="L959" s="149"/>
      <c r="M959" s="148"/>
      <c r="N959" s="148"/>
      <c r="O959" s="148"/>
      <c r="P959" s="148"/>
    </row>
    <row r="960" spans="9:16" ht="15.75" hidden="1" customHeight="1" x14ac:dyDescent="0.25">
      <c r="I960" s="148"/>
      <c r="J960" s="148"/>
      <c r="K960" s="148"/>
      <c r="L960" s="149"/>
      <c r="M960" s="148"/>
      <c r="N960" s="148"/>
      <c r="O960" s="148"/>
      <c r="P960" s="148"/>
    </row>
    <row r="961" spans="9:16" ht="15.75" hidden="1" customHeight="1" x14ac:dyDescent="0.25">
      <c r="I961" s="148"/>
      <c r="J961" s="148"/>
      <c r="K961" s="148"/>
      <c r="L961" s="149"/>
      <c r="M961" s="148"/>
      <c r="N961" s="148"/>
      <c r="O961" s="148"/>
      <c r="P961" s="148"/>
    </row>
    <row r="962" spans="9:16" ht="15.75" hidden="1" customHeight="1" x14ac:dyDescent="0.25">
      <c r="I962" s="148"/>
      <c r="J962" s="148"/>
      <c r="K962" s="148"/>
      <c r="L962" s="149"/>
      <c r="M962" s="148"/>
      <c r="N962" s="148"/>
      <c r="O962" s="148"/>
      <c r="P962" s="148"/>
    </row>
    <row r="963" spans="9:16" ht="15.75" hidden="1" customHeight="1" x14ac:dyDescent="0.25">
      <c r="I963" s="148"/>
      <c r="J963" s="148"/>
      <c r="K963" s="148"/>
      <c r="L963" s="149"/>
      <c r="M963" s="148"/>
      <c r="N963" s="148"/>
      <c r="O963" s="148"/>
      <c r="P963" s="148"/>
    </row>
    <row r="964" spans="9:16" ht="15.75" hidden="1" customHeight="1" x14ac:dyDescent="0.25">
      <c r="I964" s="148"/>
      <c r="J964" s="148"/>
      <c r="K964" s="148"/>
      <c r="L964" s="149"/>
      <c r="M964" s="148"/>
      <c r="N964" s="148"/>
      <c r="O964" s="148"/>
      <c r="P964" s="148"/>
    </row>
    <row r="965" spans="9:16" ht="15.75" hidden="1" customHeight="1" x14ac:dyDescent="0.25">
      <c r="I965" s="148"/>
      <c r="J965" s="148"/>
      <c r="K965" s="148"/>
      <c r="L965" s="149"/>
      <c r="M965" s="148"/>
      <c r="N965" s="148"/>
      <c r="O965" s="148"/>
      <c r="P965" s="148"/>
    </row>
    <row r="966" spans="9:16" ht="15.75" hidden="1" customHeight="1" x14ac:dyDescent="0.25">
      <c r="I966" s="148"/>
      <c r="J966" s="148"/>
      <c r="K966" s="148"/>
      <c r="L966" s="149"/>
      <c r="M966" s="148"/>
      <c r="N966" s="148"/>
      <c r="O966" s="148"/>
      <c r="P966" s="148"/>
    </row>
    <row r="967" spans="9:16" ht="15.75" hidden="1" customHeight="1" x14ac:dyDescent="0.25">
      <c r="I967" s="148"/>
      <c r="J967" s="148"/>
      <c r="K967" s="148"/>
      <c r="L967" s="149"/>
      <c r="M967" s="148"/>
      <c r="N967" s="148"/>
      <c r="O967" s="148"/>
      <c r="P967" s="148"/>
    </row>
    <row r="968" spans="9:16" ht="15.75" hidden="1" customHeight="1" x14ac:dyDescent="0.25">
      <c r="I968" s="148"/>
      <c r="J968" s="148"/>
      <c r="K968" s="148"/>
      <c r="L968" s="149"/>
      <c r="M968" s="148"/>
      <c r="N968" s="148"/>
      <c r="O968" s="148"/>
      <c r="P968" s="148"/>
    </row>
    <row r="969" spans="9:16" ht="15.75" hidden="1" customHeight="1" x14ac:dyDescent="0.25">
      <c r="I969" s="148"/>
      <c r="J969" s="148"/>
      <c r="K969" s="148"/>
      <c r="L969" s="149"/>
      <c r="M969" s="148"/>
      <c r="N969" s="148"/>
      <c r="O969" s="148"/>
      <c r="P969" s="148"/>
    </row>
    <row r="970" spans="9:16" ht="15.75" hidden="1" customHeight="1" x14ac:dyDescent="0.25">
      <c r="I970" s="148"/>
      <c r="J970" s="148"/>
      <c r="K970" s="148"/>
      <c r="L970" s="149"/>
      <c r="M970" s="148"/>
      <c r="N970" s="148"/>
      <c r="O970" s="148"/>
      <c r="P970" s="148"/>
    </row>
    <row r="971" spans="9:16" ht="15.75" hidden="1" customHeight="1" x14ac:dyDescent="0.25">
      <c r="I971" s="148"/>
      <c r="J971" s="148"/>
      <c r="K971" s="148"/>
      <c r="L971" s="149"/>
      <c r="M971" s="148"/>
      <c r="N971" s="148"/>
      <c r="O971" s="148"/>
      <c r="P971" s="148"/>
    </row>
    <row r="972" spans="9:16" ht="15.75" hidden="1" customHeight="1" x14ac:dyDescent="0.25">
      <c r="I972" s="148"/>
      <c r="J972" s="148"/>
      <c r="K972" s="148"/>
      <c r="L972" s="149"/>
      <c r="M972" s="148"/>
      <c r="N972" s="148"/>
      <c r="O972" s="148"/>
      <c r="P972" s="148"/>
    </row>
    <row r="973" spans="9:16" ht="15.75" hidden="1" customHeight="1" x14ac:dyDescent="0.25">
      <c r="I973" s="148"/>
      <c r="J973" s="148"/>
      <c r="K973" s="148"/>
      <c r="L973" s="149"/>
      <c r="M973" s="148"/>
      <c r="N973" s="148"/>
      <c r="O973" s="148"/>
      <c r="P973" s="148"/>
    </row>
    <row r="974" spans="9:16" ht="15.75" hidden="1" customHeight="1" x14ac:dyDescent="0.25">
      <c r="I974" s="148"/>
      <c r="J974" s="148"/>
      <c r="K974" s="148"/>
      <c r="L974" s="149"/>
      <c r="M974" s="148"/>
      <c r="N974" s="148"/>
      <c r="O974" s="148"/>
      <c r="P974" s="148"/>
    </row>
    <row r="975" spans="9:16" ht="15.75" hidden="1" customHeight="1" x14ac:dyDescent="0.25">
      <c r="I975" s="148"/>
      <c r="J975" s="148"/>
      <c r="K975" s="148"/>
      <c r="L975" s="149"/>
      <c r="M975" s="148"/>
      <c r="N975" s="148"/>
      <c r="O975" s="148"/>
      <c r="P975" s="148"/>
    </row>
    <row r="976" spans="9:16" ht="15.75" hidden="1" customHeight="1" x14ac:dyDescent="0.25">
      <c r="I976" s="148"/>
      <c r="J976" s="148"/>
      <c r="K976" s="148"/>
      <c r="L976" s="149"/>
      <c r="M976" s="148"/>
      <c r="N976" s="148"/>
      <c r="O976" s="148"/>
      <c r="P976" s="148"/>
    </row>
    <row r="977" spans="9:16" ht="15.75" hidden="1" customHeight="1" x14ac:dyDescent="0.25">
      <c r="I977" s="148"/>
      <c r="J977" s="148"/>
      <c r="K977" s="148"/>
      <c r="L977" s="149"/>
      <c r="M977" s="148"/>
      <c r="N977" s="148"/>
      <c r="O977" s="148"/>
      <c r="P977" s="148"/>
    </row>
    <row r="978" spans="9:16" ht="15.75" hidden="1" customHeight="1" x14ac:dyDescent="0.25">
      <c r="I978" s="148"/>
      <c r="J978" s="148"/>
      <c r="K978" s="148"/>
      <c r="L978" s="149"/>
      <c r="M978" s="148"/>
      <c r="N978" s="148"/>
      <c r="O978" s="148"/>
      <c r="P978" s="148"/>
    </row>
    <row r="979" spans="9:16" ht="15.75" hidden="1" customHeight="1" x14ac:dyDescent="0.25">
      <c r="I979" s="148"/>
      <c r="J979" s="148"/>
      <c r="K979" s="148"/>
      <c r="L979" s="149"/>
      <c r="M979" s="148"/>
      <c r="N979" s="148"/>
      <c r="O979" s="148"/>
      <c r="P979" s="148"/>
    </row>
    <row r="980" spans="9:16" ht="15.75" hidden="1" customHeight="1" x14ac:dyDescent="0.25">
      <c r="I980" s="148"/>
      <c r="J980" s="148"/>
      <c r="K980" s="148"/>
      <c r="L980" s="149"/>
      <c r="M980" s="148"/>
      <c r="N980" s="148"/>
      <c r="O980" s="148"/>
      <c r="P980" s="148"/>
    </row>
    <row r="981" spans="9:16" ht="15.75" hidden="1" customHeight="1" x14ac:dyDescent="0.25">
      <c r="I981" s="148"/>
      <c r="J981" s="148"/>
      <c r="K981" s="148"/>
      <c r="L981" s="149"/>
      <c r="M981" s="148"/>
      <c r="N981" s="148"/>
      <c r="O981" s="148"/>
      <c r="P981" s="148"/>
    </row>
    <row r="982" spans="9:16" ht="15.75" hidden="1" customHeight="1" x14ac:dyDescent="0.25">
      <c r="I982" s="148"/>
      <c r="J982" s="148"/>
      <c r="K982" s="148"/>
      <c r="L982" s="149"/>
      <c r="M982" s="148"/>
      <c r="N982" s="148"/>
      <c r="O982" s="148"/>
      <c r="P982" s="148"/>
    </row>
    <row r="983" spans="9:16" ht="15.75" hidden="1" customHeight="1" x14ac:dyDescent="0.25">
      <c r="I983" s="148"/>
      <c r="J983" s="148"/>
      <c r="K983" s="148"/>
      <c r="L983" s="149"/>
      <c r="M983" s="148"/>
      <c r="N983" s="148"/>
      <c r="O983" s="148"/>
      <c r="P983" s="148"/>
    </row>
    <row r="984" spans="9:16" ht="15.75" hidden="1" customHeight="1" x14ac:dyDescent="0.25">
      <c r="I984" s="148"/>
      <c r="J984" s="148"/>
      <c r="K984" s="148"/>
      <c r="L984" s="149"/>
      <c r="M984" s="148"/>
      <c r="N984" s="148"/>
      <c r="O984" s="148"/>
      <c r="P984" s="148"/>
    </row>
    <row r="985" spans="9:16" ht="15.75" hidden="1" customHeight="1" x14ac:dyDescent="0.25">
      <c r="I985" s="148"/>
      <c r="J985" s="148"/>
      <c r="K985" s="148"/>
      <c r="L985" s="149"/>
      <c r="M985" s="148"/>
      <c r="N985" s="148"/>
      <c r="O985" s="148"/>
      <c r="P985" s="148"/>
    </row>
    <row r="986" spans="9:16" ht="15.75" hidden="1" customHeight="1" x14ac:dyDescent="0.25">
      <c r="I986" s="148"/>
      <c r="J986" s="148"/>
      <c r="K986" s="148"/>
      <c r="L986" s="149"/>
      <c r="M986" s="148"/>
      <c r="N986" s="148"/>
      <c r="O986" s="148"/>
      <c r="P986" s="148"/>
    </row>
    <row r="987" spans="9:16" ht="15.75" hidden="1" customHeight="1" x14ac:dyDescent="0.25">
      <c r="I987" s="148"/>
      <c r="J987" s="148"/>
      <c r="K987" s="148"/>
      <c r="L987" s="149"/>
      <c r="M987" s="148"/>
      <c r="N987" s="148"/>
      <c r="O987" s="148"/>
      <c r="P987" s="148"/>
    </row>
    <row r="988" spans="9:16" ht="15.75" hidden="1" customHeight="1" x14ac:dyDescent="0.25">
      <c r="I988" s="148"/>
      <c r="J988" s="148"/>
      <c r="K988" s="148"/>
      <c r="L988" s="149"/>
      <c r="M988" s="148"/>
      <c r="N988" s="148"/>
      <c r="O988" s="148"/>
      <c r="P988" s="148"/>
    </row>
    <row r="989" spans="9:16" ht="15.75" hidden="1" customHeight="1" x14ac:dyDescent="0.25">
      <c r="I989" s="148"/>
      <c r="J989" s="148"/>
      <c r="K989" s="148"/>
      <c r="L989" s="149"/>
      <c r="M989" s="148"/>
      <c r="N989" s="148"/>
      <c r="O989" s="148"/>
      <c r="P989" s="148"/>
    </row>
    <row r="990" spans="9:16" ht="15.75" hidden="1" customHeight="1" x14ac:dyDescent="0.25">
      <c r="I990" s="148"/>
      <c r="J990" s="148"/>
      <c r="K990" s="148"/>
      <c r="L990" s="149"/>
      <c r="M990" s="148"/>
      <c r="N990" s="148"/>
      <c r="O990" s="148"/>
      <c r="P990" s="148"/>
    </row>
    <row r="991" spans="9:16" ht="15.75" hidden="1" customHeight="1" x14ac:dyDescent="0.25">
      <c r="I991" s="148"/>
      <c r="J991" s="148"/>
      <c r="K991" s="148"/>
      <c r="L991" s="149"/>
      <c r="M991" s="148"/>
      <c r="N991" s="148"/>
      <c r="O991" s="148"/>
      <c r="P991" s="148"/>
    </row>
    <row r="992" spans="9:16" ht="15.75" hidden="1" customHeight="1" x14ac:dyDescent="0.25">
      <c r="I992" s="148"/>
      <c r="J992" s="148"/>
      <c r="K992" s="148"/>
      <c r="L992" s="149"/>
      <c r="M992" s="148"/>
      <c r="N992" s="148"/>
      <c r="O992" s="148"/>
      <c r="P992" s="148"/>
    </row>
    <row r="993" spans="9:16" ht="15.75" hidden="1" customHeight="1" x14ac:dyDescent="0.25">
      <c r="I993" s="148"/>
      <c r="J993" s="148"/>
      <c r="K993" s="148"/>
      <c r="L993" s="149"/>
      <c r="M993" s="148"/>
      <c r="N993" s="148"/>
      <c r="O993" s="148"/>
      <c r="P993" s="148"/>
    </row>
    <row r="994" spans="9:16" ht="15.75" hidden="1" customHeight="1" x14ac:dyDescent="0.25">
      <c r="I994" s="148"/>
      <c r="J994" s="148"/>
      <c r="K994" s="148"/>
      <c r="L994" s="149"/>
      <c r="M994" s="148"/>
      <c r="N994" s="148"/>
      <c r="O994" s="148"/>
      <c r="P994" s="148"/>
    </row>
    <row r="995" spans="9:16" ht="15.75" hidden="1" customHeight="1" x14ac:dyDescent="0.25">
      <c r="I995" s="148"/>
      <c r="J995" s="148"/>
      <c r="K995" s="148"/>
      <c r="L995" s="149"/>
      <c r="M995" s="148"/>
      <c r="N995" s="148"/>
      <c r="O995" s="148"/>
      <c r="P995" s="148"/>
    </row>
    <row r="996" spans="9:16" ht="15.75" hidden="1" customHeight="1" x14ac:dyDescent="0.25">
      <c r="I996" s="148"/>
      <c r="J996" s="148"/>
      <c r="K996" s="148"/>
      <c r="L996" s="149"/>
      <c r="M996" s="148"/>
      <c r="N996" s="148"/>
      <c r="O996" s="148"/>
      <c r="P996" s="148"/>
    </row>
    <row r="997" spans="9:16" ht="15.75" hidden="1" customHeight="1" x14ac:dyDescent="0.25">
      <c r="I997" s="148"/>
      <c r="J997" s="148"/>
      <c r="K997" s="148"/>
      <c r="L997" s="149"/>
      <c r="M997" s="148"/>
      <c r="N997" s="148"/>
      <c r="O997" s="148"/>
      <c r="P997" s="148"/>
    </row>
    <row r="998" spans="9:16" ht="15.75" hidden="1" customHeight="1" x14ac:dyDescent="0.25">
      <c r="I998" s="148"/>
      <c r="J998" s="148"/>
      <c r="K998" s="148"/>
      <c r="L998" s="149"/>
      <c r="M998" s="148"/>
      <c r="N998" s="148"/>
      <c r="O998" s="148"/>
      <c r="P998" s="148"/>
    </row>
    <row r="999" spans="9:16" ht="15.75" hidden="1" customHeight="1" x14ac:dyDescent="0.25">
      <c r="I999" s="148"/>
      <c r="J999" s="148"/>
      <c r="K999" s="148"/>
      <c r="L999" s="149"/>
      <c r="M999" s="148"/>
      <c r="N999" s="148"/>
      <c r="O999" s="148"/>
      <c r="P999" s="148"/>
    </row>
    <row r="1000" spans="9:16" ht="15.75" hidden="1" customHeight="1" x14ac:dyDescent="0.25">
      <c r="I1000" s="148"/>
      <c r="J1000" s="148"/>
      <c r="K1000" s="148"/>
      <c r="L1000" s="149"/>
      <c r="M1000" s="148"/>
      <c r="N1000" s="148"/>
      <c r="O1000" s="148"/>
      <c r="P1000" s="148"/>
    </row>
  </sheetData>
  <autoFilter ref="A5:D5"/>
  <mergeCells count="10">
    <mergeCell ref="M4:P4"/>
    <mergeCell ref="A3:A4"/>
    <mergeCell ref="B3:B4"/>
    <mergeCell ref="C3:C4"/>
    <mergeCell ref="E3:G3"/>
    <mergeCell ref="I3:K3"/>
    <mergeCell ref="E4:E5"/>
    <mergeCell ref="F4:F5"/>
    <mergeCell ref="G4:G5"/>
    <mergeCell ref="I4:K4"/>
  </mergeCells>
  <conditionalFormatting sqref="I859:O859">
    <cfRule type="expression" dxfId="5" priority="4">
      <formula>#REF!=0</formula>
    </cfRule>
  </conditionalFormatting>
  <conditionalFormatting sqref="M6:O858">
    <cfRule type="cellIs" dxfId="4" priority="6" operator="equal">
      <formula>0</formula>
    </cfRule>
  </conditionalFormatting>
  <conditionalFormatting sqref="L6:L858">
    <cfRule type="cellIs" dxfId="3" priority="5" operator="equal">
      <formula>0</formula>
    </cfRule>
  </conditionalFormatting>
  <conditionalFormatting sqref="P859">
    <cfRule type="expression" dxfId="2" priority="3">
      <formula>#REF!=0</formula>
    </cfRule>
  </conditionalFormatting>
  <conditionalFormatting sqref="P6:P858">
    <cfRule type="cellIs" dxfId="1" priority="2" operator="equal">
      <formula>0</formula>
    </cfRule>
  </conditionalFormatting>
  <conditionalFormatting sqref="E859:G859">
    <cfRule type="expression" dxfId="0" priority="1">
      <formula>#REF!=0</formula>
    </cfRule>
  </conditionalFormatting>
  <printOptions horizontalCentered="1"/>
  <pageMargins left="0.23622047244094491" right="0.23622047244094491" top="0.74803149606299213" bottom="0.74803149606299213" header="0" footer="0"/>
  <pageSetup paperSize="9" scale="2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Município</vt:lpstr>
      <vt:lpstr>Regional</vt:lpstr>
      <vt:lpstr>Rede de Frio</vt:lpstr>
      <vt:lpstr>Resumo SMS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Ferreira Matos</dc:creator>
  <cp:lastModifiedBy>Ronan Ribeiro</cp:lastModifiedBy>
  <dcterms:created xsi:type="dcterms:W3CDTF">2021-09-09T17:15:01Z</dcterms:created>
  <dcterms:modified xsi:type="dcterms:W3CDTF">2021-09-09T19:51:30Z</dcterms:modified>
</cp:coreProperties>
</file>