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80" i="27" l="1"/>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K102" i="3" l="1"/>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<sst xmlns="http://schemas.openxmlformats.org/spreadsheetml/2006/main" count="20665" uniqueCount="10565">
  <si>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</si>
  <si>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</si>
  <si>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</si>
  <si>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</si>
  <si>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</si>
  <si>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</si>
  <si>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</si>
  <si>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</si>
  <si>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</si>
  <si>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</si>
  <si>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</si>
  <si>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</si>
  <si>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</si>
  <si>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</si>
  <si>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</si>
  <si>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</si>
  <si>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</si>
  <si>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</si>
  <si>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</si>
  <si>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</si>
  <si>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</si>
  <si>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</si>
  <si>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</si>
  <si>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</si>
  <si>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</si>
  <si>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</si>
  <si>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</si>
  <si>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</si>
  <si>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</si>
  <si>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</si>
  <si>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</si>
  <si>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</si>
  <si>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</si>
  <si>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</si>
  <si>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</si>
  <si>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</si>
  <si>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</si>
  <si>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</si>
  <si>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</si>
  <si>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</si>
  <si>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</si>
  <si>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</si>
  <si>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</si>
  <si>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</si>
  <si>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</si>
  <si>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</si>
  <si>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</si>
  <si>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</si>
  <si>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</si>
  <si>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</si>
  <si>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</si>
  <si>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</si>
  <si>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</si>
  <si>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</si>
  <si>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</si>
  <si>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</si>
  <si>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</si>
  <si>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</si>
  <si>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</si>
  <si>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</si>
  <si>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</si>
  <si>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</si>
  <si>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</si>
  <si>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</si>
  <si>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</si>
  <si>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</si>
  <si>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</si>
  <si>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</si>
  <si>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</si>
  <si>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</si>
  <si>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</si>
  <si>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</si>
  <si>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</si>
  <si>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</si>
  <si>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</si>
  <si>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</si>
  <si>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</si>
  <si>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</si>
  <si>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</si>
  <si>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</si>
  <si>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</si>
  <si>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</si>
  <si>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</si>
  <si>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</si>
  <si>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</si>
  <si>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</si>
  <si>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</si>
  <si>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</si>
  <si>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</si>
  <si>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</si>
  <si>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</si>
  <si>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</si>
  <si>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</si>
  <si>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</si>
  <si>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</si>
  <si>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</si>
  <si>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</si>
  <si>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</si>
  <si>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</si>
  <si>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</si>
  <si>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</si>
  <si>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</si>
  <si>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</si>
  <si>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</si>
  <si>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</si>
  <si>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</si>
  <si>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</si>
  <si>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</si>
  <si>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</si>
  <si>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</si>
  <si>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</si>
  <si>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</si>
  <si>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</si>
  <si>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</si>
  <si>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</si>
  <si>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</si>
  <si>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</si>
  <si>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</si>
  <si>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</si>
  <si>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</si>
  <si>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</si>
  <si>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</si>
  <si>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</si>
  <si>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</si>
  <si>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</si>
  <si>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</si>
  <si>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</si>
  <si>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</si>
  <si>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</si>
  <si>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</si>
  <si>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</si>
  <si>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</si>
  <si>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</si>
  <si>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</si>
  <si>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</si>
  <si>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</si>
  <si>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</si>
  <si>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</si>
  <si>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</si>
  <si>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</si>
  <si>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</si>
  <si>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</si>
  <si>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</si>
  <si>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</si>
  <si>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</si>
  <si>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</si>
  <si>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</si>
  <si>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</si>
  <si>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</si>
  <si>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</si>
  <si>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</si>
  <si>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</si>
  <si>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</si>
  <si>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</si>
  <si>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</si>
  <si>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</si>
  <si>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</si>
  <si>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</si>
  <si>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</si>
  <si>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</si>
  <si>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</si>
  <si>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</si>
  <si>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</si>
  <si>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</si>
  <si>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</si>
  <si>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</si>
  <si>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</si>
  <si>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</si>
  <si>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</si>
  <si>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</si>
  <si>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</si>
  <si>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</si>
  <si>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</si>
  <si>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</si>
  <si>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</si>
  <si>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</si>
  <si>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</si>
  <si>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</si>
  <si>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</si>
  <si>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</si>
  <si>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</si>
  <si>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</si>
  <si>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</si>
  <si>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</si>
  <si>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</si>
  <si>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</si>
  <si>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</si>
  <si>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</si>
  <si>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</si>
  <si>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</si>
  <si>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</si>
  <si>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</si>
  <si>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</si>
  <si>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</si>
  <si>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</si>
  <si>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</si>
  <si>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</si>
  <si>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</si>
  <si>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</si>
  <si>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</si>
  <si>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</si>
  <si>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</si>
  <si>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</si>
  <si>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</si>
  <si>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</si>
  <si>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</si>
  <si>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</si>
  <si>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</si>
  <si>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</si>
  <si>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</si>
  <si>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</si>
  <si>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</si>
  <si>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</si>
  <si>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</si>
  <si>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</si>
  <si>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</si>
  <si>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</si>
  <si>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</si>
  <si>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</si>
  <si>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</si>
  <si>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</si>
  <si>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</si>
  <si>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</si>
  <si>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</si>
  <si>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</si>
  <si>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</si>
  <si>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</si>
  <si>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</si>
  <si>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</si>
  <si>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</si>
  <si>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</si>
  <si>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</si>
  <si>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</si>
  <si>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</si>
  <si>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</si>
  <si>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</si>
  <si>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</si>
  <si>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</si>
  <si>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</si>
  <si>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</si>
  <si>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</si>
  <si>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</si>
  <si>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</si>
  <si>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</si>
  <si>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</si>
  <si>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</si>
  <si>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</si>
  <si>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</si>
  <si>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</si>
  <si>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</si>
  <si>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</si>
  <si>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</si>
  <si>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</si>
  <si>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</si>
  <si>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</si>
  <si>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</si>
  <si>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</si>
  <si>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</si>
  <si>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</si>
  <si>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</si>
  <si>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</si>
  <si>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</si>
  <si>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</si>
  <si>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</si>
  <si>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</si>
  <si>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</si>
  <si>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</si>
  <si>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</si>
  <si>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</si>
  <si>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</si>
  <si>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</si>
  <si>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</si>
  <si>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</si>
  <si>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</si>
  <si>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</si>
  <si>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</si>
  <si>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</si>
  <si>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</si>
  <si>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</si>
  <si>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</si>
  <si>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</si>
  <si>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</si>
  <si>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</si>
  <si>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</si>
  <si>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</si>
  <si>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</si>
  <si>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</si>
  <si>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</si>
  <si>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</si>
  <si>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</si>
  <si>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</si>
  <si>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</si>
  <si>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</si>
  <si>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</si>
  <si>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</si>
  <si>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</si>
  <si>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</si>
  <si>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</si>
  <si>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</si>
  <si>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</si>
  <si>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</si>
  <si>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</si>
  <si>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</si>
  <si>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</si>
  <si>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</si>
  <si>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</si>
  <si>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</si>
  <si>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</si>
  <si>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</si>
  <si>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</si>
  <si>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</si>
  <si>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</si>
  <si>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</si>
  <si>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</si>
  <si>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</si>
  <si>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</si>
  <si>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</si>
  <si>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</si>
  <si>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</si>
  <si>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</si>
  <si>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</si>
  <si>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</si>
  <si>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</si>
  <si>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</si>
  <si>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</si>
  <si>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</si>
  <si>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</si>
  <si>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</si>
  <si>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</si>
  <si>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</si>
  <si>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</si>
  <si>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</si>
  <si>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</si>
  <si>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</si>
  <si>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</si>
  <si>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</si>
  <si>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</si>
  <si>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</si>
  <si>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</si>
  <si>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</si>
  <si>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</si>
  <si>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</si>
  <si>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</si>
  <si>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</si>
  <si>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</si>
  <si>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</si>
  <si>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</si>
  <si>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</si>
  <si>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</si>
  <si>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</si>
  <si>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</si>
  <si>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</si>
  <si>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</si>
  <si>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</si>
  <si>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</si>
  <si>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</si>
  <si>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</si>
  <si>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</si>
  <si>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</si>
  <si>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</si>
  <si>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</si>
  <si>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</si>
  <si>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</si>
  <si>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</si>
  <si>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</si>
  <si>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</si>
  <si>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</si>
  <si>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</si>
  <si>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</si>
  <si>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</si>
  <si>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</si>
  <si>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</si>
  <si>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</si>
  <si>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</si>
  <si>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</si>
  <si>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</si>
  <si>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</si>
  <si>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</si>
  <si>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</si>
  <si>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</si>
  <si>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</si>
  <si>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</si>
  <si>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</si>
  <si>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</si>
  <si>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</si>
  <si>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</si>
  <si>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</si>
  <si>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</si>
  <si>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</si>
  <si>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</si>
  <si>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</si>
  <si>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</si>
  <si>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</si>
  <si>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</si>
  <si>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</si>
  <si>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</si>
  <si>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</si>
  <si>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</si>
  <si>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</si>
  <si>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</si>
  <si>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</si>
  <si>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</si>
  <si>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</si>
  <si>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</si>
  <si>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</si>
  <si>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</si>
  <si>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</si>
  <si>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</si>
  <si>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</si>
  <si>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</si>
  <si>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</si>
  <si>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</si>
  <si>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</si>
  <si>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</si>
  <si>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</si>
  <si>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</si>
  <si>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</si>
  <si>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</si>
  <si>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</si>
  <si>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</si>
  <si>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</si>
  <si>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</si>
  <si>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</si>
  <si>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</si>
  <si>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</si>
  <si>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</si>
  <si>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</si>
  <si>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</si>
  <si>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</si>
  <si>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</si>
  <si>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</si>
  <si>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</si>
  <si>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</si>
  <si>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</si>
  <si>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</si>
  <si>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</si>
  <si>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</si>
  <si>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</si>
  <si>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</si>
  <si>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</si>
  <si>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</si>
  <si>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</si>
  <si>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</si>
  <si>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</si>
  <si>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</si>
  <si>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</si>
  <si>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</si>
  <si>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</si>
  <si>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</si>
  <si>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</si>
  <si>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</si>
  <si>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</si>
  <si>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</si>
  <si>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</si>
  <si>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</si>
  <si>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</si>
  <si>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</si>
  <si>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</si>
  <si>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</si>
  <si>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</si>
  <si>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</si>
  <si>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</si>
  <si>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</si>
  <si>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</si>
  <si>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</si>
  <si>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</si>
  <si>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</si>
  <si>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</si>
  <si>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</si>
  <si>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</si>
  <si>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</si>
  <si>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</si>
  <si>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</si>
  <si>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</si>
  <si>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</si>
  <si>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</si>
  <si>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</si>
  <si>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</si>
  <si>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</si>
  <si>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</si>
  <si>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</si>
  <si>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</si>
  <si>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</si>
  <si>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</si>
  <si>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</si>
  <si>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</si>
  <si>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</si>
  <si>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</si>
  <si>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</si>
  <si>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</si>
  <si>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</si>
  <si>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</si>
  <si>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</si>
  <si>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</si>
  <si>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</si>
  <si>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</si>
  <si>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</si>
  <si>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</si>
  <si>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</si>
  <si>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</si>
  <si>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</si>
  <si>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</si>
  <si>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</si>
  <si>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</si>
  <si>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</si>
  <si>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</si>
  <si>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</si>
  <si>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</si>
  <si>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</si>
  <si>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</si>
  <si>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</si>
  <si>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</si>
  <si>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</si>
  <si>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</si>
  <si>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</si>
  <si>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</si>
  <si>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</si>
  <si>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</si>
  <si>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</si>
  <si>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</si>
  <si>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</si>
  <si>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</si>
  <si>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</si>
  <si>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</si>
  <si>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</si>
  <si>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</si>
  <si>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</si>
  <si>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</si>
  <si>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</si>
  <si>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</si>
  <si>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</si>
  <si>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</si>
  <si>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</si>
  <si>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</si>
  <si>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</si>
  <si>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</si>
  <si>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</si>
  <si>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</si>
  <si>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</si>
  <si>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</si>
  <si>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</si>
  <si>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</si>
  <si>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</si>
  <si>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</si>
  <si>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</si>
  <si>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</si>
  <si>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</si>
  <si>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</si>
  <si>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</si>
  <si>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</si>
  <si>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</si>
  <si>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</si>
  <si>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</si>
  <si>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</si>
  <si>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</si>
  <si>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</si>
  <si>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</si>
  <si>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</si>
  <si>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</si>
  <si>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</si>
  <si>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</si>
  <si>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</si>
  <si>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</si>
  <si>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</si>
  <si>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</si>
  <si>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</si>
  <si>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</si>
  <si>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</si>
  <si>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</si>
  <si>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</si>
  <si>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</si>
  <si>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</si>
  <si>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</si>
  <si>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</si>
  <si>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</si>
  <si>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</si>
  <si>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</si>
  <si>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</si>
  <si>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</si>
  <si>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</si>
  <si>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</si>
  <si>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</si>
  <si>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</si>
  <si>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</si>
  <si>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</si>
  <si>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</si>
  <si>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</si>
  <si>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</si>
  <si>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</si>
  <si>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</si>
  <si>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</si>
  <si>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</si>
  <si>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</si>
  <si>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</si>
  <si>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</si>
  <si>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</si>
  <si>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</si>
  <si>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</si>
  <si>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</si>
  <si>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</si>
  <si>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</si>
  <si>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</si>
  <si>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</si>
  <si>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</si>
  <si>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</si>
  <si>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</si>
  <si>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</si>
  <si>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</si>
  <si>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</si>
  <si>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</si>
  <si>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</si>
  <si>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</si>
  <si>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</si>
  <si>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</si>
  <si>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</si>
  <si>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</si>
  <si>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</si>
  <si>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</si>
  <si>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</si>
  <si>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</si>
  <si>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</si>
  <si>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</si>
  <si>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</si>
  <si>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</si>
  <si>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</si>
  <si>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</si>
  <si>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</si>
  <si>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</si>
  <si>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</si>
  <si>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</si>
  <si>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</si>
  <si>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</si>
  <si>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</si>
  <si>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</si>
  <si>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</si>
  <si>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</si>
  <si>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</si>
  <si>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</si>
  <si>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</si>
  <si>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</si>
  <si>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</si>
  <si>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</si>
  <si>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</si>
  <si>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</si>
  <si>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</si>
  <si>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</si>
  <si>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</si>
  <si>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</si>
  <si>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</si>
  <si>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</si>
  <si>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</si>
  <si>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</si>
  <si>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</si>
  <si>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</si>
  <si>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</si>
  <si>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</si>
  <si>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</si>
  <si>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</si>
  <si>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</si>
  <si>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</si>
  <si>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</si>
  <si>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</si>
  <si>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</si>
  <si>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</si>
  <si>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</si>
  <si>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</si>
  <si>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</si>
  <si>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</si>
  <si>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</si>
  <si>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</si>
  <si>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</si>
  <si>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</si>
  <si>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</si>
  <si>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</si>
  <si>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</si>
  <si>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</si>
  <si>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</si>
  <si>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</si>
  <si>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</si>
  <si>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</si>
  <si>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</si>
  <si>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</si>
  <si>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</si>
  <si>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</si>
  <si>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</si>
  <si>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</si>
  <si>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</si>
  <si>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</si>
  <si>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</si>
  <si>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</si>
  <si>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</si>
  <si>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</si>
  <si>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</si>
  <si>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</si>
  <si>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</si>
  <si>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</si>
  <si>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</si>
  <si>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</si>
  <si>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</si>
  <si>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</si>
  <si>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</si>
  <si>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</si>
  <si>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</si>
  <si>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</si>
  <si>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</si>
  <si>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</si>
  <si>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</si>
  <si>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</si>
  <si>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</si>
  <si>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</si>
  <si>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</si>
  <si>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</si>
  <si>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</si>
  <si>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</si>
  <si>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</si>
  <si>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</si>
  <si>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</si>
  <si>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</si>
  <si>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</si>
  <si>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</si>
  <si>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</si>
  <si>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</si>
  <si>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</si>
  <si>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</si>
  <si>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</si>
  <si>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</si>
  <si>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</si>
  <si>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</si>
  <si>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</si>
  <si>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</si>
  <si>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</si>
  <si>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</si>
  <si>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</si>
  <si>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</si>
  <si>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</si>
  <si>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</si>
  <si>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</si>
  <si>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</si>
  <si>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</si>
  <si>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</si>
  <si>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</si>
  <si>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</si>
  <si>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</si>
  <si>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</si>
  <si>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</si>
  <si>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</si>
  <si>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</si>
  <si>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</si>
  <si>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</si>
  <si>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</si>
  <si>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</si>
  <si>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</si>
  <si>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</si>
  <si>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</si>
  <si>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</si>
  <si>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</si>
  <si>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</si>
  <si>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</si>
  <si>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</si>
  <si>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</si>
  <si>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</si>
  <si>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</si>
  <si>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</si>
  <si>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</si>
  <si>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</si>
  <si>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</si>
  <si>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</si>
  <si>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</si>
  <si>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</si>
  <si>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</si>
  <si>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</si>
  <si>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</si>
  <si>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</si>
  <si>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</si>
  <si>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</si>
  <si>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</si>
  <si>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</si>
  <si>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</si>
  <si>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</si>
  <si>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</si>
  <si>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</si>
  <si>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</si>
  <si>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</si>
  <si>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</si>
  <si>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</si>
  <si>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</si>
  <si>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</si>
  <si>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</si>
  <si>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</si>
  <si>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</si>
  <si>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</si>
  <si>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</si>
  <si>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</si>
  <si>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</si>
  <si>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</si>
  <si>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</si>
  <si>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</si>
  <si>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</si>
  <si>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</si>
  <si>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</si>
  <si>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</si>
  <si>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</si>
  <si>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</si>
  <si>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</si>
  <si>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</si>
  <si>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</si>
  <si>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</si>
  <si>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</si>
  <si>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</si>
  <si>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</si>
  <si>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</si>
  <si>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</si>
  <si>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</si>
  <si>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</si>
  <si>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</si>
  <si>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</si>
  <si>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</si>
  <si>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</si>
  <si>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</si>
  <si>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</si>
  <si>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</si>
  <si>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</si>
  <si>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</si>
  <si>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</si>
  <si>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</si>
  <si>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</si>
  <si>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</si>
  <si>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</si>
  <si>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</si>
  <si>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</si>
  <si>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</si>
  <si>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</si>
  <si>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</si>
  <si>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</si>
  <si>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</si>
  <si>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</si>
  <si>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</si>
  <si>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</si>
  <si>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</si>
  <si>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</si>
  <si>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</si>
  <si>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</si>
  <si>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</si>
  <si>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</si>
  <si>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</si>
  <si>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</si>
  <si>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</si>
  <si>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</si>
  <si>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</si>
  <si>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</si>
  <si>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</si>
  <si>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</si>
  <si>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</si>
  <si>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</si>
  <si>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</si>
  <si>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</si>
  <si>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</si>
  <si>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</si>
  <si>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</si>
  <si>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</si>
  <si>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</si>
  <si>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</si>
  <si>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</si>
  <si>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</si>
  <si>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</si>
  <si>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</si>
  <si>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</si>
  <si>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</si>
  <si>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</si>
  <si>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</si>
  <si>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</si>
  <si>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</si>
  <si>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</si>
  <si>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</si>
  <si>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</si>
  <si>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</si>
  <si>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</si>
  <si>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</si>
  <si>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</si>
  <si>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</si>
  <si>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</si>
  <si>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</si>
  <si>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</si>
  <si>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</si>
  <si>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</si>
  <si>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</si>
  <si>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</si>
  <si>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</si>
  <si>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</si>
  <si>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</si>
  <si>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</si>
  <si>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</si>
  <si>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</si>
  <si>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</si>
  <si>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</si>
  <si>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</si>
  <si>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</si>
  <si>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</si>
  <si>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</si>
  <si>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</si>
  <si>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</si>
  <si>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</si>
  <si>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</si>
  <si>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</si>
  <si>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</si>
  <si>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</si>
  <si>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</si>
  <si>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</si>
  <si>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</si>
  <si>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</si>
  <si>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</si>
  <si>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</si>
  <si>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</si>
  <si>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</si>
  <si>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</si>
  <si>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</si>
  <si>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</si>
  <si>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</si>
  <si>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</si>
  <si>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</si>
  <si>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</si>
  <si>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</si>
  <si>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</si>
  <si>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</si>
  <si>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</si>
  <si>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</si>
  <si>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</si>
  <si>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</si>
  <si>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</si>
  <si>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</si>
  <si>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</si>
  <si>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</si>
  <si>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</si>
  <si>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</si>
  <si>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</si>
  <si>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</si>
  <si>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</si>
  <si>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</si>
  <si>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</si>
  <si>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</si>
  <si>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</si>
  <si>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</si>
  <si>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</si>
  <si>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</si>
  <si>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</si>
  <si>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</si>
  <si>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</si>
  <si>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</si>
  <si>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</si>
  <si>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</si>
  <si>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</si>
  <si>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</si>
  <si>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</si>
  <si>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</si>
  <si>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</si>
  <si>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</si>
  <si>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</si>
  <si>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</si>
  <si>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</si>
  <si>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</si>
  <si>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</si>
  <si>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</si>
  <si>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</si>
  <si>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</si>
  <si>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</si>
  <si>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</si>
  <si>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</si>
  <si>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</si>
  <si>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</si>
  <si>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</si>
  <si>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</si>
  <si>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</si>
  <si>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</si>
  <si>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</si>
  <si>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</si>
  <si>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</si>
  <si>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</si>
  <si>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</si>
  <si>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</si>
  <si>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</si>
  <si>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</si>
  <si>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</si>
  <si>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</si>
  <si>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</si>
  <si>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</si>
  <si>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</si>
  <si>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</si>
  <si>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</si>
  <si>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</si>
  <si>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</si>
  <si>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</si>
  <si>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</si>
  <si>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</si>
  <si>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</si>
  <si>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</si>
  <si>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</si>
  <si>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</si>
  <si>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</si>
  <si>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</si>
  <si>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</si>
  <si>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</si>
  <si>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</si>
  <si>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</si>
  <si>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</si>
  <si>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</si>
  <si>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</si>
  <si>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</si>
  <si>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</si>
  <si>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</si>
  <si>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</si>
  <si>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</si>
  <si>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</si>
  <si>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</si>
  <si>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</si>
  <si>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</si>
  <si>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</si>
  <si>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</si>
  <si>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</si>
  <si>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</si>
  <si>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</si>
  <si>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</si>
  <si>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</si>
  <si>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</si>
  <si>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</si>
  <si>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</si>
  <si>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</si>
  <si>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</si>
  <si>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</si>
  <si>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</si>
  <si>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</si>
  <si>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</si>
  <si>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</si>
  <si>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</si>
  <si>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</si>
  <si>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</si>
  <si>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</si>
  <si>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</si>
  <si>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</si>
  <si>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</si>
  <si>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</si>
  <si>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</si>
  <si>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</si>
  <si>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</si>
  <si>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</si>
  <si>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</si>
  <si>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</si>
  <si>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</si>
  <si>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</si>
  <si>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</si>
  <si>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</si>
  <si>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</si>
  <si>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</si>
  <si>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</si>
  <si>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</si>
  <si>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</si>
  <si>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</si>
  <si>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</si>
  <si>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</si>
  <si>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</si>
  <si>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</si>
  <si>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</si>
  <si>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</si>
  <si>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</si>
  <si>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</si>
  <si>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</si>
  <si>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</si>
  <si>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</si>
  <si>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</si>
  <si>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</si>
  <si>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</si>
  <si>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</si>
  <si>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</si>
  <si>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</si>
  <si>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</si>
  <si>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</si>
  <si>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</si>
  <si>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</si>
  <si>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</si>
  <si>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</si>
  <si>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</si>
  <si>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</si>
  <si>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</si>
  <si>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</si>
  <si>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</si>
  <si>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</si>
  <si>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</si>
  <si>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</si>
  <si>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</si>
  <si>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</si>
  <si>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</si>
  <si>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</si>
  <si>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</si>
  <si>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</si>
  <si>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</si>
  <si>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</si>
  <si>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</si>
  <si>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</si>
  <si>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</si>
  <si>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</si>
  <si>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</si>
  <si>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</si>
  <si>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</si>
  <si>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</si>
  <si>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</si>
  <si>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</si>
  <si>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</si>
  <si>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</si>
  <si>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</si>
  <si>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</si>
  <si>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</si>
  <si>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</si>
  <si>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</si>
  <si>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</si>
  <si>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</si>
  <si>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</si>
  <si>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</si>
  <si>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</si>
  <si>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</si>
  <si>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</si>
  <si>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</si>
  <si>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</si>
  <si>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</si>
  <si>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</si>
  <si>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</si>
  <si>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</si>
  <si>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</si>
  <si>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</si>
  <si>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</si>
  <si>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</si>
  <si>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</si>
  <si>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</si>
  <si>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</si>
  <si>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</si>
  <si>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</si>
  <si>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</si>
  <si>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</si>
  <si>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</si>
  <si>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</si>
  <si>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</si>
  <si>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</si>
  <si>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</si>
  <si>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</si>
  <si>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</si>
  <si>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</si>
  <si>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</si>
  <si>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</si>
  <si>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</si>
  <si>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</si>
  <si>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</si>
  <si>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</si>
  <si>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</si>
  <si>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</si>
  <si>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</si>
  <si>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</si>
  <si>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</si>
  <si>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</si>
  <si>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</si>
  <si>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</si>
  <si>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</si>
  <si>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</si>
  <si>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</si>
  <si>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</si>
  <si>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</si>
  <si>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</si>
  <si>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</si>
  <si>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</si>
  <si>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</si>
  <si>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</si>
  <si>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</si>
  <si>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</si>
  <si>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</si>
  <si>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</si>
  <si>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</si>
  <si>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</si>
  <si>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</si>
  <si>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</si>
  <si>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</si>
  <si>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</si>
  <si>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</si>
  <si>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</si>
  <si>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</si>
  <si>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</si>
  <si>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</si>
  <si>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</si>
  <si>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</si>
  <si>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</si>
  <si>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</si>
  <si>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</si>
  <si>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</si>
  <si>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</si>
  <si>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</si>
  <si>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</si>
  <si>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</si>
  <si>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</si>
  <si>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</si>
  <si>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</si>
  <si>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</si>
  <si>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</si>
  <si>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</si>
  <si>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</si>
  <si>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</si>
  <si>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</si>
  <si>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</si>
  <si>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</si>
  <si>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</si>
  <si>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</si>
  <si>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</si>
  <si>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</si>
  <si>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</si>
  <si>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</si>
  <si>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</si>
  <si>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</si>
  <si>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</si>
  <si>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</si>
  <si>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</si>
  <si>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</si>
  <si>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</si>
  <si>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</si>
  <si>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</si>
  <si>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</si>
  <si>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</si>
  <si>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</si>
  <si>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</si>
  <si>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</si>
  <si>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</si>
  <si>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</si>
  <si>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</si>
  <si>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</si>
  <si>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</si>
  <si>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</si>
  <si>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</si>
  <si>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</si>
  <si>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</si>
  <si>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</si>
  <si>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</si>
  <si>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</si>
  <si>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</si>
  <si>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</si>
  <si>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</si>
  <si>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</si>
  <si>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</si>
  <si>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</si>
  <si>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</si>
  <si>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</si>
  <si>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</si>
  <si>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</si>
  <si>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</si>
  <si>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</si>
  <si>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</si>
  <si>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</si>
  <si>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</si>
  <si>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</si>
  <si>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</si>
  <si>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</si>
  <si>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</si>
  <si>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</si>
  <si>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</si>
  <si>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</si>
  <si>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</si>
  <si>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</si>
  <si>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</si>
  <si>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</si>
  <si>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</si>
  <si>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</si>
  <si>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</si>
  <si>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</si>
  <si>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</si>
  <si>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</si>
  <si>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</si>
  <si>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</si>
  <si>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</si>
  <si>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</si>
  <si>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</si>
  <si>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</si>
  <si>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</si>
  <si>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</si>
  <si>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</si>
  <si>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</si>
  <si>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</si>
  <si>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</si>
  <si>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</si>
  <si>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</si>
  <si>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</si>
  <si>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</si>
  <si>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</si>
  <si>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</si>
  <si>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</si>
  <si>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</si>
  <si>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</si>
  <si>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</si>
  <si>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</si>
  <si>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</si>
  <si>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</si>
  <si>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</si>
  <si>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</si>
  <si>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</si>
  <si>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</si>
  <si>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</si>
  <si>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</si>
  <si>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</si>
  <si>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</si>
  <si>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</si>
  <si>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</si>
  <si>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</si>
  <si>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</si>
  <si>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</si>
  <si>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</si>
  <si>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</si>
  <si>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</si>
  <si>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</si>
  <si>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</si>
  <si>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</si>
  <si>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</si>
  <si>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</si>
  <si>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</si>
  <si>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</si>
  <si>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</si>
  <si>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</si>
  <si>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</si>
  <si>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</si>
  <si>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</si>
  <si>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</si>
  <si>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</si>
  <si>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</si>
  <si>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</si>
  <si>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</si>
  <si>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</si>
  <si>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</si>
  <si>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</si>
  <si>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</si>
  <si>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</si>
  <si>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</si>
  <si>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</si>
  <si>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</si>
  <si>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</si>
  <si>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</si>
  <si>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</si>
  <si>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</si>
  <si>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</si>
  <si>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</si>
  <si>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</si>
  <si>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</si>
  <si>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</si>
  <si>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</si>
  <si>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</si>
  <si>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</si>
  <si>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</si>
  <si>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</si>
  <si>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</si>
  <si>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</si>
  <si>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</si>
  <si>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</si>
  <si>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</si>
  <si>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</si>
  <si>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</si>
  <si>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</si>
  <si>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</si>
  <si>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</si>
  <si>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</si>
  <si>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</si>
  <si>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</si>
  <si>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</si>
  <si>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</si>
  <si>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</si>
  <si>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</si>
  <si>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</si>
  <si>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</si>
  <si>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</si>
  <si>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</si>
  <si>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</si>
  <si>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</si>
  <si>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</si>
  <si>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</si>
  <si>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</si>
  <si>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</si>
  <si>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</si>
  <si>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</si>
  <si>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</si>
  <si>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</si>
  <si>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</si>
  <si>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</si>
  <si>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</si>
  <si>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</si>
  <si>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</si>
  <si>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</si>
  <si>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</si>
  <si>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</si>
  <si>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</si>
  <si>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</si>
  <si>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</si>
  <si>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</si>
  <si>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</si>
  <si>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</si>
  <si>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</si>
  <si>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</si>
  <si>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</si>
  <si>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</si>
  <si>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</si>
  <si>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</si>
  <si>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</si>
  <si>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</si>
  <si>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</si>
  <si>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</si>
  <si>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</si>
  <si>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</si>
  <si>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</si>
  <si>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</si>
  <si>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</si>
  <si>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</si>
  <si>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</si>
  <si>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</si>
  <si>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</si>
  <si>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</si>
  <si>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</si>
  <si>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</si>
  <si>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</si>
  <si>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</si>
  <si>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</si>
  <si>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</si>
  <si>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</si>
  <si>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</si>
  <si>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</si>
  <si>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</si>
  <si>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</si>
  <si>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</si>
  <si>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</si>
  <si>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</si>
  <si>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</si>
  <si>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</si>
  <si>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</si>
  <si>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</si>
  <si>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</si>
  <si>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</si>
  <si>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</si>
  <si>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</si>
  <si>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</si>
  <si>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</si>
  <si>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</si>
  <si>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</si>
  <si>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</si>
  <si>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</si>
  <si>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</si>
  <si>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</si>
  <si>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</si>
  <si>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</si>
  <si>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</si>
  <si>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</si>
  <si>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</si>
  <si>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</si>
  <si>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</si>
  <si>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</si>
  <si>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</si>
  <si>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</si>
  <si>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</si>
  <si>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</si>
  <si>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</si>
  <si>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</si>
  <si>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</si>
  <si>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</si>
  <si>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</si>
  <si>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</si>
  <si>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</si>
  <si>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</si>
  <si>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</si>
  <si>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</si>
  <si>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</si>
  <si>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</si>
  <si>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</si>
  <si>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</si>
  <si>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</si>
  <si>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</si>
  <si>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</si>
  <si>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</si>
  <si>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</si>
  <si>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</si>
  <si>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</si>
  <si>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</si>
  <si>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</si>
  <si>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</si>
  <si>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</si>
  <si>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</si>
  <si>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</si>
  <si>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</si>
  <si>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</si>
  <si>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</si>
  <si>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</si>
  <si>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</si>
  <si>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</si>
  <si>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</si>
  <si>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</si>
  <si>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</si>
  <si>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</si>
  <si>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</si>
  <si>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</si>
  <si>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</si>
  <si>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</si>
  <si>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</si>
  <si>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</si>
  <si>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</si>
  <si>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</si>
  <si>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</si>
  <si>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</si>
  <si>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</si>
  <si>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</si>
  <si>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</si>
  <si>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</si>
  <si>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</si>
  <si>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</si>
  <si>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</si>
  <si>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</si>
  <si>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</si>
  <si>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</si>
  <si>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</si>
  <si>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</si>
  <si>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</si>
  <si>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</si>
  <si>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</si>
  <si>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</si>
  <si>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</si>
  <si>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</si>
  <si>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</si>
  <si>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</si>
  <si>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</si>
  <si>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</si>
  <si>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</si>
  <si>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</si>
  <si>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</si>
  <si>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</si>
  <si>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</si>
  <si>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</si>
  <si>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</si>
  <si>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</si>
  <si>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</si>
  <si>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</si>
  <si>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</si>
  <si>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</si>
  <si>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</si>
  <si>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</si>
  <si>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</si>
  <si>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</si>
  <si>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</si>
  <si>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</si>
  <si>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</si>
  <si>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</si>
  <si>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</si>
  <si>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</si>
  <si>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</si>
  <si>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</si>
  <si>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</si>
  <si>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</si>
  <si>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</si>
  <si>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</si>
  <si>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</si>
  <si>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</si>
  <si>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</si>
  <si>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</si>
  <si>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</si>
  <si>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</si>
  <si>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</si>
  <si>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</si>
  <si>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</si>
  <si>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</si>
  <si>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</si>
  <si>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</si>
  <si>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</si>
  <si>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</si>
  <si>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</si>
  <si>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</si>
  <si>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</si>
  <si>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</si>
  <si>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</si>
  <si>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</si>
  <si>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</si>
  <si>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</si>
  <si>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</si>
  <si>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</si>
  <si>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</si>
  <si>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</si>
  <si>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</si>
  <si>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</si>
  <si>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</si>
  <si>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</si>
  <si>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</si>
  <si>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</si>
  <si>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</si>
  <si>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</si>
  <si>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</si>
  <si>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</si>
  <si>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</si>
  <si>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</si>
  <si>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</si>
  <si>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</si>
  <si>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</si>
  <si>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</si>
  <si>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</si>
  <si>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</si>
  <si>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</si>
  <si>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</si>
  <si>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</si>
  <si>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</si>
  <si>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</si>
  <si>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</si>
  <si>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</si>
  <si>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</si>
  <si>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</si>
  <si>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</si>
  <si>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</si>
  <si>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</si>
  <si>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</si>
  <si>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</si>
  <si>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</si>
  <si>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</si>
  <si>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</si>
  <si>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</si>
  <si>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</si>
  <si>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</si>
  <si>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</si>
  <si>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</si>
  <si>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</si>
  <si>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</si>
  <si>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</si>
  <si>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</si>
  <si>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</si>
  <si>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</si>
  <si>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</si>
  <si>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</si>
  <si>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</si>
  <si>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</si>
  <si>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</si>
  <si>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</si>
  <si>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</si>
  <si>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</si>
  <si>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</si>
  <si>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</si>
  <si>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</si>
  <si>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</si>
  <si>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</si>
  <si>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</si>
  <si>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</si>
  <si>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</si>
  <si>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</si>
  <si>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</si>
  <si>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</si>
  <si>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</si>
  <si>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</si>
  <si>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</si>
  <si>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</si>
  <si>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</si>
  <si>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</si>
  <si>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</si>
  <si>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</si>
  <si>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</si>
  <si>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</si>
  <si>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</si>
  <si>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</si>
  <si>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</si>
  <si>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</si>
  <si>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</si>
  <si>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</si>
  <si>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</si>
  <si>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</si>
  <si>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</si>
  <si>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</si>
  <si>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</si>
  <si>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</si>
  <si>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</si>
  <si>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</si>
  <si>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</si>
  <si>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</si>
  <si>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</si>
  <si>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</si>
  <si>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</si>
  <si>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</si>
  <si>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</si>
  <si>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</si>
  <si>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</si>
  <si>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</si>
  <si>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</si>
  <si>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</si>
  <si>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</si>
  <si>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</si>
  <si>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</si>
  <si>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</si>
  <si>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</si>
  <si>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</si>
  <si>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</si>
  <si>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</si>
  <si>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</si>
  <si>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</si>
  <si>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</si>
  <si>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</si>
  <si>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</si>
  <si>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</si>
  <si>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</si>
  <si>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</si>
  <si>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</si>
  <si>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</si>
  <si>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</si>
  <si>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</si>
  <si>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</si>
  <si>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</si>
  <si>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</si>
  <si>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</si>
  <si>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</si>
  <si>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</si>
  <si>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</si>
  <si>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</si>
  <si>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</si>
  <si>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</si>
  <si>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</si>
  <si>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</si>
  <si>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</si>
  <si>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</si>
  <si>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</si>
  <si>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</si>
  <si>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</si>
  <si>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</si>
  <si>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</si>
  <si>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</si>
  <si>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</si>
  <si>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</si>
  <si>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</si>
  <si>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</si>
  <si>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</si>
  <si>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</si>
  <si>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</si>
  <si>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</si>
  <si>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</si>
  <si>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</si>
  <si>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</si>
  <si>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</si>
  <si>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</si>
  <si>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</si>
  <si>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</si>
  <si>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</si>
  <si>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</si>
  <si>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</si>
  <si>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</si>
  <si>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</si>
  <si>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</si>
  <si>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</si>
  <si>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</si>
  <si>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</si>
  <si>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</si>
  <si>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</si>
  <si>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</si>
  <si>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</si>
  <si>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</si>
  <si>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</si>
  <si>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</si>
  <si>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</si>
  <si>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</si>
  <si>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</si>
  <si>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</si>
  <si>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</si>
  <si>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</si>
  <si>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</si>
  <si>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</si>
  <si>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</si>
  <si>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</si>
  <si>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</si>
  <si>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</si>
  <si>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</si>
  <si>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</si>
  <si>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</si>
  <si>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</si>
  <si>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</si>
  <si>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</si>
  <si>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</si>
  <si>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</si>
  <si>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</si>
  <si>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</si>
  <si>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</si>
  <si>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</si>
  <si>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</si>
  <si>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</si>
  <si>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</si>
  <si>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</si>
  <si>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</si>
  <si>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</si>
  <si>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</si>
  <si>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</si>
  <si>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</si>
  <si>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</si>
  <si>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</si>
  <si>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</si>
  <si>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</si>
  <si>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</si>
  <si>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</si>
  <si>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</si>
  <si>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</si>
  <si>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</si>
  <si>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</si>
  <si>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</si>
  <si>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</si>
  <si>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</si>
  <si>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</si>
  <si>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</si>
  <si>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</si>
  <si>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</si>
  <si>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</si>
  <si>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</si>
  <si>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</si>
  <si>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</si>
  <si>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</si>
  <si>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</si>
  <si>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</si>
  <si>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</si>
  <si>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</si>
  <si>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</si>
  <si>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</si>
  <si>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</si>
  <si>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</si>
  <si>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</si>
  <si>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</si>
  <si>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</si>
  <si>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</si>
  <si>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</si>
  <si>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</si>
  <si>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</si>
  <si>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</si>
  <si>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</si>
  <si>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</si>
  <si>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</si>
  <si>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</si>
  <si>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</si>
  <si>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</si>
  <si>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</si>
  <si>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</si>
  <si>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</si>
  <si>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</si>
  <si>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</si>
  <si>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</si>
  <si>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</si>
  <si>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</si>
  <si>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</si>
  <si>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</si>
  <si>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</si>
  <si>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</si>
  <si>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</si>
  <si>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</si>
  <si>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</si>
  <si>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</si>
  <si>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</si>
  <si>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</si>
  <si>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</si>
  <si>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</si>
  <si>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</si>
  <si>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</si>
  <si>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</si>
  <si>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</si>
  <si>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</si>
  <si>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</si>
  <si>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</si>
  <si>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</si>
  <si>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</si>
  <si>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</si>
  <si>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</si>
  <si>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</si>
  <si>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</si>
  <si>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</si>
  <si>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</si>
  <si>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</si>
  <si>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</si>
  <si>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</si>
  <si>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</si>
  <si>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</si>
  <si>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</si>
  <si>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</si>
  <si>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</si>
  <si>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</si>
  <si>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</si>
  <si>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</si>
  <si>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</si>
  <si>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</si>
  <si>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</si>
  <si>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</si>
  <si>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</si>
  <si>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</si>
  <si>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</si>
  <si>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</si>
  <si>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</si>
  <si>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</si>
  <si>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</si>
  <si>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</si>
  <si>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</si>
  <si>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</si>
  <si>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</si>
  <si>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</si>
  <si>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</si>
  <si>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</si>
  <si>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</si>
  <si>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</si>
  <si>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</si>
  <si>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</si>
  <si>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</si>
  <si>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</si>
  <si>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</si>
  <si>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</si>
  <si>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</si>
  <si>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</si>
  <si>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</si>
  <si>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</si>
  <si>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</si>
  <si>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</si>
  <si>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</si>
  <si>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</si>
  <si>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</si>
  <si>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</si>
  <si>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</si>
  <si>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</si>
  <si>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</si>
  <si>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</si>
  <si>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</si>
  <si>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</si>
  <si>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</si>
  <si>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</si>
  <si>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</si>
  <si>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</si>
  <si>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</si>
  <si>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</si>
  <si>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</si>
  <si>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</si>
  <si>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</si>
  <si>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</si>
  <si>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</si>
  <si>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</si>
  <si>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</si>
  <si>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</si>
  <si>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</si>
  <si>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</si>
  <si>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</si>
  <si>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</si>
  <si>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</si>
  <si>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</si>
  <si>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</si>
  <si>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</si>
  <si>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</si>
  <si>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</si>
  <si>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</si>
  <si>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</si>
  <si>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</si>
  <si>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</si>
  <si>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</si>
  <si>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</si>
  <si>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</si>
  <si>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</si>
  <si>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</si>
  <si>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</si>
  <si>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</si>
  <si>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</si>
  <si>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</si>
  <si>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</si>
  <si>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</si>
  <si>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</si>
  <si>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</si>
  <si>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</si>
  <si>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</si>
  <si>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</si>
  <si>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</si>
  <si>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</si>
  <si>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</si>
  <si>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</si>
  <si>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</si>
  <si>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</si>
  <si>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</si>
  <si>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</si>
  <si>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</si>
  <si>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</si>
  <si>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</si>
  <si>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</si>
  <si>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</si>
  <si>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</si>
  <si>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</si>
  <si>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</si>
  <si>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</si>
  <si>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</si>
  <si>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</si>
  <si>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</si>
  <si>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</si>
  <si>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</si>
  <si>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</si>
  <si>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</si>
  <si>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</si>
  <si>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</si>
  <si>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</si>
  <si>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</si>
  <si>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</si>
  <si>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</si>
  <si>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</si>
  <si>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</si>
  <si>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</si>
  <si>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</si>
  <si>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</si>
  <si>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</si>
  <si>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</si>
  <si>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</si>
  <si>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</si>
  <si>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</si>
  <si>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</si>
  <si>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</si>
  <si>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</si>
  <si>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</si>
  <si>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</si>
  <si>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</si>
  <si>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</si>
  <si>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</si>
  <si>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</si>
  <si>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</si>
  <si>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</si>
  <si>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</si>
  <si>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</si>
  <si>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</si>
  <si>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</si>
  <si>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</si>
  <si>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</si>
  <si>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</si>
  <si>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</si>
  <si>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</si>
  <si>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</si>
  <si>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</si>
  <si>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</si>
  <si>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</si>
  <si>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</si>
  <si>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</si>
  <si>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</si>
  <si>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</si>
  <si>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</si>
  <si>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</si>
  <si>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</si>
  <si>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</si>
  <si>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</si>
  <si>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</si>
  <si>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</si>
  <si>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</si>
  <si>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</si>
  <si>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</si>
  <si>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</si>
  <si>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</si>
  <si>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</si>
  <si>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</si>
  <si>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</si>
  <si>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</si>
  <si>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</si>
  <si>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</si>
  <si>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</si>
  <si>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</si>
  <si>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</si>
  <si>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</si>
  <si>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</si>
  <si>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</si>
  <si>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</si>
  <si>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</si>
  <si>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</si>
  <si>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</si>
  <si>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</si>
  <si>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</si>
  <si>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</si>
  <si>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</si>
  <si>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</si>
  <si>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</si>
  <si>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</si>
  <si>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</si>
  <si>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</si>
  <si>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</si>
  <si>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</si>
  <si>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</si>
  <si>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</si>
  <si>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</si>
  <si>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</si>
  <si>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</si>
  <si>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</si>
  <si>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</si>
  <si>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</si>
  <si>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</si>
  <si>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</si>
  <si>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</si>
  <si>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</si>
  <si>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</si>
  <si>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</si>
  <si>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</si>
  <si>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</si>
  <si>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</si>
  <si>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</si>
  <si>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</si>
  <si>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</si>
  <si>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</si>
  <si>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</si>
  <si>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</si>
  <si>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</si>
  <si>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</si>
  <si>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</si>
  <si>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</si>
  <si>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</si>
  <si>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</si>
  <si>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</si>
  <si>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</si>
  <si>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</si>
  <si>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</si>
  <si>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</si>
  <si>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</si>
  <si>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</si>
  <si>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</si>
  <si>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</si>
  <si>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</si>
  <si>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</si>
  <si>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</si>
  <si>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</si>
  <si>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</si>
  <si>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</si>
  <si>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</si>
  <si>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</si>
  <si>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</si>
  <si>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</si>
  <si>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</si>
  <si>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</si>
  <si>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</si>
  <si>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</si>
  <si>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</si>
  <si>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</si>
  <si>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</si>
  <si>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</si>
  <si>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</si>
  <si>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</si>
  <si>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</si>
  <si>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</si>
  <si>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</si>
  <si>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</si>
  <si>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</si>
  <si>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</si>
  <si>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</si>
  <si>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</si>
  <si>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</si>
  <si>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</si>
  <si>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</si>
  <si>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</si>
  <si>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</si>
  <si>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</si>
  <si>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</si>
  <si>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</si>
  <si>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</si>
  <si>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</si>
  <si>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</si>
  <si>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</si>
  <si>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</si>
  <si>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</si>
  <si>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</si>
  <si>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</si>
  <si>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</si>
  <si>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</si>
  <si>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</si>
  <si>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</si>
  <si>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</si>
  <si>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</si>
  <si>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</si>
  <si>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</si>
  <si>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</si>
  <si>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</si>
  <si>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</si>
  <si>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</si>
  <si>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</si>
  <si>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</si>
  <si>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</si>
  <si>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</si>
  <si>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</si>
  <si>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</si>
  <si>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</si>
  <si>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</si>
  <si>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</si>
  <si>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</si>
  <si>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</si>
  <si>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</si>
  <si>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</si>
  <si>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</si>
  <si>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</si>
  <si>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</si>
  <si>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</si>
  <si>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</si>
  <si>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</si>
  <si>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</si>
  <si>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</si>
  <si>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</si>
  <si>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</si>
  <si>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</si>
  <si>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</si>
  <si>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</si>
  <si>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</si>
  <si>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</si>
  <si>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</si>
  <si>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</si>
  <si>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</si>
  <si>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</si>
  <si>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</si>
  <si>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</si>
  <si>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</si>
  <si>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</si>
  <si>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</si>
  <si>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</si>
  <si>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</si>
  <si>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</si>
  <si>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</si>
  <si>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</si>
  <si>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</si>
  <si>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</si>
  <si>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</si>
  <si>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</si>
  <si>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</si>
  <si>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</si>
  <si>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</si>
  <si>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</si>
  <si>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</si>
  <si>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</si>
  <si>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</si>
  <si>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</si>
  <si>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</si>
  <si>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</si>
  <si>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</si>
  <si>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</si>
  <si>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</si>
  <si>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</si>
  <si>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</si>
  <si>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</si>
  <si>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</si>
  <si>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</si>
  <si>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</si>
  <si>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</si>
  <si>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</si>
  <si>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</si>
  <si>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</si>
  <si>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</si>
  <si>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</si>
  <si>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</si>
  <si>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</si>
  <si>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</si>
  <si>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</si>
  <si>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</si>
  <si>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</si>
  <si>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</si>
  <si>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</si>
  <si>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</si>
  <si>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</si>
  <si>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</si>
  <si>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</si>
  <si>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</si>
  <si>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</si>
  <si>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</si>
  <si>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</si>
  <si>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</si>
  <si>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</si>
  <si>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</si>
  <si>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</si>
  <si>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</si>
  <si>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</si>
  <si>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</si>
  <si>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</si>
  <si>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</si>
  <si>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</si>
  <si>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</si>
  <si>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</si>
  <si>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</si>
  <si>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</si>
  <si>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</si>
  <si>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</si>
  <si>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</si>
  <si>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</si>
  <si>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</si>
  <si>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</si>
  <si>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</si>
  <si>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</si>
  <si>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</si>
  <si>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</si>
  <si>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</si>
  <si>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</si>
  <si>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</si>
  <si>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</si>
  <si>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</si>
  <si>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</si>
  <si>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</si>
  <si>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</si>
  <si>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</si>
  <si>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</si>
  <si>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</si>
  <si>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</si>
  <si>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</si>
  <si>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</si>
  <si>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</si>
  <si>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</si>
  <si>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</si>
  <si>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</si>
  <si>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</si>
  <si>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</si>
  <si>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</si>
  <si>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</si>
  <si>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</si>
  <si>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</si>
  <si>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</si>
  <si>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</si>
  <si>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</si>
  <si>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</si>
  <si>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</si>
  <si>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</si>
  <si>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</si>
  <si>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</si>
  <si>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</si>
  <si>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</si>
  <si>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</si>
  <si>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</si>
  <si>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</si>
  <si>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</si>
  <si>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</si>
  <si>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</si>
  <si>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</si>
  <si>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</si>
  <si>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</si>
  <si>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</si>
  <si>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</si>
  <si>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</si>
  <si>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</si>
  <si>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</si>
  <si>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</si>
  <si>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</si>
  <si>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</si>
  <si>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</si>
  <si>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</si>
  <si>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</si>
  <si>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</si>
  <si>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</si>
  <si>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</si>
  <si>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</si>
  <si>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</si>
  <si>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</si>
  <si>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</si>
  <si>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</si>
  <si>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</si>
  <si>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</si>
  <si>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</si>
  <si>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</si>
  <si>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</si>
  <si>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</si>
  <si>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</si>
  <si>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</si>
  <si>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</si>
  <si>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</si>
  <si>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</si>
  <si>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</si>
  <si>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</si>
  <si>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</si>
  <si>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</si>
  <si>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</si>
  <si>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</si>
  <si>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</si>
  <si>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</si>
  <si>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</si>
  <si>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</si>
  <si>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</si>
  <si>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</si>
  <si>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</si>
  <si>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</si>
  <si>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</si>
  <si>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</si>
  <si>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</si>
  <si>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</si>
  <si>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</si>
  <si>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</si>
  <si>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</si>
  <si>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</si>
  <si>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</si>
  <si>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</si>
  <si>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</si>
  <si>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</si>
  <si>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</si>
  <si>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</si>
  <si>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</si>
  <si>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</si>
  <si>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</si>
  <si>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</si>
  <si>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</si>
  <si>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</si>
  <si>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</si>
  <si>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</si>
  <si>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</si>
  <si>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</si>
  <si>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</si>
  <si>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</si>
  <si>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</si>
  <si>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</si>
  <si>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</si>
  <si>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</si>
  <si>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</si>
  <si>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</si>
  <si>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</si>
  <si>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</si>
  <si>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</si>
  <si>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</si>
  <si>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</si>
  <si>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</si>
  <si>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</si>
  <si>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</si>
  <si>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</si>
  <si>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</si>
  <si>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</si>
  <si>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</si>
  <si>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</si>
  <si>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</si>
  <si>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</si>
  <si>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</si>
  <si>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</si>
  <si>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</si>
  <si>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</si>
  <si>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</si>
  <si>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</si>
  <si>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</si>
  <si>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</si>
  <si>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</si>
  <si>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</si>
  <si>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</si>
  <si>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</si>
  <si>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</si>
  <si>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</si>
  <si>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</si>
  <si>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</si>
  <si>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</si>
  <si>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</si>
  <si>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</si>
  <si>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</si>
  <si>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</si>
  <si>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</si>
  <si>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</si>
  <si>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</si>
  <si>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</si>
  <si>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</si>
  <si>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</si>
  <si>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</si>
  <si>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</si>
  <si>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</si>
  <si>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</si>
  <si>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</si>
  <si>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</si>
  <si>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</si>
  <si>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</si>
  <si>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</si>
  <si>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</si>
  <si>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</si>
  <si>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</si>
  <si>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</si>
  <si>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</si>
  <si>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</si>
  <si>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</si>
  <si>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</si>
  <si>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</si>
  <si>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</si>
  <si>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</si>
  <si>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</si>
  <si>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</si>
  <si>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</si>
  <si>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</si>
  <si>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</si>
  <si>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</si>
  <si>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</si>
  <si>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</si>
  <si>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</si>
  <si>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</si>
  <si>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</si>
  <si>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</si>
  <si>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</si>
  <si>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</si>
  <si>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</si>
  <si>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</si>
  <si>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</si>
  <si>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</si>
  <si>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</si>
  <si>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</si>
  <si>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</si>
  <si>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</si>
  <si>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</si>
  <si>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</si>
  <si>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</si>
  <si>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</si>
  <si>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</si>
  <si>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</si>
  <si>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</si>
  <si>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</si>
  <si>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</si>
  <si>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</si>
  <si>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</si>
  <si>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</si>
  <si>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</si>
  <si>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</si>
  <si>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</si>
  <si>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</si>
  <si>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</si>
  <si>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</si>
  <si>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</si>
  <si>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</si>
  <si>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</si>
  <si>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</si>
  <si>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</si>
  <si>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</si>
  <si>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</si>
  <si>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</si>
  <si>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</si>
  <si>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</si>
  <si>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</si>
  <si>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</si>
  <si>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</si>
  <si>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</si>
  <si>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</si>
  <si>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</si>
  <si>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</si>
  <si>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</si>
  <si>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</si>
  <si>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</si>
  <si>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</si>
  <si>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</si>
  <si>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</si>
  <si>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</si>
  <si>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</si>
  <si>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</si>
  <si>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</si>
  <si>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</si>
  <si>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</si>
  <si>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</si>
  <si>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</si>
  <si>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</si>
  <si>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</si>
  <si>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</si>
  <si>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</si>
  <si>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</si>
  <si>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</si>
  <si>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</si>
  <si>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</si>
  <si>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</si>
  <si>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</si>
  <si>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</si>
  <si>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</si>
  <si>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</si>
  <si>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</si>
  <si>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</si>
  <si>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</si>
  <si>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</si>
  <si>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</si>
  <si>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</si>
  <si>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</si>
  <si>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</si>
  <si>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</si>
  <si>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</si>
  <si>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</si>
  <si>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</si>
  <si>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</si>
  <si>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</si>
  <si>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</si>
  <si>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</si>
  <si>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</si>
  <si>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</si>
  <si>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</si>
  <si>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</si>
  <si>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</si>
  <si>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</si>
  <si>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</si>
  <si>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</si>
  <si>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</si>
  <si>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</si>
  <si>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</si>
  <si>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</si>
  <si>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</si>
  <si>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</si>
  <si>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</si>
  <si>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</si>
  <si>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</si>
  <si>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</si>
  <si>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</si>
  <si>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</si>
  <si>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</si>
  <si>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</si>
  <si>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</si>
  <si>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</si>
  <si>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</si>
  <si>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</si>
  <si>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</si>
  <si>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</si>
  <si>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</si>
  <si>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</si>
  <si>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</si>
  <si>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</si>
  <si>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</si>
  <si>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</si>
  <si>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</si>
  <si>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</si>
  <si>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</si>
  <si>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</si>
  <si>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</si>
  <si>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</si>
  <si>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</si>
  <si>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</si>
  <si>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</si>
  <si>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</si>
  <si>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</si>
  <si>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</si>
  <si>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</si>
  <si>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</si>
  <si>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</si>
  <si>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</si>
  <si>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</si>
  <si>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</si>
  <si>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</si>
  <si>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</si>
  <si>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</si>
  <si>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</si>
  <si>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</si>
  <si>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</si>
  <si>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</si>
  <si>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</si>
  <si>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</si>
  <si>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</si>
  <si>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</si>
  <si>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</si>
  <si>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</si>
  <si>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</si>
  <si>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</si>
  <si>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</si>
  <si>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</si>
  <si>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</si>
  <si>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</si>
  <si>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</si>
  <si>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</si>
  <si>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</si>
  <si>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</si>
  <si>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</si>
  <si>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</si>
  <si>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</si>
  <si>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</si>
  <si>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</si>
  <si>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</si>
  <si>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</si>
  <si>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</si>
  <si>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</si>
  <si>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</si>
  <si>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</si>
  <si>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</si>
  <si>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</si>
  <si>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</si>
  <si>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</si>
  <si>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</si>
  <si>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</si>
  <si>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</si>
  <si>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</si>
  <si>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</si>
  <si>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</si>
  <si>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</si>
  <si>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</si>
  <si>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</si>
  <si>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</si>
  <si>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</si>
  <si>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</si>
  <si>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</si>
  <si>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</si>
  <si>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</si>
  <si>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</si>
  <si>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</si>
  <si>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</si>
  <si>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</si>
  <si>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</si>
  <si>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</si>
  <si>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</si>
  <si>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</si>
  <si>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</si>
  <si>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</si>
  <si>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</si>
  <si>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</si>
  <si>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</si>
  <si>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</si>
  <si>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</si>
  <si>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</si>
  <si>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</si>
  <si>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</si>
  <si>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</si>
  <si>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</si>
  <si>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</si>
  <si>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</si>
  <si>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</si>
  <si>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</si>
  <si>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</si>
  <si>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</si>
  <si>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</si>
  <si>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</si>
  <si>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</si>
  <si>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</si>
  <si>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</si>
  <si>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</si>
  <si>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</si>
  <si>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</si>
  <si>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</si>
  <si>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</si>
  <si>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</si>
  <si>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</si>
  <si>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</si>
  <si>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</si>
  <si>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</si>
  <si>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</si>
  <si>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</si>
  <si>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</si>
  <si>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</si>
  <si>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</si>
  <si>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</si>
  <si>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</si>
  <si>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</si>
  <si>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</si>
  <si>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</si>
  <si>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</si>
  <si>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</si>
  <si>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</si>
  <si>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</si>
  <si>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</si>
  <si>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</si>
  <si>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</si>
  <si>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</si>
  <si>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</si>
  <si>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</si>
  <si>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</si>
  <si>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</si>
  <si>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</si>
  <si>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</si>
  <si>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</si>
  <si>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</si>
  <si>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</si>
  <si>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</si>
  <si>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</si>
  <si>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</si>
  <si>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</si>
  <si>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</si>
  <si>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</si>
  <si>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</si>
  <si>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</si>
  <si>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</si>
  <si>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</si>
  <si>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</si>
  <si>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</si>
  <si>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</si>
  <si>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</si>
  <si>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</si>
  <si>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</si>
  <si>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</si>
  <si>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</si>
  <si>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</si>
  <si>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</si>
  <si>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</si>
  <si>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</si>
  <si>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</si>
  <si>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</si>
  <si>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</si>
  <si>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</si>
  <si>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</si>
  <si>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</si>
  <si>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</si>
  <si>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</si>
  <si>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</si>
  <si>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</si>
  <si>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</si>
  <si>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</si>
  <si>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</si>
  <si>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</si>
  <si>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</si>
  <si>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</si>
  <si>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</si>
  <si>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</si>
  <si>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</si>
  <si>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</si>
  <si>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</si>
  <si>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</si>
  <si>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</si>
  <si>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</si>
  <si>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</si>
  <si>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</si>
  <si>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</si>
  <si>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</si>
  <si>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</si>
  <si>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</si>
  <si>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</si>
  <si>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</si>
  <si>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</si>
  <si>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</si>
  <si>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</si>
  <si>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</si>
  <si>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</si>
  <si>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</si>
  <si>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</si>
  <si>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</si>
  <si>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</si>
  <si>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</si>
  <si>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</si>
  <si>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</si>
  <si>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</si>
  <si>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</si>
  <si>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</si>
  <si>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</si>
  <si>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</si>
  <si>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</si>
  <si>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</si>
  <si>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</si>
  <si>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</si>
  <si>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</si>
  <si>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</si>
  <si>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</si>
  <si>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</si>
  <si>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</si>
  <si>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</si>
  <si>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</si>
  <si>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</si>
  <si>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</si>
  <si>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</si>
  <si>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</si>
  <si>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</si>
  <si>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</si>
  <si>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</si>
  <si>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</si>
  <si>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</si>
  <si>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</si>
  <si>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</si>
  <si>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</si>
  <si>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</si>
  <si>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</si>
  <si>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</si>
  <si>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</si>
  <si>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</si>
  <si>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</si>
  <si>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</si>
  <si>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</si>
  <si>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</si>
  <si>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</si>
  <si>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</si>
  <si>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</si>
  <si>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</si>
  <si>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</si>
  <si>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</si>
  <si>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</si>
  <si>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</si>
  <si>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</si>
  <si>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</si>
  <si>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</si>
  <si>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</si>
  <si>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</si>
  <si>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</si>
  <si>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</si>
  <si>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</si>
  <si>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</si>
  <si>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</si>
  <si>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</si>
  <si>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</si>
  <si>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</si>
  <si>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</si>
  <si>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</si>
  <si>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</si>
  <si>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</si>
  <si>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</si>
  <si>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</si>
  <si>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</si>
  <si>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</si>
  <si>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</si>
  <si>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</si>
  <si>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</si>
  <si>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</si>
  <si>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</si>
  <si>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</si>
  <si>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</si>
  <si>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</si>
  <si>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</si>
  <si>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</si>
  <si>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</si>
  <si>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</si>
  <si>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</si>
  <si>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</si>
  <si>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</si>
  <si>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</si>
  <si>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</si>
  <si>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</si>
  <si>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</si>
  <si>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</si>
  <si>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</si>
  <si>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</si>
  <si>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</si>
  <si>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</si>
  <si>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</si>
  <si>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</si>
  <si>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</si>
  <si>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</si>
  <si>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</si>
  <si>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</si>
  <si>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</si>
  <si>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</si>
  <si>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</si>
  <si>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</si>
  <si>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</si>
  <si>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</si>
  <si>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</si>
  <si>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</si>
  <si>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</si>
  <si>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</si>
  <si>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</si>
  <si>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</si>
  <si>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</si>
  <si>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</si>
  <si>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</si>
  <si>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</si>
  <si>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</si>
  <si>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</si>
  <si>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</si>
  <si>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</si>
  <si>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</si>
  <si>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</si>
  <si>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</si>
  <si>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</si>
  <si>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</si>
  <si>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</si>
  <si>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</si>
  <si>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</si>
  <si>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</si>
  <si>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</si>
  <si>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</si>
  <si>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</si>
  <si>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</si>
  <si>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</si>
  <si>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</si>
  <si>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</si>
  <si>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</si>
  <si>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</si>
  <si>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</si>
  <si>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</si>
  <si>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</si>
  <si>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</si>
  <si>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</si>
  <si>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</si>
  <si>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</si>
  <si>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</si>
  <si>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</si>
  <si>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</si>
  <si>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</si>
  <si>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</si>
  <si>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</si>
  <si>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</si>
  <si>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</si>
  <si>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</si>
  <si>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</si>
  <si>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</si>
  <si>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</si>
  <si>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</si>
  <si>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</si>
  <si>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</si>
  <si>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</si>
  <si>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</si>
  <si>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</si>
  <si>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</si>
  <si>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</si>
  <si>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</si>
  <si>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</si>
  <si>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</si>
  <si>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</si>
  <si>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</si>
  <si>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</si>
  <si>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</si>
  <si>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</si>
  <si>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</si>
  <si>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</si>
  <si>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</si>
  <si>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</si>
  <si>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</si>
  <si>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</si>
  <si>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</si>
  <si>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</si>
  <si>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</si>
  <si>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</si>
  <si>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</si>
  <si>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</si>
  <si>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</si>
  <si>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</si>
  <si>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</si>
  <si>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</si>
  <si>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</si>
  <si>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</si>
  <si>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</si>
  <si>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</si>
  <si>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</si>
  <si>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</si>
  <si>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</si>
  <si>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</si>
  <si>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</si>
  <si>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</si>
  <si>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</si>
  <si>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</si>
  <si>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</si>
  <si>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</si>
  <si>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</si>
  <si>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</si>
  <si>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</si>
  <si>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</si>
  <si>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</si>
  <si>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</si>
  <si>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</si>
  <si>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</si>
  <si>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</si>
  <si>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</si>
  <si>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</si>
  <si>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</si>
  <si>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</si>
  <si>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</si>
  <si>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</si>
  <si>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</si>
  <si>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</si>
  <si>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</si>
  <si>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</si>
  <si>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</si>
  <si>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</si>
  <si>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</si>
  <si>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</si>
  <si>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</si>
  <si>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</si>
  <si>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</si>
  <si>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</si>
  <si>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</si>
  <si>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</si>
  <si>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</si>
  <si>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</si>
  <si>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</si>
  <si>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</si>
  <si>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</si>
  <si>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</si>
  <si>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</si>
  <si>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</si>
  <si>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</si>
  <si>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</si>
  <si>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</si>
  <si>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</si>
  <si>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</si>
  <si>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</si>
  <si>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</si>
  <si>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</si>
  <si>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</si>
  <si>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</si>
  <si>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</si>
  <si>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</si>
  <si>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</si>
  <si>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</si>
  <si>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</si>
  <si>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</si>
  <si>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</si>
  <si>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</si>
  <si>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</si>
  <si>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</si>
  <si>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</si>
  <si>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</si>
  <si>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</si>
  <si>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</si>
  <si>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</si>
  <si>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</si>
  <si>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</si>
  <si>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</si>
  <si>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</si>
  <si>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</si>
  <si>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</si>
  <si>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</si>
  <si>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</si>
  <si>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</si>
  <si>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</si>
  <si>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</si>
  <si>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</si>
  <si>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</si>
  <si>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</si>
  <si>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</si>
  <si>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</si>
  <si>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</si>
  <si>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</si>
  <si>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</si>
  <si>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</si>
  <si>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</si>
  <si>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</si>
  <si>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</si>
  <si>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</si>
  <si>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</si>
  <si>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</si>
  <si>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</si>
  <si>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</si>
  <si>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</si>
  <si>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</si>
  <si>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</si>
  <si>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</si>
  <si>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</si>
  <si>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</si>
  <si>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</si>
  <si>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</si>
  <si>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</si>
  <si>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</si>
  <si>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</si>
  <si>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</si>
  <si>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</si>
  <si>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</si>
  <si>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</si>
  <si>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</si>
  <si>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</si>
  <si>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</si>
  <si>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</si>
  <si>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</si>
  <si>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</si>
  <si>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</si>
  <si>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</si>
  <si>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</si>
  <si>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</si>
  <si>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</si>
  <si>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</si>
  <si>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</si>
  <si>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</si>
  <si>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</si>
  <si>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</si>
  <si>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</si>
  <si>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</si>
  <si>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</si>
  <si>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</si>
  <si>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</si>
  <si>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</si>
  <si>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</si>
  <si>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</si>
  <si>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</si>
  <si>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</si>
  <si>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</si>
  <si>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</si>
  <si>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</si>
  <si>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</si>
  <si>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</si>
  <si>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</si>
  <si>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</si>
  <si>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</si>
  <si>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</si>
  <si>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</si>
  <si>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</si>
  <si>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</si>
  <si>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</si>
  <si>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</si>
  <si>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</si>
  <si>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</si>
  <si>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</si>
  <si>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</si>
  <si>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</si>
  <si>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</si>
  <si>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</si>
  <si>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</si>
  <si>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</si>
  <si>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</si>
  <si>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</si>
  <si>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</si>
  <si>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</si>
  <si>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</si>
  <si>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</si>
  <si>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</si>
  <si>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</si>
  <si>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</si>
  <si>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</si>
  <si>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</si>
  <si>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</si>
  <si>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</si>
  <si>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</si>
  <si>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</si>
  <si>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</si>
  <si>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</si>
  <si>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</si>
  <si>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</si>
  <si>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</si>
  <si>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</si>
  <si>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</si>
  <si>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</si>
  <si>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</si>
  <si>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</si>
  <si>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</si>
  <si>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</si>
  <si>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</si>
  <si>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</si>
  <si>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</si>
  <si>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</si>
  <si>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</si>
  <si>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</si>
  <si>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</si>
  <si>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</si>
  <si>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</si>
  <si>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</si>
  <si>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</si>
  <si>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</si>
  <si>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</si>
  <si>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</si>
  <si>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</si>
  <si>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</si>
  <si>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</si>
  <si>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</si>
  <si>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</si>
  <si>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</si>
  <si>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</si>
  <si>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</si>
  <si>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</si>
  <si>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</si>
  <si>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</si>
  <si>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</si>
  <si>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</si>
  <si>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</si>
  <si>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</si>
  <si>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</si>
  <si>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</si>
  <si>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</si>
  <si>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</si>
  <si>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</si>
  <si>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</si>
  <si>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</si>
  <si>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</si>
  <si>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</si>
  <si>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</si>
  <si>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</si>
  <si>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</si>
  <si>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</si>
  <si>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</si>
  <si>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</si>
  <si>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</si>
  <si>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</si>
  <si>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</si>
  <si>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</si>
  <si>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</si>
  <si>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</si>
  <si>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</si>
  <si>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</si>
  <si>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</si>
  <si>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</si>
  <si>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</si>
  <si>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</si>
  <si>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</si>
  <si>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</si>
  <si>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</si>
  <si>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</si>
  <si>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</si>
  <si>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</si>
  <si>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</si>
  <si>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</si>
  <si>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</si>
  <si>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</si>
  <si>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</si>
  <si>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</si>
  <si>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</si>
  <si>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</si>
  <si>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</si>
  <si>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</si>
  <si>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</si>
  <si>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</si>
  <si>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</si>
  <si>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</si>
  <si>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</si>
  <si>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</si>
  <si>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</si>
  <si>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</si>
  <si>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</si>
  <si>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</si>
  <si>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</si>
  <si>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</si>
  <si>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</si>
  <si>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</si>
  <si>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</si>
  <si>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</si>
  <si>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</si>
  <si>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</si>
  <si>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</si>
  <si>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</si>
  <si>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</si>
  <si>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</si>
  <si>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</si>
  <si>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</si>
  <si>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</si>
  <si>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</si>
  <si>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</si>
  <si>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</si>
  <si>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</si>
  <si>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</si>
  <si>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</si>
  <si>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</si>
  <si>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</si>
  <si>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</si>
  <si>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</si>
  <si>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</si>
  <si>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</si>
  <si>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</si>
  <si>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</si>
  <si>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</si>
  <si>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</si>
  <si>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</si>
  <si>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</si>
  <si>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</si>
  <si>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</si>
  <si>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</si>
  <si>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</si>
  <si>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</si>
  <si>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</si>
  <si>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</si>
  <si>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</si>
  <si>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</si>
  <si>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</si>
  <si>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</si>
  <si>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</si>
  <si>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</si>
  <si>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</si>
  <si>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</si>
  <si>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</si>
  <si>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</si>
  <si>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</si>
  <si>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</si>
  <si>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</si>
  <si>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</si>
  <si>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</si>
  <si>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</si>
  <si>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</si>
  <si>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</si>
  <si>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</si>
  <si>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</si>
  <si>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</si>
  <si>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</si>
  <si>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</si>
  <si>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</si>
  <si>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</si>
  <si>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</si>
  <si>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</si>
  <si>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</si>
  <si>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</si>
  <si>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</si>
  <si>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</si>
  <si>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</si>
  <si>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</si>
  <si>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</si>
  <si>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</si>
  <si>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</si>
  <si>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</si>
  <si>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</si>
  <si>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</si>
  <si>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</si>
  <si>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</si>
  <si>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</si>
  <si>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</si>
  <si>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</si>
  <si>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</si>
  <si>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</si>
  <si>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</si>
  <si>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</si>
  <si>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</si>
  <si>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</si>
  <si>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</si>
  <si>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</si>
  <si>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</si>
  <si>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</si>
  <si>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</si>
  <si>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</si>
  <si>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</si>
  <si>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</si>
  <si>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</si>
  <si>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</si>
  <si>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</si>
  <si>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</si>
  <si>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</si>
  <si>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</si>
  <si>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</si>
  <si>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</si>
  <si>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</si>
  <si>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</si>
  <si>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</si>
  <si>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</si>
  <si>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</si>
  <si>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</si>
  <si>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</si>
  <si>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</si>
  <si>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</si>
  <si>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</si>
  <si>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</si>
  <si>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</si>
  <si>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</si>
  <si>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</si>
  <si>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</si>
  <si>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</si>
  <si>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</si>
  <si>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</si>
  <si>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</si>
  <si>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</si>
  <si>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</si>
  <si>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</si>
  <si>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</si>
  <si>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</si>
  <si>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</si>
  <si>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</si>
  <si>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</si>
  <si>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</si>
  <si>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</si>
  <si>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</si>
  <si>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</si>
  <si>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</si>
  <si>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</si>
  <si>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</si>
  <si>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</si>
  <si>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</si>
  <si>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</si>
  <si>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</si>
  <si>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</si>
  <si>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</si>
  <si>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</si>
  <si>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</si>
  <si>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</si>
  <si>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</si>
  <si>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</si>
  <si>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</si>
  <si>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</si>
  <si>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</si>
  <si>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</si>
  <si>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</si>
  <si>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</si>
  <si>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</si>
  <si>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</si>
  <si>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</si>
  <si>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</si>
  <si>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</si>
  <si>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</si>
  <si>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</si>
  <si>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</si>
  <si>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</si>
  <si>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</si>
  <si>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</si>
  <si>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</si>
  <si>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</si>
  <si>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</si>
  <si>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</si>
  <si>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</si>
  <si>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</si>
  <si>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</si>
  <si>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</si>
  <si>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</si>
  <si>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</si>
  <si>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</si>
  <si>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</si>
  <si>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</si>
  <si>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</si>
  <si>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</si>
  <si>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</si>
  <si>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</si>
  <si>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</si>
  <si>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</si>
  <si>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</si>
  <si>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</si>
  <si>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</si>
  <si>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</si>
  <si>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</si>
  <si>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</si>
  <si>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</si>
  <si>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</si>
  <si>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</si>
  <si>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</si>
  <si>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</si>
  <si>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</si>
  <si>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</si>
  <si>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</si>
  <si>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</si>
  <si>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</si>
  <si>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</si>
  <si>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</si>
  <si>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</si>
  <si>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</si>
  <si>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</si>
  <si>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</si>
  <si>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</si>
  <si>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</si>
  <si>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</si>
  <si>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</si>
  <si>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</si>
  <si>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</si>
  <si>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</si>
  <si>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</si>
  <si>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</si>
  <si>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</si>
  <si>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</si>
  <si>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</si>
  <si>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</si>
  <si>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</si>
  <si>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</si>
  <si>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</si>
  <si>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</si>
  <si>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</si>
  <si>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</si>
  <si>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</si>
  <si>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</si>
  <si>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</si>
  <si>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</si>
  <si>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</si>
  <si>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</si>
  <si>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</si>
  <si>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</si>
  <si>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</si>
  <si>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</si>
  <si>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</si>
  <si>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</si>
  <si>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</si>
  <si>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</si>
  <si>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</si>
  <si>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</si>
  <si>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</si>
  <si>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</si>
  <si>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</si>
  <si>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</si>
  <si>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</si>
  <si>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</si>
  <si>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</si>
  <si>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</si>
  <si>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</si>
  <si>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</si>
  <si>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</si>
  <si>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</si>
  <si>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</si>
  <si>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</si>
  <si>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</si>
  <si>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</si>
  <si>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</si>
  <si>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</si>
  <si>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</si>
  <si>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</si>
  <si>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</si>
  <si>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</si>
  <si>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</si>
  <si>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</si>
  <si>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</si>
  <si>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</si>
  <si>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</si>
  <si>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</si>
  <si>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</si>
  <si>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</si>
  <si>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</si>
  <si>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</si>
  <si>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</si>
  <si>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</si>
  <si>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</si>
  <si>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</si>
  <si>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</si>
  <si>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</si>
  <si>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</si>
  <si>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</si>
  <si>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</si>
  <si>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</si>
  <si>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</si>
  <si>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</si>
  <si>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</si>
  <si>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</si>
  <si>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</si>
  <si>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</si>
  <si>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</si>
  <si>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</si>
  <si>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</si>
  <si>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</si>
  <si>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</si>
  <si>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</si>
  <si>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</si>
  <si>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</si>
  <si>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</si>
  <si>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</si>
  <si>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</si>
  <si>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</si>
  <si>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</si>
  <si>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</si>
  <si>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</si>
  <si>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</si>
  <si>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</si>
  <si>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</si>
  <si>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</si>
  <si>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</si>
  <si>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</si>
  <si>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</si>
  <si>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</si>
  <si>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</si>
  <si>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</si>
  <si>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</si>
  <si>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</si>
  <si>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</si>
  <si>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</si>
  <si>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</si>
  <si>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</si>
  <si>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</si>
  <si>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</si>
  <si>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</si>
  <si>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</si>
  <si>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</si>
  <si>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</si>
  <si>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</si>
  <si>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</si>
  <si>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</si>
  <si>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</si>
  <si>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</si>
  <si>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</si>
  <si>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</si>
  <si>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</si>
  <si>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</si>
  <si>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</si>
  <si>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</si>
  <si>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</si>
  <si>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</si>
  <si>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</si>
  <si>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</si>
  <si>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</si>
  <si>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</si>
  <si>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</si>
  <si>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</si>
  <si>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</si>
  <si>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</si>
  <si>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</si>
  <si>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</si>
  <si>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</si>
  <si>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</si>
  <si>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</si>
  <si>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</si>
  <si>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</si>
  <si>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</si>
  <si>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</si>
  <si>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</si>
  <si>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</si>
  <si>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</si>
  <si>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</si>
  <si>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</si>
  <si>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</si>
  <si>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</si>
  <si>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</si>
  <si>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</si>
  <si>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</si>
  <si>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</si>
  <si>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</si>
  <si>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</si>
  <si>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</si>
  <si>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</si>
  <si>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</si>
  <si>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</si>
  <si>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</si>
  <si>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</si>
  <si>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</si>
  <si>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</si>
  <si>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</si>
  <si>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</si>
  <si>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</si>
  <si>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</si>
  <si>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</si>
  <si>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</si>
  <si>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</si>
  <si>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</si>
  <si>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</si>
  <si>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</si>
  <si>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</si>
  <si>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</si>
  <si>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</si>
  <si>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</si>
  <si>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</si>
  <si>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</si>
  <si>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</si>
  <si>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</si>
  <si>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</si>
  <si>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</si>
  <si>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</si>
  <si>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</si>
  <si>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</si>
  <si>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</si>
  <si>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</si>
  <si>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</si>
  <si>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</si>
  <si>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</si>
  <si>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</si>
  <si>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</si>
  <si>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</si>
  <si>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</si>
  <si>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</si>
  <si>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</si>
  <si>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</si>
  <si>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</si>
  <si>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</si>
  <si>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</si>
  <si>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</si>
  <si>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</si>
  <si>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</si>
  <si>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</si>
  <si>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</si>
  <si>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</si>
  <si>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</si>
  <si>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</si>
  <si>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</si>
  <si>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</si>
  <si>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</si>
  <si>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</si>
  <si>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</si>
  <si>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</si>
  <si>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</si>
  <si>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</si>
  <si>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</si>
  <si>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</si>
  <si>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</si>
  <si>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</si>
  <si>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</si>
  <si>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</si>
  <si>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</si>
  <si>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</si>
  <si>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</si>
  <si>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</si>
  <si>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</si>
  <si>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</si>
  <si>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</si>
  <si>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</si>
  <si>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</si>
  <si>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</si>
  <si>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</si>
  <si>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</si>
  <si>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</si>
  <si>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</si>
  <si>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</si>
  <si>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</si>
  <si>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</si>
  <si>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</si>
  <si>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</si>
  <si>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</si>
  <si>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</si>
  <si>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</si>
  <si>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</si>
  <si>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</si>
  <si>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</si>
  <si>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</si>
  <si>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</si>
  <si>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</si>
  <si>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</si>
  <si>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</si>
  <si>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</si>
  <si>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</si>
  <si>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</si>
  <si>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</si>
  <si>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</si>
  <si>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</si>
  <si>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</si>
  <si>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</si>
  <si>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</si>
  <si>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</si>
  <si>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</si>
  <si>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</si>
  <si>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</si>
  <si>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</si>
  <si>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</si>
  <si>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</si>
  <si>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</si>
  <si>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</si>
  <si>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</si>
  <si>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</si>
  <si>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</si>
  <si>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</si>
  <si>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</si>
  <si>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</si>
  <si>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</si>
  <si>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</si>
  <si>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</si>
  <si>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</si>
  <si>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</si>
  <si>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</si>
  <si>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</si>
  <si>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</si>
  <si>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</si>
  <si>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</si>
  <si>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</si>
  <si>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</si>
  <si>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</si>
  <si>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</si>
  <si>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</si>
  <si>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</si>
  <si>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</si>
  <si>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</si>
  <si>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</si>
  <si>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</si>
  <si>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</si>
  <si>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</si>
  <si>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</si>
  <si>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</si>
  <si>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</si>
  <si>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</si>
  <si>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</si>
  <si>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</si>
  <si>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</si>
  <si>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</si>
  <si>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</si>
  <si>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</si>
  <si>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</si>
  <si>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</si>
  <si>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</si>
  <si>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</si>
  <si>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</si>
  <si>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</si>
  <si>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</si>
  <si>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</si>
  <si>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</si>
  <si>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</si>
  <si>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</si>
  <si>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</si>
  <si>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</si>
  <si>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</si>
  <si>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</si>
  <si>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</si>
  <si>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</si>
  <si>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</si>
  <si>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</si>
  <si>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</si>
  <si>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</si>
  <si>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</si>
  <si>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</si>
  <si>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</si>
  <si>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</si>
  <si>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</si>
  <si>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</si>
  <si>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</si>
  <si>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</si>
  <si>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</si>
  <si>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</si>
  <si>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</si>
  <si>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</si>
  <si>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</si>
  <si>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</si>
  <si>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</si>
  <si>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</si>
  <si>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</si>
  <si>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</si>
  <si>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</si>
  <si>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</si>
  <si>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</si>
  <si>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</si>
  <si>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</si>
  <si>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</si>
  <si>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</si>
  <si>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</si>
  <si>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</si>
  <si>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</si>
  <si>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</si>
  <si>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</si>
  <si>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</si>
  <si>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</si>
  <si>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</si>
  <si>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</si>
  <si>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</si>
  <si>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</si>
  <si>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</si>
  <si>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</si>
  <si>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</si>
  <si>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</si>
  <si>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</si>
  <si>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</si>
  <si>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</si>
  <si>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</si>
  <si>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</si>
  <si>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</si>
  <si>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</si>
  <si>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</si>
  <si>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</si>
  <si>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</si>
  <si>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</si>
  <si>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</si>
  <si>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</si>
  <si>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</si>
  <si>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</si>
  <si>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</si>
  <si>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</si>
  <si>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</si>
  <si>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</si>
  <si>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</si>
  <si>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</si>
  <si>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</si>
  <si>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</si>
  <si>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</si>
  <si>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</si>
  <si>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</si>
  <si>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</si>
  <si>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</si>
  <si>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</si>
  <si>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</si>
  <si>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</si>
  <si>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</si>
  <si>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</si>
  <si>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</si>
  <si>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</si>
  <si>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</si>
  <si>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</si>
  <si>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</si>
  <si>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</si>
  <si>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</si>
  <si>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</si>
  <si>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</si>
  <si>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</si>
  <si>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</si>
  <si>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</si>
  <si>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</si>
  <si>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</si>
  <si>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</si>
  <si>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</si>
  <si>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</si>
  <si>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</si>
  <si>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</si>
  <si>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</si>
  <si>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</si>
  <si>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</si>
  <si>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</si>
  <si>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</si>
  <si>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</si>
  <si>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</si>
  <si>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</si>
  <si>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</si>
  <si>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</si>
  <si>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</si>
  <si>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</si>
  <si>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</si>
  <si>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</si>
  <si>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</si>
  <si>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</si>
  <si>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</si>
  <si>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</si>
  <si>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</si>
  <si>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</si>
  <si>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</si>
  <si>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</si>
  <si>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</si>
  <si>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</si>
  <si>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</si>
  <si>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</si>
  <si>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</si>
  <si>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</si>
  <si>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</si>
  <si>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</si>
  <si>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</si>
  <si>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</si>
  <si>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</si>
  <si>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</si>
  <si>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</si>
  <si>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</si>
  <si>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</si>
  <si>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</si>
  <si>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</si>
  <si>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</si>
  <si>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</si>
  <si>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</si>
  <si>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</si>
  <si>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</si>
  <si>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</si>
  <si>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</si>
  <si>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</si>
  <si>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</si>
  <si>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</si>
  <si>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</si>
  <si>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</si>
  <si>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</si>
  <si>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</si>
  <si>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</si>
  <si>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</si>
  <si>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</si>
  <si>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</si>
  <si>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</si>
  <si>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</si>
  <si>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</si>
  <si>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</si>
  <si>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</si>
  <si>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</si>
  <si>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</si>
  <si>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</si>
  <si>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</si>
  <si>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</si>
  <si>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</si>
  <si>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</si>
  <si>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</si>
  <si>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</si>
  <si>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</si>
  <si>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</si>
  <si>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</si>
  <si>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</si>
  <si>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</si>
  <si>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</si>
  <si>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</si>
  <si>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</si>
  <si>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</si>
  <si>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</si>
  <si>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</si>
  <si>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</si>
  <si>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</si>
  <si>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</si>
  <si>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</si>
  <si>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</si>
  <si>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</si>
  <si>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</si>
  <si>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</si>
  <si>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</si>
  <si>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</si>
  <si>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</si>
  <si>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</si>
  <si>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</si>
  <si>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</si>
  <si>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</si>
  <si>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</si>
  <si>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</si>
  <si>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</si>
  <si>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</si>
  <si>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</si>
  <si>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</si>
  <si>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</si>
  <si>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</si>
  <si>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</si>
  <si>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</si>
  <si>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</si>
  <si>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</si>
  <si>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</si>
  <si>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</si>
  <si>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</si>
  <si>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</si>
  <si>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</si>
  <si>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</si>
  <si>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</si>
  <si>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</si>
  <si>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</si>
  <si>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</si>
  <si>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</si>
  <si>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</si>
  <si>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</si>
  <si>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</si>
  <si>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</si>
  <si>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</si>
  <si>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</si>
  <si>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</si>
  <si>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</si>
  <si>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</si>
  <si>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</si>
  <si>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</si>
  <si>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</si>
  <si>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</si>
  <si>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</si>
  <si>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</si>
  <si>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</si>
  <si>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</si>
  <si>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</si>
  <si>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</si>
  <si>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</si>
  <si>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</si>
  <si>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</si>
  <si>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</si>
  <si>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</si>
  <si>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</si>
  <si>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</si>
  <si>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</si>
  <si>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</si>
  <si>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</si>
  <si>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</si>
  <si>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</si>
  <si>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</si>
  <si>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</si>
  <si>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</si>
  <si>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</si>
  <si>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</si>
  <si>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</si>
  <si>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</si>
  <si>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</si>
  <si>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</si>
  <si>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</si>
  <si>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</si>
  <si>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</si>
  <si>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</si>
  <si>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</si>
  <si>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</si>
  <si>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</si>
  <si>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</si>
  <si>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</si>
  <si>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</si>
  <si>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</si>
  <si>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</si>
  <si>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</si>
  <si>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</si>
  <si>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</si>
  <si>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</si>
  <si>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</si>
  <si>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</si>
  <si>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</si>
  <si>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</si>
  <si>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</si>
  <si>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</si>
  <si>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</si>
  <si>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</si>
  <si>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</si>
  <si>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</si>
  <si>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</si>
  <si>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</si>
  <si>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</si>
  <si>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</si>
  <si>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</si>
  <si>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</si>
  <si>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</si>
  <si>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</si>
  <si>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</si>
  <si>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</si>
  <si>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</si>
  <si>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</si>
  <si>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</si>
  <si>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</si>
  <si>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</si>
  <si>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</si>
  <si>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</si>
  <si>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</si>
  <si>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</si>
  <si>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</si>
  <si>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</si>
  <si>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</si>
  <si>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</si>
  <si>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</si>
  <si>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</si>
  <si>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</si>
  <si>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</si>
  <si>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</si>
  <si>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</si>
  <si>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</si>
  <si>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</si>
  <si>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</si>
  <si>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</si>
  <si>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</si>
  <si>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</si>
  <si>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</si>
  <si>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</si>
  <si>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</si>
  <si>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</si>
  <si>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</si>
  <si>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</si>
  <si>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</si>
  <si>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</si>
  <si>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</si>
  <si>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</si>
  <si>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</si>
  <si>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</si>
  <si>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</si>
  <si>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</si>
  <si>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</si>
  <si>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</si>
  <si>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</si>
  <si>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</si>
  <si>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</si>
  <si>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</si>
  <si>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</si>
  <si>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</si>
  <si>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</si>
  <si>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</si>
  <si>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</si>
  <si>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</si>
  <si>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</si>
  <si>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</si>
  <si>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</si>
  <si>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</si>
  <si>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</si>
  <si>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</si>
  <si>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</si>
  <si>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</si>
  <si>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</si>
  <si>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</si>
  <si>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</si>
  <si>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</si>
  <si>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</si>
  <si>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</si>
  <si>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</si>
  <si>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</si>
  <si>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</si>
  <si>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</si>
  <si>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</si>
  <si>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</si>
  <si>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</si>
  <si>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</si>
  <si>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</si>
  <si>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</si>
  <si>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</si>
  <si>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</si>
  <si>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</si>
  <si>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</si>
  <si>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</si>
  <si>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</si>
  <si>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</si>
  <si>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</si>
  <si>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</si>
  <si>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</si>
  <si>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</si>
  <si>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</si>
  <si>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</si>
  <si>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</si>
  <si>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</si>
  <si>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</si>
  <si>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</si>
  <si>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</si>
  <si>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</si>
  <si>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</si>
  <si>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</si>
  <si>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</si>
  <si>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</si>
  <si>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</si>
  <si>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</si>
  <si>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</si>
  <si>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</si>
  <si>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</si>
  <si>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</si>
  <si>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</si>
  <si>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</si>
  <si>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</si>
  <si>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</si>
  <si>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</si>
  <si>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</si>
  <si>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</si>
  <si>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</si>
  <si>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</si>
  <si>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</si>
  <si>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</si>
  <si>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</si>
  <si>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</si>
  <si>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</si>
  <si>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</si>
  <si>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</si>
  <si>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</si>
  <si>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</si>
  <si>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</si>
  <si>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</si>
  <si>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</si>
  <si>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</si>
  <si>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</si>
  <si>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</si>
  <si>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</si>
  <si>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</si>
  <si>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</si>
  <si>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</si>
  <si>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</si>
  <si>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</si>
  <si>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</si>
  <si>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</si>
  <si>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</si>
  <si>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</si>
  <si>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</si>
  <si>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</si>
  <si>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</si>
  <si>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</si>
  <si>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</si>
  <si>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</si>
  <si>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</si>
  <si>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</si>
  <si>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</si>
  <si>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</si>
  <si>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</si>
  <si>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</si>
  <si>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</si>
  <si>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</si>
  <si>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</si>
  <si>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</si>
  <si>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</si>
  <si>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</si>
  <si>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</si>
  <si>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</si>
  <si>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</si>
  <si>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</si>
  <si>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</si>
  <si>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</si>
  <si>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</si>
  <si>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</si>
  <si>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</si>
  <si>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</si>
  <si>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</si>
  <si>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</si>
  <si>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</si>
  <si>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</si>
  <si>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</si>
  <si>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</si>
  <si>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</si>
  <si>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</si>
  <si>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</si>
  <si>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</si>
  <si>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</si>
  <si>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</si>
  <si>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</si>
  <si>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</si>
  <si>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</si>
  <si>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</si>
  <si>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</si>
  <si>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</si>
  <si>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</si>
  <si>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</si>
  <si>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</si>
  <si>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</si>
  <si>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</si>
  <si>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</si>
  <si>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</si>
  <si>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</si>
  <si>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</si>
  <si>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</si>
  <si>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</si>
  <si>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</si>
  <si>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</si>
  <si>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</si>
  <si>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</si>
  <si>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</si>
  <si>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</si>
  <si>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</si>
  <si>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</si>
  <si>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</si>
  <si>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</si>
  <si>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</si>
  <si>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</si>
  <si>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</si>
  <si>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</si>
  <si>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</si>
  <si>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</si>
  <si>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</si>
  <si>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</si>
  <si>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</si>
  <si>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</si>
  <si>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</si>
  <si>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</si>
  <si>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</si>
  <si>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</si>
  <si>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</si>
  <si>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</si>
  <si>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</si>
  <si>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</si>
  <si>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</si>
  <si>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</si>
  <si>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</si>
  <si>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</si>
  <si>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</si>
  <si>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</si>
  <si>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</si>
  <si>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</si>
  <si>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</si>
  <si>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</si>
  <si>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</si>
  <si>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</si>
  <si>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</si>
  <si>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</si>
  <si>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</si>
  <si>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</si>
  <si>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</si>
  <si>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</si>
  <si>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</si>
  <si>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</si>
  <si>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</si>
  <si>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</si>
  <si>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</si>
  <si>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</si>
  <si>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</si>
  <si>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</si>
  <si>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</si>
  <si>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</si>
  <si>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</si>
  <si>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</si>
  <si>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</si>
  <si>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</si>
  <si>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</si>
  <si>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</si>
  <si>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</si>
  <si>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</si>
  <si>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</si>
  <si>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</si>
  <si>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</si>
  <si>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</si>
  <si>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</si>
  <si>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</si>
  <si>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</si>
  <si>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</si>
  <si>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</si>
  <si>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</si>
  <si>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</si>
  <si>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</si>
  <si>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</si>
  <si>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</si>
  <si>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</si>
  <si>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</si>
  <si>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</si>
  <si>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</si>
  <si>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</si>
  <si>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</si>
  <si>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</si>
  <si>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</si>
  <si>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</si>
  <si>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</si>
  <si>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</si>
  <si>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</si>
  <si>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</si>
  <si>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</si>
  <si>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</si>
  <si>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</si>
  <si>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</si>
  <si>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</si>
  <si>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</si>
  <si>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</si>
  <si>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</si>
  <si>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</si>
  <si>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</si>
  <si>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</si>
  <si>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</si>
  <si>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</si>
  <si>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</si>
  <si>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</si>
  <si>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</si>
  <si>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</si>
  <si>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</si>
  <si>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</si>
  <si>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</si>
  <si>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</si>
  <si>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</si>
  <si>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</si>
  <si>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</si>
  <si>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</si>
  <si>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</si>
  <si>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</si>
  <si>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</si>
  <si>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</si>
  <si>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</si>
  <si>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</si>
  <si>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</si>
  <si>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</si>
  <si>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</si>
  <si>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</si>
  <si>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</si>
  <si>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</si>
  <si>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</si>
  <si>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</si>
  <si>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</si>
  <si>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</si>
  <si>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</si>
  <si>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</si>
  <si>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</si>
  <si>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</si>
  <si>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</si>
  <si>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</si>
  <si>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</si>
  <si>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</si>
  <si>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</si>
  <si>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</si>
  <si>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</si>
  <si>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</si>
  <si>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</si>
  <si>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</si>
  <si>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</si>
  <si>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</si>
  <si>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</si>
  <si>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</si>
  <si>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</si>
  <si>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</si>
  <si>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</si>
  <si>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</si>
  <si>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</si>
  <si>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</si>
  <si>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</si>
  <si>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</si>
  <si>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</si>
  <si>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</si>
  <si>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</si>
  <si>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</si>
  <si>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</si>
  <si>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</si>
  <si>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</si>
  <si>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</si>
  <si>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</si>
  <si>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</si>
  <si>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</si>
  <si>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</si>
  <si>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</si>
  <si>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</si>
  <si>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</si>
  <si>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</si>
  <si>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</si>
  <si>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</si>
  <si>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</si>
  <si>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</si>
  <si>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</si>
  <si>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</si>
  <si>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</si>
  <si>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</si>
  <si>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</si>
  <si>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</si>
  <si>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</si>
  <si>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</si>
  <si>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</si>
  <si>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</si>
  <si>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</si>
  <si>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</si>
  <si>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</si>
  <si>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</si>
  <si>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</si>
  <si>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</si>
  <si>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</si>
  <si>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</si>
  <si>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</si>
  <si>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</si>
  <si>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</si>
  <si>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</si>
  <si>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</si>
  <si>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</si>
  <si>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</si>
  <si>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</si>
  <si>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</si>
  <si>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</si>
  <si>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</si>
  <si>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</si>
  <si>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</si>
  <si>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</si>
  <si>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</si>
  <si>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</si>
  <si>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</si>
  <si>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</si>
  <si>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</si>
  <si>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</si>
  <si>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</si>
  <si>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</si>
  <si>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</si>
  <si>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</si>
  <si>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</si>
  <si>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</si>
  <si>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</si>
  <si>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</si>
  <si>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</si>
  <si>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</si>
  <si>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</si>
  <si>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</si>
  <si>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</si>
  <si>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</si>
  <si>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</si>
  <si>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</si>
  <si>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</si>
  <si>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</si>
  <si>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</si>
  <si>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</si>
  <si>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</si>
  <si>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</si>
  <si>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</si>
  <si>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</si>
  <si>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</si>
  <si>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</si>
  <si>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</si>
  <si>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</si>
  <si>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</si>
  <si>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</si>
  <si>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</si>
  <si>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</si>
  <si>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</si>
  <si>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</si>
  <si>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</si>
  <si>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</si>
  <si>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</si>
  <si>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</si>
  <si>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</si>
  <si>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</si>
  <si>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</si>
  <si>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</si>
  <si>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</si>
  <si>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</si>
  <si>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</si>
  <si>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</si>
  <si>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</si>
  <si>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</si>
  <si>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</si>
  <si>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</si>
  <si>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</si>
  <si>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</si>
  <si>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</si>
  <si>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</si>
  <si>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</si>
  <si>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</si>
  <si>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</si>
  <si>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</si>
  <si>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</si>
  <si>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</si>
  <si>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</si>
  <si>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</si>
  <si>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</si>
  <si>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</si>
  <si>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</si>
  <si>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</si>
  <si>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</si>
  <si>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</si>
  <si>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</si>
  <si>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</si>
  <si>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</si>
  <si>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</si>
  <si>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</si>
  <si>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</si>
  <si>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</si>
  <si>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</si>
  <si>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</si>
  <si>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</si>
  <si>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</si>
  <si>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</si>
  <si>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</si>
  <si>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</si>
  <si>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</si>
  <si>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</si>
  <si>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</si>
  <si>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</si>
  <si>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</si>
  <si>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</si>
  <si>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</si>
  <si>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</si>
  <si>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</si>
  <si>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</si>
  <si>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</si>
  <si>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</si>
  <si>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</si>
  <si>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</si>
  <si>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</si>
  <si>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</si>
  <si>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</si>
  <si>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</si>
  <si>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</si>
  <si>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</si>
  <si>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</si>
  <si>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</si>
  <si>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</si>
  <si>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</si>
  <si>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</si>
  <si>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</si>
  <si>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</si>
  <si>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</si>
  <si>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</si>
  <si>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</si>
  <si>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</si>
  <si>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</si>
  <si>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</si>
  <si>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</si>
  <si>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</si>
  <si>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</si>
  <si>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</si>
  <si>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</si>
  <si>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</si>
  <si>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</si>
  <si>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</si>
  <si>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</si>
  <si>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</si>
  <si>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</si>
  <si>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</si>
  <si>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</si>
  <si>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</si>
  <si>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</si>
  <si>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</si>
  <si>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</si>
  <si>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</si>
  <si>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</si>
  <si>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</si>
  <si>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</si>
  <si>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</si>
  <si>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</si>
  <si>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</si>
  <si>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</si>
  <si>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</si>
  <si>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</si>
  <si>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</si>
  <si>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</si>
  <si>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</si>
  <si>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</si>
  <si>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</si>
  <si>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</si>
  <si>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</si>
  <si>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</si>
  <si>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</si>
  <si>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</si>
  <si>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</si>
  <si>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</si>
  <si>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</si>
  <si>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</si>
  <si>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</si>
  <si>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</si>
  <si>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</si>
  <si>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</si>
  <si>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</si>
  <si>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</si>
  <si>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</si>
  <si>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</si>
  <si>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</si>
  <si>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</si>
  <si>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</si>
  <si>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</si>
  <si>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</si>
  <si>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</si>
  <si>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</si>
  <si>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</si>
  <si>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</si>
  <si>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</si>
  <si>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</si>
  <si>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</si>
  <si>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</si>
  <si>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</si>
  <si>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</si>
  <si>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</si>
  <si>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</si>
  <si>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</si>
  <si>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</si>
  <si>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</si>
  <si>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</si>
  <si>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</si>
  <si>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</si>
  <si>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</si>
  <si>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</si>
  <si>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</si>
  <si>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</si>
  <si>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</si>
  <si>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</si>
  <si>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</si>
  <si>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</si>
  <si>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</si>
  <si>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</si>
  <si>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</si>
  <si>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</si>
  <si>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</si>
  <si>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</si>
  <si>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</si>
  <si>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</si>
  <si>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</si>
  <si>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</si>
  <si>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</si>
  <si>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</si>
  <si>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</si>
  <si>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</si>
  <si>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</si>
  <si>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</si>
  <si>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</si>
  <si>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</si>
  <si>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</si>
  <si>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</si>
  <si>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</si>
  <si>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</si>
  <si>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</si>
  <si>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</si>
  <si>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</si>
  <si>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</si>
  <si>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</si>
  <si>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</si>
  <si>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</si>
  <si>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</si>
  <si>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</si>
  <si>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</si>
  <si>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</si>
  <si>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</si>
  <si>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</si>
  <si>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</si>
  <si>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</si>
  <si>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</si>
  <si>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</si>
  <si>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</si>
  <si>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</si>
  <si>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</si>
  <si>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</si>
  <si>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</si>
  <si>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</si>
  <si>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</si>
  <si>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</si>
  <si>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</si>
  <si>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</si>
  <si>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</si>
  <si>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</si>
  <si>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</si>
  <si>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</si>
  <si>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</si>
  <si>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</si>
  <si>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</si>
  <si>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</si>
  <si>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</si>
  <si>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</si>
  <si>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</si>
  <si>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</si>
  <si>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</si>
  <si>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</si>
  <si>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</si>
  <si>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</si>
  <si>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</si>
  <si>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</si>
  <si>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</si>
  <si>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</si>
  <si>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</si>
  <si>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</si>
  <si>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</si>
  <si>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</si>
  <si>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</si>
  <si>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</si>
  <si>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</si>
  <si>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</si>
  <si>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</si>
  <si>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</si>
  <si>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</si>
  <si>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</si>
  <si>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</si>
  <si>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</si>
  <si>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</si>
  <si>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</si>
  <si>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</si>
  <si>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</si>
  <si>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</si>
  <si>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</si>
  <si>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</si>
  <si>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</si>
  <si>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</si>
  <si>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</si>
  <si>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</si>
  <si>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</si>
  <si>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</si>
  <si>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</si>
  <si>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</si>
  <si>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</si>
  <si>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</si>
  <si>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</si>
  <si>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</si>
  <si>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</si>
  <si>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</si>
  <si>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</si>
  <si>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</si>
  <si>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</si>
  <si>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</si>
  <si>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</si>
  <si>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</si>
  <si>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</si>
  <si>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</si>
  <si>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</si>
  <si>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</si>
  <si>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</si>
  <si>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</si>
  <si>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</si>
  <si>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</si>
  <si>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</si>
  <si>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</si>
  <si>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</si>
  <si>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</si>
  <si>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</si>
  <si>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</si>
  <si>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</si>
  <si>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</si>
  <si>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</si>
  <si>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</si>
  <si>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</si>
  <si>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</si>
  <si>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</si>
  <si>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</si>
  <si>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</si>
  <si>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</si>
  <si>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</si>
  <si>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</si>
  <si>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</si>
  <si>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</si>
  <si>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</si>
  <si>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</si>
  <si>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</si>
  <si>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</si>
  <si>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</si>
  <si>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</si>
  <si>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</si>
  <si>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</si>
  <si>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</si>
  <si>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</si>
  <si>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</si>
  <si>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</si>
  <si>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</si>
  <si>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</si>
  <si>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</si>
  <si>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</si>
  <si>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</si>
  <si>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</si>
  <si>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</si>
  <si>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</si>
  <si>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</si>
  <si>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</si>
  <si>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</si>
  <si>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</si>
  <si>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</si>
  <si>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</si>
  <si>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</si>
  <si>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</si>
  <si>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</si>
  <si>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</si>
  <si>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</si>
  <si>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</si>
  <si>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</si>
  <si>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</si>
  <si>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</si>
  <si>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</si>
  <si>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</si>
  <si>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</si>
  <si>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</si>
  <si>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</si>
  <si>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</si>
  <si>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</si>
  <si>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</si>
  <si>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</si>
  <si>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</si>
  <si>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</si>
  <si>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</si>
  <si>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</si>
  <si>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</si>
  <si>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</si>
  <si>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</si>
  <si>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</si>
  <si>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</si>
  <si>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</si>
  <si>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</si>
  <si>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</si>
  <si>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</si>
  <si>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</si>
  <si>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</si>
  <si>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</si>
  <si>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</si>
  <si>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</si>
  <si>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</si>
  <si>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</si>
  <si>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</si>
  <si>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</si>
  <si>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</si>
  <si>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</si>
  <si>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</si>
  <si>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</si>
  <si>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</si>
  <si>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</si>
  <si>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</si>
  <si>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</si>
  <si>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</si>
  <si>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</si>
  <si>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</si>
  <si>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</si>
  <si>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</si>
  <si>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</si>
  <si>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</si>
  <si>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</si>
  <si>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</si>
  <si>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</si>
  <si>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</si>
  <si>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</si>
  <si>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</si>
  <si>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</si>
  <si>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</si>
  <si>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</si>
  <si>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</si>
  <si>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</si>
  <si>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</si>
  <si>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</si>
  <si>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</si>
  <si>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</si>
  <si>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</si>
  <si>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</si>
  <si>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</si>
  <si>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</si>
  <si>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</si>
  <si>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</si>
  <si>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</si>
  <si>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</si>
  <si>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</si>
  <si>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</si>
  <si>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</si>
  <si>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</si>
  <si>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</si>
  <si>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</si>
  <si>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</si>
  <si>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</si>
  <si>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</si>
  <si>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</si>
  <si>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</si>
  <si>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</si>
  <si>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</si>
  <si>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</si>
  <si>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</si>
  <si>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</si>
  <si>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</si>
  <si>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</si>
  <si>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</si>
  <si>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</si>
  <si>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</si>
  <si>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</si>
  <si>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</si>
  <si>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</si>
  <si>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</si>
  <si>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</si>
  <si>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</si>
  <si>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</si>
  <si>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</si>
  <si>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</si>
  <si>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</si>
  <si>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</si>
  <si>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</si>
  <si>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</si>
  <si>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</si>
  <si>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</si>
  <si>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</si>
  <si>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</si>
  <si>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</si>
  <si>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</si>
  <si>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</si>
  <si>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</si>
  <si>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</si>
  <si>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</si>
  <si>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</si>
  <si>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</si>
  <si>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</si>
  <si>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</si>
  <si>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</si>
  <si>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</si>
  <si>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</si>
  <si>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</si>
  <si>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</si>
  <si>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</si>
  <si>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</si>
  <si>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</si>
  <si>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</si>
  <si>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</si>
  <si>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</si>
  <si>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</si>
  <si>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</si>
  <si>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</si>
  <si>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</si>
  <si>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</si>
  <si>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</si>
  <si>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</si>
  <si>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</si>
  <si>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</si>
  <si>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</si>
  <si>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</si>
  <si>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</si>
  <si>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</si>
  <si>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</si>
  <si>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</si>
  <si>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</si>
  <si>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</si>
  <si>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</si>
  <si>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</si>
  <si>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</si>
  <si>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</si>
  <si>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</si>
  <si>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</si>
  <si>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</si>
  <si>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</si>
  <si>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</si>
  <si>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</si>
  <si>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</si>
  <si>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</si>
  <si>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</si>
  <si>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</si>
  <si>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</si>
  <si>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</si>
  <si>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</si>
  <si>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</si>
  <si>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</si>
  <si>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</si>
  <si>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</si>
  <si>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</si>
  <si>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</si>
  <si>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</si>
  <si>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</si>
  <si>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</si>
  <si>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</si>
  <si>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</si>
  <si>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</si>
  <si>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</si>
  <si>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</si>
  <si>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</si>
  <si>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</si>
  <si>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</si>
  <si>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</si>
  <si>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</si>
  <si>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</si>
  <si>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</si>
  <si>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</si>
  <si>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</si>
  <si>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</si>
  <si>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</si>
  <si>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</si>
  <si>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</si>
  <si>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</si>
  <si>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</si>
  <si>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</si>
  <si>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</si>
  <si>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</si>
  <si>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</si>
  <si>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</si>
  <si>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</si>
  <si>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</si>
  <si>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</si>
  <si>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</si>
  <si>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</si>
  <si>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</si>
  <si>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</si>
  <si>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</si>
  <si>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</si>
  <si>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</si>
  <si>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</si>
  <si>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</si>
  <si>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</si>
  <si>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</si>
  <si>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</si>
  <si>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</si>
  <si>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</si>
  <si>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</si>
  <si>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</si>
  <si>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</si>
  <si>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</si>
  <si>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</si>
  <si>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</si>
  <si>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</si>
  <si>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</si>
  <si>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</si>
  <si>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</si>
  <si>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</si>
  <si>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</si>
  <si>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</si>
  <si>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</si>
  <si>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</si>
  <si>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</si>
  <si>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</si>
  <si>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</si>
  <si>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</si>
  <si>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</si>
  <si>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</si>
  <si>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</si>
  <si>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</si>
  <si>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</si>
  <si>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</si>
  <si>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</si>
  <si>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</si>
  <si>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</si>
  <si>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</si>
  <si>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</si>
  <si>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</si>
  <si>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</si>
  <si>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</si>
  <si>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</si>
  <si>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</si>
  <si>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</si>
  <si>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</si>
  <si>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</si>
  <si>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</si>
  <si>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</si>
  <si>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</si>
  <si>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</si>
  <si>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</si>
  <si>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</si>
  <si>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</si>
  <si>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</si>
  <si>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</si>
  <si>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</si>
  <si>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</si>
  <si>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</si>
  <si>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</si>
  <si>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</si>
  <si>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</si>
  <si>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</si>
  <si>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</si>
  <si>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</si>
  <si>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</si>
  <si>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</si>
  <si>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</si>
  <si>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</si>
  <si>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</si>
  <si>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</si>
  <si>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</si>
  <si>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</si>
  <si>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</si>
  <si>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</si>
  <si>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</si>
  <si>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</si>
  <si>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</si>
  <si>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</si>
  <si>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</si>
  <si>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</si>
  <si>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</si>
  <si>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</si>
  <si>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</si>
  <si>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</si>
  <si>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</si>
  <si>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</si>
  <si>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</si>
  <si>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</si>
  <si>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</si>
  <si>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</si>
  <si>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</si>
  <si>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</si>
  <si>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</si>
  <si>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</si>
  <si>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</si>
  <si>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</si>
  <si>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</si>
  <si>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</si>
  <si>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</si>
  <si>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</si>
  <si>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</si>
  <si>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</si>
  <si>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</si>
  <si>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</si>
  <si>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</si>
  <si>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</si>
  <si>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</si>
  <si>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</si>
  <si>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</si>
  <si>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</si>
  <si>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</si>
  <si>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</si>
  <si>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</si>
  <si>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</si>
  <si>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</si>
  <si>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</si>
  <si>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</si>
  <si>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</si>
  <si>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</si>
  <si>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</si>
  <si>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</si>
  <si>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</si>
  <si>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</si>
  <si>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</si>
  <si>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</si>
  <si>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</si>
  <si>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</si>
  <si>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</si>
  <si>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</si>
  <si>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</si>
  <si>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</si>
  <si>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</si>
  <si>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</si>
  <si>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</si>
  <si>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</si>
  <si>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</si>
  <si>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</si>
  <si>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</si>
  <si>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</si>
  <si>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</si>
  <si>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</si>
  <si>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</si>
  <si>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</si>
  <si>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</si>
  <si>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</si>
  <si>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</si>
  <si>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</si>
  <si>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</si>
  <si>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</si>
  <si>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</si>
  <si>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</si>
  <si>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</si>
  <si>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</si>
  <si>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</si>
  <si>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</si>
  <si>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</si>
  <si>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</si>
  <si>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</si>
  <si>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</si>
  <si>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</si>
  <si>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</si>
  <si>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</si>
  <si>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</si>
  <si>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</si>
  <si>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</si>
  <si>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</si>
  <si>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</si>
  <si>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</si>
  <si>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</si>
  <si>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</si>
  <si>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</si>
  <si>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</si>
  <si>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</si>
  <si>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</si>
  <si>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</si>
  <si>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</si>
  <si>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</si>
  <si>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</si>
  <si>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</si>
  <si>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</si>
  <si>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</si>
  <si>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</si>
  <si>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</si>
  <si>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</si>
  <si>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</si>
  <si>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</si>
  <si>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</si>
  <si>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</si>
  <si>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</si>
  <si>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</si>
  <si>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</si>
  <si>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</si>
  <si>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</si>
  <si>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</si>
  <si>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</si>
  <si>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</si>
  <si>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</si>
  <si>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</si>
  <si>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</si>
  <si>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</si>
  <si>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</si>
  <si>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</si>
  <si>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</si>
  <si>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</si>
  <si>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</si>
  <si>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</si>
  <si>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</si>
  <si>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</si>
  <si>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</si>
  <si>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</si>
  <si>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</si>
  <si>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</si>
  <si>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</si>
  <si>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</si>
  <si>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</si>
  <si>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</si>
  <si>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</si>
  <si>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</si>
  <si>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</si>
  <si>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</si>
  <si>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</si>
  <si>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</si>
  <si>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</si>
  <si>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</si>
  <si>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</si>
  <si>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</si>
  <si>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</si>
  <si>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</si>
  <si>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</si>
  <si>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</si>
  <si>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</si>
  <si>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</si>
  <si>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</si>
  <si>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</si>
  <si>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</si>
  <si>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</si>
  <si>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</si>
  <si>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</si>
  <si>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</si>
  <si>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</si>
  <si>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</si>
  <si>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</si>
  <si>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</si>
  <si>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</si>
  <si>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</si>
  <si>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</si>
  <si>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</si>
  <si>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</si>
  <si>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</si>
  <si>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</si>
  <si>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</si>
  <si>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</si>
  <si>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</si>
  <si>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</si>
  <si>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</si>
  <si>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</si>
  <si>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</si>
  <si>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</si>
  <si>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</si>
  <si>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</si>
  <si>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</si>
  <si>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</si>
  <si>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</si>
  <si>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</si>
  <si>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</si>
  <si>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</si>
  <si>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</si>
  <si>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</si>
  <si>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</si>
  <si>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</si>
  <si>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</si>
  <si>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</si>
  <si>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</si>
  <si>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</si>
  <si>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</si>
  <si>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</si>
  <si>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</si>
  <si>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</si>
  <si>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</si>
  <si>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</si>
  <si>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</si>
  <si>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</si>
  <si>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</si>
  <si>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</si>
  <si>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</si>
  <si>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</si>
  <si>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</si>
  <si>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</si>
  <si>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</si>
  <si>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</si>
  <si>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</si>
  <si>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</si>
  <si>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</si>
  <si>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</si>
  <si>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</si>
  <si>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</si>
  <si>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</si>
  <si>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</si>
  <si>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</si>
  <si>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</si>
  <si>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</si>
  <si>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</si>
  <si>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</si>
  <si>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</si>
  <si>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</si>
  <si>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</si>
  <si>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</si>
  <si>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</si>
  <si>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</si>
  <si>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</si>
  <si>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</si>
  <si>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</si>
  <si>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</si>
  <si>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</si>
  <si>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</si>
  <si>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</si>
  <si>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</si>
  <si>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</si>
  <si>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</si>
  <si>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</si>
  <si>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</si>
  <si>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</si>
  <si>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</si>
  <si>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</si>
  <si>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</si>
  <si>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</si>
  <si>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</si>
  <si>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</si>
  <si>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</si>
  <si>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</si>
  <si>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</si>
  <si>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</si>
  <si>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</si>
  <si>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</si>
  <si>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</si>
  <si>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</si>
  <si>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</si>
  <si>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</si>
  <si>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</si>
  <si>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</si>
  <si>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</si>
  <si>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</si>
  <si>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</si>
  <si>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</si>
  <si>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</si>
  <si>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</si>
  <si>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</si>
  <si>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</si>
  <si>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</si>
  <si>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</si>
  <si>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</si>
  <si>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</si>
  <si>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</si>
  <si>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</si>
  <si>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</si>
  <si>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</si>
  <si>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</si>
  <si>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</si>
  <si>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</si>
  <si>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</si>
  <si>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</si>
  <si>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</si>
  <si>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</si>
  <si>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</si>
  <si>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</si>
  <si>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</si>
  <si>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</si>
  <si>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</si>
  <si>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</si>
  <si>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</si>
  <si>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</si>
  <si>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</si>
  <si>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</si>
  <si>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</si>
  <si>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</si>
  <si>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</si>
  <si>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</si>
  <si>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</si>
  <si>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</si>
  <si>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</si>
  <si>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</si>
  <si>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</si>
  <si>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</si>
  <si>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</si>
  <si>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</si>
  <si>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</si>
  <si>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</si>
  <si>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</si>
  <si>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</si>
  <si>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</si>
  <si>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</si>
  <si>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</si>
  <si>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</si>
  <si>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</si>
  <si>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</si>
  <si>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</si>
  <si>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</si>
  <si>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</si>
  <si>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</si>
  <si>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</si>
  <si>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</si>
  <si>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</si>
  <si>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</si>
  <si>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</si>
  <si>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</si>
  <si>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</si>
  <si>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</si>
  <si>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</si>
  <si>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</si>
  <si>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</si>
  <si>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</si>
  <si>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</si>
  <si>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</si>
  <si>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</si>
  <si>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</si>
  <si>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</si>
  <si>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</si>
  <si>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</si>
  <si>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</si>
  <si>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</si>
  <si>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</si>
  <si>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</si>
  <si>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</si>
  <si>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</si>
  <si>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</si>
  <si>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</si>
  <si>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</si>
  <si>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</si>
  <si>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</si>
  <si>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</si>
  <si>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</si>
  <si>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</si>
  <si>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</si>
  <si>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</si>
  <si>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</si>
  <si>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</si>
  <si>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</si>
  <si>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</si>
  <si>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</si>
  <si>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</si>
  <si>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</si>
  <si>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</si>
  <si>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</si>
  <si>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</si>
  <si>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</si>
  <si>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</si>
  <si>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</si>
  <si>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</si>
  <si>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</si>
  <si>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</si>
  <si>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</si>
  <si>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</si>
  <si>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</si>
  <si>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</si>
  <si>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</si>
  <si>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</si>
  <si>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</si>
  <si>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</si>
  <si>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</si>
  <si>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</si>
  <si>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</si>
  <si>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</si>
  <si>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</si>
  <si>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</si>
  <si>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</si>
  <si>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</si>
  <si>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</si>
  <si>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</si>
  <si>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</si>
  <si>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</si>
  <si>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</si>
  <si>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</si>
  <si>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</si>
  <si>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</si>
  <si>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</si>
  <si>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</si>
  <si>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</si>
  <si>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</si>
  <si>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</si>
  <si>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</si>
  <si>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</si>
  <si>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</si>
  <si>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</si>
  <si>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</si>
  <si>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</si>
  <si>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</si>
  <si>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</si>
  <si>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</si>
  <si>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</si>
  <si>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</si>
  <si>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</si>
  <si>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</si>
  <si>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</si>
  <si>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</si>
  <si>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</si>
  <si>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</si>
  <si>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</si>
  <si>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</si>
  <si>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</si>
  <si>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</si>
  <si>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</si>
  <si>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</si>
  <si>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</si>
  <si>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</si>
  <si>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</si>
  <si>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</si>
  <si>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</si>
  <si>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</si>
  <si>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</si>
  <si>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</si>
  <si>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</si>
  <si>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</si>
  <si>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</si>
  <si>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</si>
  <si>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</si>
  <si>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</si>
  <si>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</si>
  <si>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</si>
  <si>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</si>
  <si>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</si>
  <si>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</si>
  <si>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</si>
  <si>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</si>
  <si>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</si>
  <si>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</si>
  <si>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</si>
  <si>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</si>
  <si>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</si>
  <si>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</si>
  <si>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</si>
  <si>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</si>
  <si>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</si>
  <si>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</si>
  <si>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</si>
  <si>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</si>
  <si>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</si>
  <si>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</si>
  <si>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</si>
  <si>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</si>
  <si>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</si>
  <si>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</si>
  <si>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</si>
  <si>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</si>
  <si>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</si>
  <si>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</si>
  <si>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</si>
  <si>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</si>
  <si>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</si>
  <si>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</si>
  <si>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</si>
  <si>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</si>
  <si>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</si>
  <si>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</si>
  <si>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</si>
  <si>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</si>
  <si>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</si>
  <si>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</si>
  <si>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</si>
  <si>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</si>
  <si>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</si>
  <si>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</si>
  <si>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</si>
  <si>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</si>
  <si>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</si>
  <si>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</si>
  <si>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</si>
  <si>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</si>
  <si>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</si>
  <si>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</si>
  <si>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</si>
  <si>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</si>
  <si>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</si>
  <si>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</si>
  <si>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</si>
  <si>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</si>
  <si>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</si>
  <si>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</si>
  <si>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</si>
  <si>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</si>
  <si>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</si>
  <si>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</si>
  <si>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</si>
  <si>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</si>
  <si>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</si>
  <si>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</si>
  <si>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</si>
  <si>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</si>
  <si>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</si>
  <si>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</si>
  <si>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</si>
  <si>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</si>
  <si>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</si>
  <si>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</si>
  <si>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</si>
  <si>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</si>
  <si>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</si>
  <si>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</si>
  <si>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</si>
  <si>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</si>
  <si>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</si>
  <si>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</si>
  <si>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</si>
  <si>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</si>
  <si>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</si>
  <si>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</si>
  <si>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</si>
  <si>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</si>
  <si>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</si>
  <si>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</si>
  <si>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</si>
  <si>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</si>
  <si>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</si>
  <si>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</si>
  <si>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</si>
  <si>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</si>
  <si>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</si>
  <si>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</si>
  <si>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</si>
  <si>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</si>
  <si>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</si>
  <si>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</si>
  <si>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</si>
  <si>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</si>
  <si>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</si>
  <si>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</si>
  <si>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</si>
  <si>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</si>
  <si>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</si>
  <si>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</si>
  <si>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</si>
  <si>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</si>
  <si>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</si>
  <si>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</si>
  <si>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</si>
  <si>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</si>
  <si>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</si>
  <si>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</si>
  <si>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</si>
  <si>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</si>
  <si>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</si>
  <si>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</si>
  <si>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</si>
  <si>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</si>
  <si>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</si>
  <si>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</si>
  <si>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</si>
  <si>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</si>
  <si>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</si>
  <si>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</si>
  <si>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</si>
  <si>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</si>
  <si>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</si>
  <si>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</si>
  <si>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</si>
  <si>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</si>
  <si>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</si>
  <si>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</si>
  <si>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</si>
  <si>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</si>
  <si>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</si>
  <si>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</si>
  <si>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</si>
  <si>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</si>
  <si>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</si>
  <si>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</si>
  <si>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</si>
  <si>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</si>
  <si>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</si>
  <si>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</si>
  <si>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</si>
  <si>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</si>
  <si>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</si>
  <si>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</si>
  <si>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</si>
  <si>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</si>
  <si>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</si>
  <si>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</si>
  <si>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</si>
  <si>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</si>
  <si>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</si>
  <si>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</si>
  <si>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</si>
  <si>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</si>
  <si>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</si>
  <si>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</si>
  <si>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</si>
  <si>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</si>
  <si>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</si>
  <si>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</si>
  <si>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</si>
  <si>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</si>
  <si>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</si>
  <si>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</si>
  <si>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</si>
  <si>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</si>
  <si>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</si>
  <si>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</si>
  <si>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</si>
  <si>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</si>
  <si>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</si>
  <si>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</si>
  <si>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</si>
  <si>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</si>
  <si>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</si>
  <si>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</si>
  <si>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</si>
  <si>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</si>
  <si>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</si>
  <si>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</si>
  <si>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</si>
  <si>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</si>
  <si>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</si>
  <si>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</si>
  <si>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</si>
  <si>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</si>
  <si>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</si>
  <si>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</si>
  <si>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</si>
  <si>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</si>
  <si>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</si>
  <si>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</si>
  <si>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</si>
  <si>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</si>
  <si>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</si>
  <si>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</si>
  <si>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</si>
  <si>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</si>
  <si>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</si>
  <si>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</si>
  <si>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</si>
  <si>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</si>
  <si>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</si>
  <si>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</si>
  <si>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</si>
  <si>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</si>
  <si>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</si>
  <si>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</si>
  <si>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</si>
  <si>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</si>
  <si>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</si>
  <si>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</si>
  <si>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</si>
  <si>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</si>
  <si>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</si>
  <si>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</si>
  <si>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</si>
  <si>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</si>
  <si>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</si>
  <si>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</si>
  <si>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</si>
  <si>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</si>
  <si>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</si>
  <si>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</si>
  <si>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</si>
  <si>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</si>
  <si>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</si>
  <si>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</si>
  <si>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</si>
  <si>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</si>
  <si>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</si>
  <si>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</si>
  <si>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</si>
  <si>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</si>
  <si>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</si>
  <si>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</si>
  <si>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</si>
  <si>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</si>
  <si>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</si>
  <si>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</si>
  <si>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</si>
  <si>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</si>
  <si>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</si>
  <si>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</si>
  <si>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</si>
  <si>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</si>
  <si>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</si>
  <si>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</si>
  <si>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</si>
  <si>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</si>
  <si>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</si>
  <si>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</si>
  <si>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</si>
  <si>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</si>
  <si>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</si>
  <si>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</si>
  <si>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</si>
  <si>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</si>
  <si>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</si>
  <si>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</si>
  <si>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</si>
  <si>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</si>
  <si>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</si>
  <si>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</si>
  <si>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</si>
  <si>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</si>
  <si>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</si>
  <si>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</si>
  <si>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</si>
  <si>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</si>
  <si>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</si>
  <si>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</si>
  <si>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</si>
  <si>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</si>
  <si>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</si>
  <si>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</si>
  <si>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</si>
  <si>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</si>
  <si>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</si>
  <si>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</si>
  <si>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</si>
  <si>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</si>
  <si>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</si>
  <si>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</si>
  <si>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</si>
  <si>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</si>
  <si>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</si>
  <si>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</si>
  <si>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</si>
  <si>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</si>
  <si>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</si>
  <si>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</si>
  <si>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</si>
  <si>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</si>
  <si>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</si>
  <si>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</si>
  <si>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</si>
  <si>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</si>
  <si>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</si>
  <si>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</si>
  <si>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</si>
  <si>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</si>
  <si>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</si>
  <si>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</si>
  <si>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</si>
  <si>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</si>
  <si>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</si>
  <si>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</si>
  <si>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</si>
  <si>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</si>
  <si>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</si>
  <si>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</si>
  <si>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</si>
  <si>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</si>
  <si>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</si>
  <si>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</si>
  <si>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</si>
  <si>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</si>
  <si>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</si>
  <si>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</si>
  <si>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</si>
  <si>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</si>
  <si>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</si>
  <si>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</si>
  <si>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</si>
  <si>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</si>
  <si>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</si>
  <si>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</si>
  <si>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</si>
  <si>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</si>
  <si>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</si>
  <si>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</si>
  <si>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</si>
  <si>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</si>
  <si>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</si>
  <si>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</si>
  <si>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</si>
  <si>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</si>
  <si>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</si>
  <si>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</si>
  <si>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</si>
  <si>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</si>
  <si>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</si>
  <si>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</si>
  <si>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</si>
  <si>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</si>
  <si>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</si>
  <si>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</si>
  <si>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</si>
  <si>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</si>
  <si>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</si>
  <si>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</si>
  <si>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</si>
  <si>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</si>
  <si>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</si>
  <si>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</si>
  <si>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</si>
  <si>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</si>
  <si>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</si>
  <si>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</si>
  <si>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</si>
  <si>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</si>
  <si>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</si>
  <si>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</si>
  <si>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</si>
  <si>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</si>
  <si>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</si>
  <si>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</si>
  <si>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</si>
  <si>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</si>
  <si>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</si>
  <si>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</si>
  <si>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</si>
  <si>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</si>
  <si>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</si>
  <si>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</si>
  <si>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</si>
  <si>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</si>
  <si>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</si>
  <si>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</si>
  <si>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</si>
  <si>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</si>
  <si>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</si>
  <si>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</si>
  <si>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</si>
  <si>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</si>
  <si>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</si>
  <si>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</si>
  <si>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</si>
  <si>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</si>
  <si>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</si>
  <si>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</si>
  <si>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</si>
  <si>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</si>
  <si>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</si>
  <si>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</si>
  <si>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</si>
  <si>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</si>
  <si>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</si>
  <si>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</si>
  <si>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</si>
  <si>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</si>
  <si>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</si>
  <si>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</si>
  <si>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</si>
  <si>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</si>
  <si>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</si>
  <si>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</si>
  <si>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</si>
  <si>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</si>
  <si>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</si>
  <si>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</si>
  <si>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</si>
  <si>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</si>
  <si>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</si>
  <si>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</si>
  <si>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</si>
  <si>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</si>
  <si>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</si>
  <si>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</si>
  <si>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</si>
  <si>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</si>
  <si>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</si>
  <si>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</si>
  <si>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</si>
  <si>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</si>
  <si>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</si>
  <si>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</si>
  <si>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</si>
  <si>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</si>
  <si>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</si>
  <si>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</si>
  <si>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</si>
  <si>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</si>
  <si>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</si>
  <si>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</si>
  <si>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</si>
  <si>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</si>
  <si>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</si>
  <si>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</si>
  <si>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</si>
  <si>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</si>
  <si>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</si>
  <si>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</si>
  <si>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</si>
  <si>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</si>
  <si>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</si>
  <si>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</si>
  <si>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</si>
  <si>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</si>
  <si>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</si>
  <si>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</si>
  <si>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</si>
  <si>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</si>
  <si>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</si>
  <si>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</si>
  <si>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</si>
  <si>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</si>
  <si>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</si>
  <si>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</si>
  <si>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</si>
  <si>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</si>
  <si>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</si>
  <si>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</si>
  <si>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</si>
  <si>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</si>
  <si>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</si>
  <si>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</si>
  <si>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</si>
  <si>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</si>
  <si>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</si>
  <si>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</si>
  <si>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</si>
  <si>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</si>
  <si>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</si>
  <si>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</si>
  <si>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</si>
  <si>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</si>
  <si>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</si>
  <si>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</si>
  <si>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</si>
  <si>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</si>
  <si>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</si>
  <si>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</si>
  <si>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</si>
  <si>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</si>
  <si>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</si>
  <si>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</si>
  <si>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</si>
  <si>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</si>
  <si>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</si>
  <si>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</si>
  <si>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</si>
  <si>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</si>
  <si>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</si>
  <si>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</si>
  <si>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</si>
  <si>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</si>
  <si>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</si>
  <si>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</si>
  <si>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</si>
  <si>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</si>
  <si>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</si>
  <si>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</si>
  <si>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</si>
  <si>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</si>
  <si>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</si>
  <si>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</si>
  <si>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</si>
  <si>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</si>
  <si>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</si>
  <si>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</si>
  <si>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</si>
  <si>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</si>
  <si>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</si>
  <si>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</si>
  <si>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</si>
  <si>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</si>
  <si>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</si>
  <si>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</si>
  <si>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</si>
  <si>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</si>
  <si>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</si>
  <si>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</si>
  <si>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</si>
  <si>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</si>
  <si>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</si>
  <si>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</si>
  <si>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</si>
  <si>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</si>
  <si>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</si>
  <si>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</si>
  <si>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</si>
  <si>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</si>
  <si>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</si>
  <si>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</si>
  <si>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</si>
  <si>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</si>
  <si>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</si>
  <si>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</si>
  <si>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</si>
  <si>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</si>
  <si>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</si>
  <si>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</si>
  <si>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</si>
  <si>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</si>
  <si>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</si>
  <si>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</si>
  <si>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</si>
  <si>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</si>
  <si>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</si>
  <si>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</si>
  <si>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</si>
  <si>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</si>
  <si>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</si>
  <si>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</si>
  <si>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</si>
  <si>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</si>
  <si>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</si>
  <si>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</si>
  <si>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</si>
  <si>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</si>
  <si>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</si>
  <si>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</si>
  <si>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</si>
  <si>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</si>
  <si>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</si>
  <si>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</si>
  <si>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</si>
  <si>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</si>
  <si>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</si>
  <si>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</si>
  <si>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</si>
  <si>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</si>
  <si>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</si>
  <si>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</si>
  <si>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</si>
  <si>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</si>
  <si>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</si>
  <si>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</si>
  <si>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</si>
  <si>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</si>
  <si>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</si>
  <si>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</si>
  <si>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</si>
  <si>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</si>
  <si>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</si>
  <si>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</si>
  <si>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</si>
  <si>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</si>
  <si>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</si>
  <si>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</si>
  <si>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</si>
  <si>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</si>
  <si>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</si>
  <si>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</si>
  <si>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</si>
  <si>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</si>
  <si>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</si>
  <si>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</si>
  <si>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</si>
  <si>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</si>
  <si>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</si>
  <si>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</si>
  <si>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</si>
  <si>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</si>
  <si>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</si>
  <si>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</si>
  <si>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</si>
  <si>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</si>
  <si>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</si>
  <si>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</si>
  <si>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</si>
  <si>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</si>
  <si>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</si>
  <si>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</si>
  <si>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</si>
  <si>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</si>
  <si>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</si>
  <si>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</si>
  <si>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</si>
  <si>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</si>
  <si>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</si>
  <si>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</si>
  <si>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</si>
  <si>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</si>
  <si>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</si>
  <si>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</si>
  <si>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</si>
  <si>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</si>
  <si>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</si>
  <si>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</si>
  <si>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</si>
  <si>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</si>
  <si>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</si>
  <si>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</si>
  <si>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</si>
  <si>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</si>
  <si>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</si>
  <si>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</si>
  <si>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</si>
  <si>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</si>
  <si>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</si>
  <si>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</si>
  <si>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</si>
  <si>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</si>
  <si>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</si>
  <si>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</si>
  <si>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</si>
  <si>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</si>
  <si>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</si>
  <si>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</si>
  <si>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</si>
  <si>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</si>
  <si>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</si>
  <si>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</si>
  <si>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</si>
  <si>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</si>
  <si>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</si>
  <si>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</si>
  <si>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</si>
  <si>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</si>
  <si>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</si>
  <si>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</si>
  <si>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</si>
  <si>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</si>
  <si>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</si>
  <si>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</si>
  <si>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</si>
  <si>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</si>
  <si>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</si>
  <si>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</si>
  <si>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</si>
  <si>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</si>
  <si>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</si>
  <si>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</si>
  <si>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</si>
  <si>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</si>
  <si>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</si>
  <si>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</si>
  <si>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</si>
  <si>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</si>
  <si>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</si>
  <si>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</si>
  <si>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</si>
  <si>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</si>
  <si>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</si>
  <si>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</si>
  <si>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</si>
  <si>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</si>
  <si>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</si>
  <si>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</si>
  <si>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</si>
  <si>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</si>
  <si>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</si>
  <si>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</si>
  <si>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</si>
  <si>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</si>
  <si>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</si>
  <si>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</si>
  <si>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</si>
  <si>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</si>
  <si>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</si>
  <si>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</si>
  <si>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</si>
  <si>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</si>
  <si>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</si>
  <si>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</si>
  <si>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</si>
  <si>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</si>
  <si>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</si>
  <si>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</si>
  <si>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</si>
  <si>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</si>
  <si>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</si>
  <si>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</si>
  <si>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</si>
  <si>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</si>
  <si>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</si>
  <si>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</si>
  <si>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</si>
  <si>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</si>
  <si>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</si>
  <si>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</si>
  <si>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</si>
  <si>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</si>
  <si>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</si>
  <si>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</si>
  <si>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</si>
  <si>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</si>
  <si>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</si>
  <si>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</si>
  <si>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</si>
  <si>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</si>
  <si>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</si>
  <si>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</si>
  <si>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</si>
  <si>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</si>
  <si>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</si>
  <si>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</si>
  <si>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</si>
  <si>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</si>
  <si>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</si>
  <si>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</si>
  <si>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</si>
  <si>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</si>
  <si>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</si>
  <si>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</si>
  <si>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</si>
  <si>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</si>
  <si>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</si>
  <si>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</si>
  <si>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</si>
  <si>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</si>
  <si>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</si>
  <si>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</si>
  <si>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</si>
  <si>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</si>
  <si>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</si>
  <si>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</si>
  <si>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</si>
  <si>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</si>
  <si>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</si>
  <si>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</si>
  <si>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</si>
  <si>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</si>
  <si>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</si>
  <si>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</si>
  <si>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</si>
  <si>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</si>
  <si>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</si>
  <si>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</si>
  <si>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</si>
  <si>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</si>
  <si>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</si>
  <si>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</si>
  <si>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</si>
  <si>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</si>
  <si>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</si>
  <si>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</si>
  <si>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</si>
  <si>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</si>
  <si>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</si>
  <si>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</si>
  <si>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</si>
  <si>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</si>
  <si>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</si>
  <si>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</si>
  <si>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</si>
  <si>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</si>
  <si>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</si>
  <si>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</si>
  <si>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</si>
  <si>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</si>
  <si>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</si>
  <si>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</si>
  <si>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</si>
  <si>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</si>
  <si>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</si>
  <si>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</si>
  <si>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</si>
  <si>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</si>
  <si>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</si>
  <si>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</si>
  <si>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</si>
  <si>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</si>
  <si>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</si>
  <si>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</si>
  <si>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</si>
  <si>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</si>
  <si>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</si>
  <si>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</si>
  <si>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</si>
  <si>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</si>
  <si>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</si>
  <si>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</si>
  <si>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</si>
  <si>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</si>
  <si>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</si>
  <si>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</si>
  <si>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</si>
  <si>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</si>
  <si>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</si>
  <si>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</si>
  <si>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</si>
  <si>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</si>
  <si>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</si>
  <si>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</si>
  <si>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</si>
  <si>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</si>
  <si>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</si>
  <si>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</si>
  <si>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</si>
  <si>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</si>
  <si>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</si>
  <si>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</si>
  <si>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</si>
  <si>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</si>
  <si>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</si>
  <si>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</si>
  <si>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</si>
  <si>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</si>
  <si>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</si>
  <si>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</si>
  <si>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</si>
  <si>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</si>
  <si>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</si>
  <si>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</si>
  <si>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</si>
  <si>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</si>
  <si>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</si>
  <si>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</si>
  <si>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</si>
  <si>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</si>
  <si>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</si>
  <si>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</si>
  <si>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</si>
  <si>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</si>
  <si>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</si>
  <si>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</si>
  <si>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</si>
  <si>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</si>
  <si>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</si>
  <si>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</si>
  <si>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</si>
  <si>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</si>
  <si>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</si>
  <si>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</si>
  <si>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</si>
  <si>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</si>
  <si>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</si>
  <si>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</si>
  <si>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</si>
  <si>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</si>
  <si>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</si>
  <si>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</si>
  <si>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</si>
  <si>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</si>
  <si>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</si>
  <si>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</si>
  <si>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</si>
  <si>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</si>
  <si>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</si>
  <si>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</si>
  <si>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</si>
  <si>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</si>
  <si>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</si>
  <si>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</si>
  <si>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</si>
  <si>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</si>
  <si>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</si>
  <si>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</si>
  <si>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</si>
  <si>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</si>
  <si>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</si>
  <si>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</si>
  <si>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</si>
  <si>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</si>
  <si>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</si>
  <si>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</si>
  <si>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</si>
  <si>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</si>
  <si>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</si>
  <si>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</si>
  <si>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</si>
  <si>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</si>
  <si>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</si>
  <si>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</si>
  <si>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</si>
  <si>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</si>
  <si>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</si>
  <si>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</si>
  <si>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</si>
  <si>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</si>
  <si>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</si>
  <si>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</si>
  <si>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</si>
  <si>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</si>
  <si>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</si>
  <si>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</si>
  <si>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</si>
  <si>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</si>
  <si>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</si>
  <si>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</si>
  <si>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</si>
  <si>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</si>
  <si>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</si>
  <si>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</si>
  <si>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</si>
  <si>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</si>
  <si>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</si>
  <si>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</si>
  <si>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</si>
  <si>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</si>
  <si>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</si>
  <si>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</si>
  <si>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</si>
  <si>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</si>
  <si>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</si>
  <si>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</si>
  <si>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</si>
  <si>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</si>
  <si>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</si>
  <si>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</si>
  <si>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</si>
  <si>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</si>
  <si>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</si>
  <si>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</si>
  <si>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</si>
  <si>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</si>
  <si>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</si>
  <si>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</si>
  <si>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</si>
  <si>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</si>
  <si>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</si>
  <si>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</si>
  <si>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</si>
  <si>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</si>
  <si>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</si>
  <si>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</si>
  <si>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</si>
  <si>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</si>
  <si>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</si>
  <si>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</si>
  <si>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</si>
  <si>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</si>
  <si>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</si>
  <si>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</si>
  <si>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</si>
  <si>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</si>
  <si>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</si>
  <si>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</si>
  <si>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</si>
  <si>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</si>
  <si>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</si>
  <si>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</si>
  <si>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</si>
  <si>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</si>
  <si>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</si>
  <si>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</si>
  <si>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</si>
  <si>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</si>
  <si>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</si>
  <si>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</si>
  <si>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</si>
  <si>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</si>
  <si>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</si>
  <si>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</si>
  <si>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</si>
  <si>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</si>
  <si>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</si>
  <si>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</si>
  <si>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</si>
  <si>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</si>
  <si>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</si>
  <si>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</si>
  <si>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</si>
  <si>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</si>
  <si>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</si>
  <si>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</si>
  <si>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</si>
  <si>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</si>
  <si>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</si>
  <si>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</si>
  <si>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</si>
  <si>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</si>
  <si>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</si>
  <si>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</si>
  <si>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</si>
  <si>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</si>
  <si>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</si>
  <si>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</si>
  <si>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</si>
  <si>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</si>
  <si>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</si>
  <si>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</si>
  <si>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</si>
  <si>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</si>
  <si>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</si>
  <si>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</si>
  <si>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</si>
  <si>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</si>
  <si>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</si>
  <si>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</si>
  <si>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</si>
  <si>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</si>
  <si>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</si>
  <si>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</si>
  <si>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</si>
  <si>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</si>
  <si>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</si>
  <si>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</si>
  <si>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</si>
  <si>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</si>
  <si>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</si>
  <si>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</si>
  <si>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</si>
  <si>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</si>
  <si>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</si>
  <si>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</si>
  <si>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</si>
  <si>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</si>
  <si>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</si>
  <si>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</si>
  <si>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</si>
  <si>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</si>
  <si>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</si>
  <si>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</si>
  <si>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</si>
  <si>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</si>
  <si>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</si>
  <si>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</si>
  <si>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</si>
  <si>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</si>
  <si>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</si>
  <si>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</si>
  <si>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</si>
  <si>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</si>
  <si>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</si>
  <si>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</si>
  <si>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</si>
  <si>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</si>
  <si>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</si>
  <si>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</si>
  <si>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</si>
  <si>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</si>
  <si>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</si>
  <si>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</si>
  <si>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</si>
  <si>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</si>
  <si>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</si>
  <si>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</si>
  <si>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</si>
  <si>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</si>
  <si>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</si>
  <si>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</si>
  <si>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</si>
  <si>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</si>
  <si>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</si>
  <si>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</si>
  <si>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</si>
  <si>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</si>
  <si>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</si>
  <si>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</si>
  <si>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</si>
  <si>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</si>
  <si>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</si>
  <si>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</si>
  <si>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</si>
  <si>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</si>
  <si>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</si>
  <si>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</si>
  <si>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</si>
  <si>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</si>
  <si>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</si>
  <si>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</si>
  <si>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</si>
  <si>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</si>
  <si>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</si>
  <si>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</si>
  <si>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</si>
  <si>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</si>
  <si>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</si>
  <si>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</si>
  <si>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</si>
  <si>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</si>
  <si>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</si>
  <si>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</si>
  <si>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</si>
  <si>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</si>
  <si>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</si>
  <si>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</si>
  <si>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</si>
  <si>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</si>
  <si>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</si>
  <si>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</si>
  <si>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</si>
  <si>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</si>
  <si>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</si>
  <si>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</si>
  <si>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</si>
  <si>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</si>
  <si>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</si>
  <si>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</si>
  <si>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</si>
  <si>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</si>
  <si>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</si>
  <si>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</si>
  <si>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</si>
  <si>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</si>
  <si>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</si>
  <si>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</si>
  <si>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</si>
  <si>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</si>
  <si>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</si>
  <si>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</si>
  <si>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</si>
  <si>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</si>
  <si>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</si>
  <si>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</si>
  <si>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</si>
  <si>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</si>
  <si>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</si>
  <si>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</si>
  <si>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</si>
  <si>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</si>
  <si>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</si>
  <si>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</si>
  <si>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</si>
  <si>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</si>
  <si>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</si>
  <si>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</si>
  <si>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</si>
  <si>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</si>
  <si>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</si>
  <si>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</si>
  <si>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</si>
  <si>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</si>
  <si>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</si>
  <si>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</si>
  <si>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</si>
  <si>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</si>
  <si>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</si>
  <si>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</si>
  <si>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</si>
  <si>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</si>
  <si>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</si>
  <si>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</si>
  <si>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</si>
  <si>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</si>
  <si>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</si>
  <si>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</si>
  <si>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</si>
  <si>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</si>
  <si>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</si>
  <si>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</si>
  <si>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</si>
  <si>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</si>
  <si>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</si>
  <si>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</si>
  <si>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</si>
  <si>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</si>
  <si>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</si>
  <si>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</si>
  <si>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</si>
  <si>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</si>
  <si>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</si>
  <si>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</si>
  <si>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</si>
  <si>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</si>
  <si>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</si>
  <si>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</si>
  <si>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</si>
  <si>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</si>
  <si>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</si>
  <si>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</si>
  <si>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</si>
  <si>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</si>
  <si>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</si>
  <si>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</si>
  <si>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</si>
  <si>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</si>
  <si>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</si>
  <si>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</si>
  <si>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</si>
  <si>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</si>
  <si>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</si>
  <si>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</si>
  <si>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</si>
  <si>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</si>
  <si>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</si>
  <si>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</si>
  <si>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</si>
  <si>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</si>
  <si>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</si>
  <si>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</si>
  <si>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</si>
  <si>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</si>
  <si>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</si>
  <si>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</si>
  <si>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</si>
  <si>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</si>
  <si>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</si>
  <si>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</si>
  <si>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</si>
  <si>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</si>
  <si>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</si>
  <si>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</si>
  <si>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</si>
  <si>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</si>
  <si>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</si>
  <si>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</si>
  <si>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</si>
  <si>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</si>
  <si>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</si>
  <si>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</si>
  <si>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</si>
  <si>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</si>
  <si>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</si>
  <si>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</si>
  <si>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</si>
  <si>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</si>
  <si>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</si>
  <si>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</si>
  <si>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</si>
  <si>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</si>
  <si>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</si>
  <si>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</si>
  <si>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</si>
  <si>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</si>
  <si>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</si>
  <si>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</si>
  <si>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</si>
  <si>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</si>
  <si>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</si>
  <si>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</si>
  <si>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</si>
  <si>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</si>
  <si>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</si>
  <si>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</si>
  <si>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</si>
  <si>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</si>
  <si>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</si>
  <si>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</si>
  <si>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</si>
  <si>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</si>
  <si>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</si>
  <si>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</si>
  <si>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</si>
  <si>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</si>
  <si>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</si>
  <si>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</si>
  <si>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</si>
  <si>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</si>
  <si>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</si>
  <si>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</si>
  <si>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</si>
  <si>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</si>
  <si>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</si>
  <si>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</si>
  <si>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</si>
  <si>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</si>
  <si>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</si>
  <si>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</si>
  <si>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</si>
  <si>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</si>
  <si>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</si>
  <si>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</si>
  <si>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</si>
  <si>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</si>
  <si>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</si>
  <si>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</si>
  <si>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</si>
  <si>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</si>
  <si>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</si>
  <si>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</si>
  <si>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</si>
  <si>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</si>
  <si>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</si>
  <si>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</si>
  <si>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</si>
  <si>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</si>
  <si>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</si>
  <si>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</si>
  <si>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</si>
  <si>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</si>
  <si>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</si>
  <si>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</si>
  <si>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</si>
  <si>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</si>
  <si>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</si>
  <si>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</si>
  <si>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</si>
  <si>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</si>
  <si>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</si>
  <si>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</si>
  <si>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</si>
  <si>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</si>
  <si>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</si>
  <si>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</si>
  <si>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</si>
  <si>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</si>
  <si>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</si>
  <si>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</si>
  <si>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</si>
  <si>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</si>
  <si>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</si>
  <si>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</si>
  <si>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</si>
  <si>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</si>
  <si>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</si>
  <si>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</si>
  <si>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</si>
  <si>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</si>
  <si>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</si>
  <si>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</si>
  <si>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</si>
  <si>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</si>
  <si>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</si>
  <si>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</si>
  <si>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</si>
  <si>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</si>
  <si>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</si>
  <si>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</si>
  <si>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</si>
  <si>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</si>
  <si>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</si>
  <si>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</si>
  <si>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</si>
  <si>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</si>
  <si>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</si>
  <si>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</si>
  <si>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</si>
  <si>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</si>
  <si>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</si>
  <si>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</si>
  <si>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</si>
  <si>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</si>
  <si>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</si>
  <si>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</si>
  <si>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</si>
  <si>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</si>
  <si>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</si>
  <si>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</si>
  <si>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</si>
  <si>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</si>
  <si>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</si>
  <si>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</si>
  <si>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</si>
  <si>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</si>
  <si>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</si>
  <si>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</si>
  <si>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</si>
  <si>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</si>
  <si>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</si>
  <si>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</si>
  <si>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</si>
  <si>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</si>
  <si>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</si>
  <si>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</si>
  <si>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</si>
  <si>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</si>
  <si>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</si>
  <si>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</si>
  <si>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</si>
  <si>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</si>
  <si>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</si>
  <si>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</si>
  <si>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</si>
  <si>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</si>
  <si>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</si>
  <si>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</si>
  <si>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</si>
  <si>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</si>
  <si>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</si>
  <si>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</si>
  <si>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</si>
  <si>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</si>
  <si>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</si>
  <si>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</si>
  <si>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</si>
  <si>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</si>
  <si>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</si>
  <si>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</si>
  <si>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</si>
  <si>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</si>
  <si>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</si>
  <si>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</si>
  <si>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</si>
  <si>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</si>
  <si>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</si>
  <si>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</si>
  <si>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</si>
  <si>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</si>
  <si>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</si>
  <si>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</si>
  <si>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</si>
  <si>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</si>
  <si>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</si>
  <si>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</si>
  <si>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</si>
  <si>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</si>
  <si>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</si>
  <si>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</si>
  <si>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</si>
  <si>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</si>
  <si>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</si>
  <si>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</si>
  <si>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</si>
  <si>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</si>
  <si>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</si>
  <si>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</si>
  <si>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</si>
  <si>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</si>
  <si>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</si>
  <si>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</si>
  <si>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</si>
  <si>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</si>
  <si>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</si>
  <si>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</si>
  <si>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</si>
  <si>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</si>
  <si>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</si>
  <si>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</si>
  <si>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</si>
  <si>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</si>
  <si>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</si>
  <si>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</si>
  <si>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</si>
  <si>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</si>
  <si>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</si>
  <si>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</si>
  <si>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</si>
  <si>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</si>
  <si>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</si>
  <si>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</si>
  <si>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</si>
  <si>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</si>
  <si>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</si>
  <si>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</si>
  <si>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</si>
  <si>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</si>
  <si>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</si>
  <si>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</si>
  <si>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</si>
  <si>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</si>
  <si>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</si>
  <si>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</si>
  <si>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</si>
  <si>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</si>
  <si>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</si>
  <si>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</si>
  <si>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</si>
  <si>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</si>
  <si>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</si>
  <si>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</si>
  <si>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</si>
  <si>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</si>
  <si>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</si>
  <si>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</si>
  <si>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</si>
  <si>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</si>
  <si>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</si>
  <si>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</si>
  <si>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</si>
  <si>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</si>
  <si>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</si>
  <si>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</si>
  <si>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</si>
  <si>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</si>
  <si>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</si>
  <si>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</si>
  <si>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</si>
  <si>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</si>
  <si>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</si>
  <si>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</si>
  <si>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</si>
  <si>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</si>
  <si>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</si>
  <si>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</si>
  <si>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</si>
  <si>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</si>
  <si>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</si>
  <si>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</si>
  <si>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</si>
  <si>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</si>
  <si>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</si>
  <si>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</si>
  <si>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</si>
  <si>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</si>
  <si>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</si>
  <si>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</si>
  <si>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</si>
  <si>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</si>
  <si>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</si>
  <si>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</si>
  <si>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</si>
  <si>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</si>
  <si>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</si>
  <si>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</si>
  <si>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</si>
  <si>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</si>
  <si>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</si>
  <si>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</si>
  <si>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</si>
  <si>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</si>
  <si>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</si>
  <si>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</si>
  <si>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</si>
  <si>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</si>
  <si>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</si>
  <si>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</si>
  <si>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</si>
  <si>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</si>
  <si>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</si>
  <si>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</si>
  <si>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</si>
  <si>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</si>
  <si>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</si>
  <si>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</si>
  <si>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</si>
  <si>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</si>
  <si>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</si>
  <si>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</si>
  <si>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</si>
  <si>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</si>
  <si>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</si>
  <si>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</si>
  <si>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</si>
  <si>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</si>
  <si>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</si>
  <si>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</si>
  <si>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</si>
  <si>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</si>
  <si>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</si>
  <si>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</si>
  <si>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</si>
  <si>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</si>
  <si>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</si>
  <si>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</si>
  <si>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</si>
  <si>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</si>
  <si>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</si>
  <si>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</si>
  <si>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</si>
  <si>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</si>
  <si>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</si>
  <si>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</si>
  <si>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</si>
  <si>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</si>
  <si>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</si>
  <si>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</si>
  <si>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</si>
  <si>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</si>
  <si>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</si>
  <si>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</si>
  <si>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</si>
  <si>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</si>
  <si>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</si>
  <si>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</si>
  <si>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</si>
  <si>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</si>
  <si>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</si>
  <si>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</si>
  <si>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</si>
  <si>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</si>
  <si>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</si>
  <si>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</si>
  <si>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</si>
  <si>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</si>
  <si>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</si>
  <si>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</si>
  <si>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</si>
  <si>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</si>
  <si>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</si>
  <si>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</si>
  <si>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</si>
  <si>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</si>
  <si>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</si>
  <si>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</si>
  <si>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</si>
  <si>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</si>
  <si>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</si>
  <si>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</si>
  <si>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</si>
  <si>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</si>
  <si>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</si>
  <si>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</si>
  <si>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</si>
  <si>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</si>
  <si>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</si>
  <si>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</si>
  <si>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</si>
  <si>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</si>
  <si>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</si>
  <si>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</si>
  <si>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</si>
  <si>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</si>
  <si>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</si>
  <si>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</si>
  <si>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</si>
  <si>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</si>
  <si>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</si>
  <si>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</si>
  <si>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</si>
  <si>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</si>
  <si>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</si>
  <si>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</si>
  <si>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</si>
  <si>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</si>
  <si>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</si>
  <si>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</si>
  <si>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</si>
  <si>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</si>
  <si>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</si>
  <si>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</si>
  <si>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</si>
  <si>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</si>
  <si>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</si>
  <si>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</si>
  <si>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</si>
  <si>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</si>
  <si>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</si>
  <si>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</si>
  <si>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</si>
  <si>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</si>
  <si>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</si>
  <si>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</si>
  <si>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</si>
  <si>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</si>
  <si>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</si>
  <si>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</si>
  <si>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</si>
  <si>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</si>
  <si>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</si>
  <si>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</si>
  <si>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</si>
  <si>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</si>
  <si>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</si>
  <si>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</si>
  <si>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</si>
  <si>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</si>
  <si>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</si>
  <si>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</si>
  <si>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</si>
  <si>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</si>
  <si>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</si>
  <si>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</si>
  <si>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</si>
  <si>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</si>
  <si>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</si>
  <si>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</si>
  <si>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</si>
  <si>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</si>
  <si>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</si>
  <si>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</si>
  <si>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</si>
  <si>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</si>
  <si>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</si>
  <si>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</si>
  <si>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</si>
  <si>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</si>
  <si>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</si>
  <si>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</si>
  <si>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</si>
  <si>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</si>
  <si>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</si>
  <si>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</si>
  <si>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</si>
  <si>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</si>
  <si>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</si>
  <si>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</si>
  <si>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</si>
  <si>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</si>
  <si>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</si>
  <si>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</si>
  <si>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</si>
  <si>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</si>
  <si>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</si>
  <si>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</si>
  <si>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</si>
  <si>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</si>
  <si>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</si>
  <si>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</si>
  <si>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</si>
  <si>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</si>
  <si>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</si>
  <si>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</si>
  <si>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</si>
  <si>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</si>
  <si>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</si>
  <si>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</si>
  <si>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</si>
  <si>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</si>
  <si>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</si>
  <si>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</si>
  <si>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</si>
  <si>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</si>
  <si>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</si>
  <si>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</si>
  <si>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</si>
  <si>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</si>
  <si>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</si>
  <si>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</si>
  <si>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</si>
  <si>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</si>
  <si>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</si>
  <si>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</si>
  <si>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</si>
  <si>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</si>
  <si>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</si>
  <si>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</si>
  <si>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</si>
  <si>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</si>
  <si>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</si>
  <si>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</si>
  <si>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</si>
  <si>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</si>
  <si>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</si>
  <si>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</si>
  <si>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</si>
  <si>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</si>
  <si>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</si>
  <si>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</si>
  <si>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</si>
  <si>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</si>
  <si>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</si>
  <si>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</si>
  <si>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</si>
  <si>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</si>
  <si>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</si>
  <si>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</si>
  <si>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</si>
  <si>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</si>
  <si>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</si>
  <si>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</si>
  <si>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</si>
  <si>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</si>
  <si>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</si>
  <si>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</si>
  <si>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</si>
  <si>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</si>
  <si>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</si>
  <si>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</si>
  <si>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</si>
  <si>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</si>
  <si>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</si>
  <si>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</si>
  <si>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</si>
  <si>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</si>
  <si>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</si>
  <si>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</si>
  <si>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</si>
  <si>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</si>
  <si>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</si>
  <si>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</si>
  <si>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</si>
  <si>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</si>
  <si>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</si>
  <si>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</si>
  <si>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</si>
  <si>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</si>
  <si>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</si>
  <si>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</si>
  <si>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</si>
  <si>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</si>
  <si>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</si>
  <si>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</si>
  <si>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</si>
  <si>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</si>
  <si>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</si>
  <si>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</si>
  <si>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</si>
  <si>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</si>
  <si>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</si>
  <si>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</si>
  <si>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</si>
  <si>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</si>
  <si>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</si>
  <si>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</si>
  <si>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</si>
  <si>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</si>
  <si>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</si>
  <si>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</si>
  <si>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</si>
  <si>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</si>
  <si>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</si>
  <si>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</si>
  <si>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</si>
  <si>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</si>
  <si>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</si>
  <si>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</si>
  <si>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</si>
  <si>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</si>
  <si>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</si>
  <si>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</si>
  <si>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</si>
  <si>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</si>
  <si>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</si>
  <si>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</si>
  <si>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</si>
  <si>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</si>
  <si>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</si>
  <si>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</si>
  <si>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</si>
  <si>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</si>
  <si>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</si>
  <si>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</si>
  <si>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</si>
  <si>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</si>
  <si>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</si>
  <si>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</si>
  <si>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</si>
  <si>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</si>
  <si>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</si>
  <si>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</si>
  <si>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</si>
  <si>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</si>
  <si>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</si>
  <si>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</si>
  <si>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</si>
  <si>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</si>
  <si>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</si>
  <si>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</si>
  <si>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</si>
  <si>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</si>
  <si>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</si>
  <si>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</si>
  <si>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</si>
  <si>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</si>
  <si>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</si>
  <si>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</si>
  <si>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</si>
  <si>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</si>
  <si>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</si>
  <si>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</si>
  <si>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</si>
  <si>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</si>
  <si>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</si>
  <si>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</si>
  <si>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</si>
  <si>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</si>
  <si>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</si>
  <si>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</si>
  <si>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</si>
  <si>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</si>
  <si>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</si>
  <si>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</si>
  <si>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</si>
  <si>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</si>
  <si>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</si>
  <si>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</si>
  <si>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</si>
  <si>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</si>
  <si>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</si>
  <si>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</si>
  <si>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</si>
  <si>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</si>
  <si>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</si>
  <si>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</si>
  <si>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</si>
  <si>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</si>
  <si>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</si>
  <si>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</si>
  <si>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</si>
  <si>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</si>
  <si>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</si>
  <si>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</si>
  <si>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</si>
  <si>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</si>
  <si>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</si>
  <si>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</si>
  <si>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</si>
  <si>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</si>
  <si>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</si>
  <si>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</si>
  <si>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</si>
  <si>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</si>
  <si>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</si>
  <si>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</si>
  <si>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</si>
  <si>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</si>
  <si>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</si>
  <si>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</si>
  <si>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</si>
  <si>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</si>
  <si>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</si>
  <si>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</si>
  <si>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</si>
  <si>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</si>
  <si>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</si>
  <si>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</si>
  <si>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</si>
  <si>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</si>
  <si>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</si>
  <si>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</si>
  <si>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</si>
  <si>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</si>
  <si>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</si>
  <si>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</si>
  <si>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</si>
  <si>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</si>
  <si>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</si>
  <si>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</si>
  <si>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</si>
  <si>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</si>
  <si>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</si>
  <si>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</si>
  <si>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</si>
  <si>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</si>
  <si>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</si>
  <si>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</si>
  <si>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</si>
  <si>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</si>
  <si>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</si>
  <si>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</si>
  <si>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</si>
  <si>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</si>
  <si>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</si>
  <si>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</si>
  <si>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</si>
  <si>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</si>
  <si>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</si>
  <si>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</si>
  <si>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</si>
  <si>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</si>
  <si>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</si>
  <si>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</si>
  <si>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</si>
  <si>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</si>
  <si>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</si>
  <si>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</si>
  <si>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</si>
  <si>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</si>
  <si>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</si>
  <si>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</si>
  <si>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</si>
  <si>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</si>
  <si>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</si>
  <si>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</si>
  <si>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</si>
  <si>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</si>
  <si>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</si>
  <si>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</si>
  <si>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</si>
  <si>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</si>
  <si>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</si>
  <si>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</si>
  <si>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</si>
  <si>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</si>
  <si>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</si>
  <si>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</si>
  <si>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</si>
  <si>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</si>
  <si>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</si>
  <si>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</si>
  <si>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</si>
  <si>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</si>
  <si>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</si>
  <si>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</si>
  <si>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</si>
  <si>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</si>
  <si>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</si>
  <si>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</si>
  <si>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</si>
  <si>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</si>
  <si>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</si>
  <si>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</si>
  <si>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</si>
  <si>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</si>
  <si>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</si>
  <si>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</si>
  <si>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</si>
  <si>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</si>
  <si>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</si>
  <si>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</si>
  <si>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</si>
  <si>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</si>
  <si>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</si>
  <si>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</si>
  <si>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</si>
  <si>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</si>
  <si>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</si>
  <si>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</si>
  <si>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</si>
  <si>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</si>
  <si>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</si>
  <si>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</si>
  <si>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</si>
  <si>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</si>
  <si>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</si>
  <si>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</si>
  <si>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</si>
  <si>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</si>
  <si>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</si>
  <si>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</si>
  <si>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</si>
  <si>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</si>
  <si>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</si>
  <si>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</si>
  <si>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</si>
  <si>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</si>
  <si>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</si>
  <si>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</si>
  <si>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</si>
  <si>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</si>
  <si>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</si>
  <si>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</si>
  <si>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</si>
  <si>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</si>
  <si>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</si>
  <si>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</si>
  <si>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</si>
  <si>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</si>
  <si>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</si>
  <si>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</si>
  <si>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</si>
  <si>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</si>
  <si>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</si>
  <si>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</si>
  <si>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</si>
  <si>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</si>
  <si>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</si>
  <si>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</si>
  <si>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</si>
  <si>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</si>
  <si>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</si>
  <si>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</si>
  <si>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</si>
  <si>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</si>
  <si>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</si>
  <si>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</si>
  <si>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</si>
  <si>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</si>
  <si>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</si>
  <si>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</si>
  <si>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</si>
  <si>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</si>
  <si>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</si>
  <si>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</si>
  <si>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</si>
  <si>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</si>
  <si>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</si>
  <si>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</si>
  <si>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</si>
  <si>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</si>
  <si>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</si>
  <si>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</si>
  <si>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</si>
  <si>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</si>
  <si>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</si>
  <si>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</si>
  <si>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</si>
  <si>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</si>
  <si>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</si>
  <si>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</si>
  <si>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</si>
  <si>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</si>
  <si>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</si>
  <si>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</si>
  <si>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</si>
  <si>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</si>
  <si>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</si>
  <si>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</si>
  <si>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</si>
  <si>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</si>
  <si>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</si>
  <si>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</si>
  <si>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</si>
  <si>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</si>
  <si>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</si>
  <si>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</si>
  <si>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</si>
  <si>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</si>
  <si>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</si>
  <si>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</si>
  <si>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</si>
  <si>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</si>
  <si>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</si>
  <si>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</si>
  <si>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</si>
  <si>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</si>
  <si>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</si>
  <si>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</si>
  <si>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</si>
  <si>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</si>
  <si>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</si>
  <si>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</si>
  <si>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</si>
  <si>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</si>
  <si>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</si>
  <si>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</si>
  <si>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</si>
  <si>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</si>
  <si>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</si>
  <si>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</si>
  <si>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</si>
  <si>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</si>
  <si>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</si>
  <si>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</si>
  <si>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</si>
  <si>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</si>
  <si>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</si>
  <si>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</si>
  <si>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</si>
  <si>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</si>
  <si>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</si>
  <si>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</si>
  <si>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</si>
  <si>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</si>
  <si>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</si>
  <si>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</si>
  <si>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</si>
  <si>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</si>
  <si>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</si>
  <si>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</si>
  <si>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</si>
  <si>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</si>
  <si>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</si>
  <si>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</si>
  <si>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</si>
  <si>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</si>
  <si>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</si>
  <si>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</si>
  <si>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</si>
  <si>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</si>
  <si>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</si>
  <si>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</si>
  <si>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</si>
  <si>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</si>
  <si>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</si>
  <si>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</si>
  <si>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</si>
  <si>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</si>
  <si>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</si>
  <si>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</si>
  <si>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</si>
  <si>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</si>
  <si>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</si>
  <si>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</si>
  <si>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</si>
  <si>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</si>
  <si>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</si>
  <si>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</si>
  <si>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</si>
  <si>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</si>
  <si>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</si>
  <si>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</si>
  <si>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</si>
  <si>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</si>
  <si>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</si>
  <si>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</si>
  <si>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</si>
  <si>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</si>
  <si>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</si>
  <si>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</si>
  <si>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</si>
  <si>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</si>
  <si>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</si>
  <si>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</si>
  <si>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</si>
  <si>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</si>
  <si>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</si>
  <si>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</si>
  <si>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</si>
  <si>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</si>
  <si>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</si>
  <si>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</si>
  <si>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</si>
  <si>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</si>
  <si>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</si>
  <si>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</si>
  <si>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</si>
  <si>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</si>
  <si>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</si>
  <si>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</si>
  <si>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</si>
  <si>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</si>
  <si>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</si>
  <si>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</si>
  <si>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</si>
  <si>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</si>
  <si>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</si>
  <si>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</si>
  <si>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</si>
  <si>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</si>
  <si>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</si>
  <si>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</si>
  <si>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</si>
  <si>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</si>
  <si>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</si>
  <si>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</si>
  <si>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</si>
  <si>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</si>
  <si>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</si>
  <si>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</si>
  <si>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</si>
  <si>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</si>
  <si>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</si>
  <si>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</si>
  <si>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</si>
  <si>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</si>
  <si>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</si>
  <si>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</si>
  <si>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</si>
  <si>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</si>
  <si>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</si>
  <si>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</si>
  <si>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</si>
  <si>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</si>
  <si>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</si>
  <si>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</si>
  <si>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</si>
  <si>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</si>
  <si>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</si>
  <si>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</si>
  <si>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</si>
  <si>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</si>
  <si>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</si>
  <si>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</si>
  <si>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</si>
  <si>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</si>
  <si>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</si>
  <si>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</si>
  <si>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</si>
  <si>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</si>
  <si>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</si>
  <si>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</si>
  <si>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</si>
  <si>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</si>
  <si>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</si>
  <si>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</si>
  <si>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</si>
  <si>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</si>
  <si>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</si>
  <si>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</si>
  <si>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</si>
  <si>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</si>
  <si>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</si>
  <si>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</si>
  <si>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</si>
  <si>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</si>
  <si>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</si>
  <si>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</si>
  <si>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</si>
  <si>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</si>
  <si>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</si>
  <si>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</si>
  <si>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</si>
  <si>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</si>
  <si>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</si>
  <si>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</si>
  <si>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</si>
  <si>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</si>
  <si>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</si>
  <si>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</si>
  <si>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</si>
  <si>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</si>
  <si>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</si>
  <si>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</si>
  <si>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</si>
  <si>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</si>
  <si>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</si>
  <si>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</si>
  <si>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</si>
  <si>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</si>
  <si>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</si>
  <si>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</si>
  <si>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</si>
  <si>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</si>
  <si>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</si>
  <si>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</si>
  <si>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</si>
  <si>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</si>
  <si>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</si>
  <si>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</si>
  <si>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</si>
  <si>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</si>
  <si>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</si>
  <si>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</si>
  <si>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</si>
  <si>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</si>
  <si>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</si>
  <si>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</si>
  <si>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</si>
  <si>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</si>
  <si>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</si>
  <si>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</si>
  <si>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</si>
  <si>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</si>
  <si>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</si>
  <si>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</si>
  <si>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</si>
  <si>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</si>
  <si>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</si>
  <si>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</si>
  <si>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</si>
  <si>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</si>
  <si>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</si>
  <si>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</si>
  <si>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</si>
  <si>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</si>
  <si>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</si>
  <si>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</si>
  <si>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</si>
  <si>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</si>
  <si>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</si>
  <si>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</si>
  <si>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</si>
  <si>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</si>
  <si>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</si>
  <si>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</si>
  <si>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</si>
  <si>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</si>
  <si>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</si>
  <si>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</si>
  <si>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</si>
  <si>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</si>
  <si>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</si>
  <si>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</si>
  <si>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</si>
  <si>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</si>
  <si>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</si>
  <si>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</si>
  <si>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</si>
  <si>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</si>
  <si>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</si>
  <si>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</si>
  <si>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</si>
  <si>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</si>
  <si>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</si>
  <si>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</si>
  <si>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</si>
  <si>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</si>
  <si>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</si>
  <si>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</si>
  <si>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</si>
  <si>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</si>
  <si>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</si>
  <si>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</si>
  <si>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</si>
  <si>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</si>
  <si>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</si>
  <si>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</si>
  <si>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</si>
  <si>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</si>
  <si>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</si>
  <si>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</si>
  <si>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</si>
  <si>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</si>
  <si>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</si>
  <si>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</si>
  <si>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</si>
  <si>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</si>
  <si>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</si>
  <si>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</si>
  <si>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</si>
  <si>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</si>
  <si>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</si>
  <si>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</si>
  <si>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</si>
  <si>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</si>
  <si>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</si>
  <si>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</si>
  <si>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</si>
  <si>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</si>
  <si>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</si>
  <si>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</si>
  <si>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</si>
  <si>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</si>
  <si>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</si>
  <si>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</si>
  <si>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</si>
  <si>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</si>
  <si>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</si>
  <si>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</si>
  <si>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</si>
  <si>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</si>
  <si>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</si>
  <si>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</si>
  <si>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</si>
  <si>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</si>
  <si>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</si>
  <si>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</si>
  <si>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</si>
  <si>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</si>
  <si>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</si>
  <si>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</si>
  <si>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</si>
  <si>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</si>
  <si>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</si>
  <si>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</si>
  <si>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</si>
  <si>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</si>
  <si>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</si>
  <si>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</si>
  <si>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</si>
  <si>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</si>
  <si>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</si>
  <si>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</si>
  <si>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</si>
  <si>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</si>
  <si>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</si>
  <si>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</si>
  <si>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</si>
  <si>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</si>
  <si>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</si>
  <si>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</si>
  <si>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</si>
  <si>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</si>
  <si>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</si>
  <si>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</si>
  <si>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</si>
  <si>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</si>
  <si>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</si>
  <si>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</si>
  <si>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</si>
  <si>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</si>
  <si>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</si>
  <si>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</si>
  <si>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</si>
  <si>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</si>
  <si>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</si>
  <si>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</si>
  <si>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</si>
  <si>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</si>
  <si>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</si>
  <si>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</si>
  <si>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</si>
  <si>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</si>
  <si>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</si>
  <si>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</si>
  <si>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</si>
  <si>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</si>
  <si>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</si>
  <si>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</si>
  <si>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</si>
  <si>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</si>
  <si>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</si>
  <si>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</si>
  <si>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</si>
  <si>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</si>
  <si>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</si>
  <si>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</si>
  <si>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</si>
  <si>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</si>
  <si>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</si>
  <si>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</si>
  <si>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</si>
  <si>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</si>
  <si>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</si>
  <si>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</si>
  <si>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</si>
  <si>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</si>
  <si>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</si>
  <si>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</si>
  <si>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</si>
  <si>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</si>
  <si>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</si>
  <si>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</si>
  <si>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</si>
  <si>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</si>
  <si>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</si>
  <si>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</si>
  <si>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</si>
  <si>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</si>
  <si>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</si>
  <si>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</si>
  <si>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</si>
  <si>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</si>
  <si>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</si>
  <si>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</si>
  <si>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</si>
  <si>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</si>
  <si>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</si>
  <si>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</si>
  <si>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</si>
  <si>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</si>
  <si>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</si>
  <si>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</si>
  <si>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</si>
  <si>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</si>
  <si>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</si>
  <si>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</si>
  <si>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</si>
  <si>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</si>
  <si>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</si>
  <si>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</si>
  <si>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</si>
  <si>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</si>
  <si>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</si>
  <si>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</si>
  <si>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</si>
  <si>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</si>
  <si>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</si>
  <si>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</si>
  <si>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</si>
  <si>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</si>
  <si>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</si>
  <si>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</si>
  <si>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</si>
  <si>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</si>
  <si>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</si>
  <si>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</si>
  <si>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</si>
  <si>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</si>
  <si>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</si>
  <si>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</si>
  <si>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</si>
  <si>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</si>
  <si>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</si>
  <si>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</si>
  <si>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</si>
  <si>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</si>
  <si>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</si>
  <si>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</si>
  <si>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</si>
  <si>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</si>
  <si>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</si>
  <si>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</si>
  <si>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</si>
  <si>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</si>
  <si>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</si>
  <si>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</si>
  <si>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</si>
  <si>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</si>
  <si>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</si>
  <si>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</si>
  <si>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</si>
  <si>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</si>
  <si>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</si>
  <si>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</si>
  <si>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</si>
  <si>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</si>
  <si>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</si>
  <si>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</si>
  <si>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</si>
  <si>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</si>
  <si>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</si>
  <si>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</si>
  <si>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</si>
  <si>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</si>
  <si>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</si>
  <si>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</si>
  <si>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</si>
  <si>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</si>
  <si>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</si>
  <si>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</si>
  <si>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</si>
  <si>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</si>
  <si>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</si>
  <si>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</si>
  <si>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</si>
  <si>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</si>
  <si>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</si>
  <si>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</si>
  <si>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</si>
  <si>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</si>
  <si>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</si>
  <si>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</si>
  <si>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</si>
  <si>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</si>
  <si>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</si>
  <si>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</si>
  <si>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</si>
  <si>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</si>
  <si>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</si>
  <si>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</si>
  <si>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</si>
  <si>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</si>
  <si>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</si>
  <si>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</si>
  <si>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</si>
  <si>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</si>
  <si>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</si>
  <si>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</si>
  <si>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</si>
  <si>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</si>
  <si>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</si>
  <si>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</si>
  <si>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</si>
  <si>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</si>
  <si>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</si>
  <si>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</si>
  <si>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</si>
  <si>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</si>
  <si>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</si>
  <si>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</si>
  <si>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</si>
  <si>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</si>
  <si>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</si>
  <si>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</si>
  <si>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</si>
  <si>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</si>
  <si>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</si>
  <si>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</si>
  <si>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</si>
  <si>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</si>
  <si>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</si>
  <si>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</si>
  <si>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</si>
  <si>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</si>
  <si>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</si>
  <si>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</si>
  <si>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</si>
  <si>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</si>
  <si>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</si>
  <si>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</si>
  <si>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</si>
  <si>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</si>
  <si>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</si>
  <si>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</si>
  <si>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</si>
  <si>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</si>
  <si>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</si>
  <si>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</si>
  <si>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</si>
  <si>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</si>
  <si>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</si>
  <si>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</si>
  <si>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</si>
  <si>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</si>
  <si>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</si>
  <si>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</si>
  <si>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</si>
  <si>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</si>
  <si>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</si>
  <si>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</si>
  <si>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</si>
  <si>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</si>
  <si>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</si>
  <si>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</si>
  <si>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</si>
  <si>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</si>
  <si>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</si>
  <si>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</si>
  <si>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</si>
  <si>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</si>
  <si>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</si>
  <si>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</si>
  <si>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</si>
  <si>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</si>
  <si>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</si>
  <si>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</si>
  <si>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</si>
  <si>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</si>
  <si>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</si>
  <si>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</si>
  <si>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</si>
  <si>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</si>
  <si>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</si>
  <si>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</si>
  <si>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</si>
  <si>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</si>
  <si>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</si>
  <si>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</si>
  <si>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</si>
  <si>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</si>
  <si>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</si>
  <si>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</si>
  <si>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</si>
  <si>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</si>
  <si>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</si>
  <si>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</si>
  <si>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</si>
  <si>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</si>
  <si>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</si>
  <si>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</si>
  <si>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</si>
  <si>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</si>
  <si>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</si>
  <si>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</si>
  <si>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</si>
  <si>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</si>
  <si>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</si>
  <si>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</si>
  <si>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</si>
  <si>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</si>
  <si>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</si>
  <si>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</si>
  <si>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</si>
  <si>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</si>
  <si>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</si>
  <si>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</si>
  <si>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</si>
  <si>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</si>
  <si>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</si>
  <si>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</si>
  <si>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</si>
  <si>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</si>
  <si>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</si>
  <si>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</si>
  <si>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</si>
  <si>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</si>
  <si>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</si>
  <si>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</si>
  <si>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</si>
  <si>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</si>
  <si>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</si>
  <si>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</si>
  <si>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</si>
  <si>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</si>
  <si>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</si>
  <si>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</si>
  <si>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</si>
  <si>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</si>
  <si>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</si>
  <si>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</si>
  <si>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</si>
  <si>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</si>
  <si>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</si>
  <si>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</si>
  <si>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</si>
  <si>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</si>
  <si>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</si>
  <si>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</si>
  <si>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</si>
  <si>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</si>
  <si>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</si>
  <si>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</si>
  <si>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</si>
  <si>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</si>
  <si>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</si>
  <si>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</si>
  <si>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</si>
  <si>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</si>
  <si>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</si>
  <si>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</si>
  <si>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</si>
  <si>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</si>
  <si>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</si>
  <si>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</si>
  <si>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</si>
  <si>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</si>
  <si>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</si>
  <si>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</si>
  <si>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</si>
  <si>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</si>
  <si>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</si>
  <si>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</si>
  <si>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</si>
  <si>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</si>
  <si>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</si>
  <si>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</si>
  <si>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</si>
  <si>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</si>
  <si>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</si>
  <si>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</si>
  <si>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</si>
  <si>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</si>
  <si>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</si>
  <si>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</si>
  <si>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</si>
  <si>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</si>
  <si>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</si>
  <si>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</si>
  <si>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</si>
  <si>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</si>
  <si>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</si>
  <si>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</si>
  <si>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</si>
  <si>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</si>
  <si>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</si>
  <si>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</si>
  <si>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</si>
  <si>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</si>
  <si>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</si>
  <si>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</si>
  <si>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</si>
  <si>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</si>
  <si>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</si>
  <si>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</si>
  <si>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</si>
  <si>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</si>
  <si>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</si>
  <si>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</si>
  <si>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</si>
  <si>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</si>
  <si>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</si>
  <si>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</si>
  <si>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</si>
  <si>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</si>
  <si>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</si>
  <si>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</si>
  <si>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</si>
  <si>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</si>
  <si>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</si>
  <si>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</si>
  <si>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</si>
  <si>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</si>
  <si>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</si>
  <si>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</si>
  <si>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</si>
  <si>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</si>
  <si>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</si>
  <si>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</si>
  <si>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</si>
  <si>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</si>
  <si>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</si>
  <si>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</si>
  <si>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</si>
  <si>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</si>
  <si>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</si>
  <si>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</si>
  <si>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</si>
  <si>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</si>
  <si>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</si>
  <si>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</si>
  <si>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</si>
  <si>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</si>
  <si>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</si>
  <si>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</si>
  <si>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</si>
  <si>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</si>
  <si>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</si>
  <si>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</si>
  <si>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</si>
  <si>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</si>
  <si>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</si>
  <si>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</si>
  <si>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</si>
  <si>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</si>
  <si>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</si>
  <si>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</si>
  <si>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</si>
  <si>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</si>
  <si>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</si>
  <si>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</si>
  <si>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</si>
  <si>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</si>
  <si>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</si>
  <si>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</si>
  <si>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</si>
  <si>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</si>
  <si>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</si>
  <si>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</si>
  <si>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</si>
  <si>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</si>
  <si>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</si>
  <si>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</si>
  <si>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</si>
  <si>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</si>
  <si>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</si>
  <si>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</si>
  <si>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</si>
  <si>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</si>
  <si>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</si>
  <si>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</si>
  <si>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</si>
  <si>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</si>
  <si>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</si>
  <si>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</si>
  <si>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</si>
  <si>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</si>
  <si>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</si>
  <si>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</si>
  <si>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</si>
  <si>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</si>
  <si>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</si>
  <si>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</si>
  <si>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</si>
  <si>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</si>
  <si>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</si>
  <si>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</si>
  <si>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</si>
  <si>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</si>
  <si>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</si>
  <si>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</si>
  <si>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</si>
  <si>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</si>
  <si>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</si>
  <si>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</si>
  <si>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</si>
  <si>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</si>
  <si>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</si>
  <si>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</si>
  <si>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</si>
  <si>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</si>
  <si>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</si>
  <si>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</si>
  <si>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</si>
  <si>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</si>
  <si>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</si>
  <si>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</si>
  <si>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</si>
  <si>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</si>
  <si>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</si>
  <si>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</si>
  <si>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</si>
  <si>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</si>
  <si>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</si>
  <si>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</si>
  <si>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</si>
  <si>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</si>
  <si>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</si>
  <si>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</si>
  <si>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</si>
  <si>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</si>
  <si>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</si>
  <si>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</si>
  <si>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</si>
  <si>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</si>
  <si>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</si>
  <si>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</si>
  <si>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</si>
  <si>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</si>
  <si>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</si>
  <si>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</si>
  <si>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</si>
  <si>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</si>
  <si>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</si>
  <si>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</si>
  <si>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</si>
  <si>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</si>
  <si>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</si>
  <si>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</si>
  <si>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</si>
  <si>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</si>
  <si>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</si>
  <si>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</si>
  <si>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</si>
  <si>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</si>
  <si>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</si>
  <si>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</si>
  <si>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</si>
  <si>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</si>
  <si>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</si>
  <si>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</si>
  <si>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</si>
  <si>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</si>
  <si>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</si>
  <si>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</si>
  <si>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</si>
  <si>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</si>
  <si>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</si>
  <si>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</si>
  <si>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</si>
  <si>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</si>
  <si>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</si>
  <si>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</si>
  <si>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</si>
  <si>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</si>
  <si>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</si>
  <si>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</si>
  <si>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</si>
  <si>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</si>
  <si>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</si>
  <si>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</si>
  <si>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</si>
  <si>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</si>
  <si>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</si>
  <si>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</si>
  <si>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</si>
  <si>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</si>
  <si>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</si>
  <si>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</si>
  <si>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</si>
  <si>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</si>
  <si>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</si>
  <si>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</si>
  <si>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</si>
  <si>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</si>
  <si>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</si>
  <si>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</si>
  <si>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</si>
  <si>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</si>
  <si>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</si>
  <si>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</si>
  <si>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</si>
  <si>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</si>
  <si>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</si>
  <si>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</si>
  <si>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</si>
  <si>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</si>
  <si>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</si>
  <si>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</si>
  <si>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</si>
  <si>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</si>
  <si>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</si>
  <si>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</si>
  <si>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</si>
  <si>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</si>
  <si>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</si>
  <si>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</si>
  <si>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</si>
  <si>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</si>
  <si>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</si>
  <si>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</si>
  <si>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</si>
  <si>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</si>
  <si>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</si>
  <si>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</si>
  <si>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</si>
  <si>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</si>
  <si>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</si>
  <si>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</si>
  <si>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</si>
  <si>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</si>
  <si>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</si>
  <si>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</si>
  <si>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</si>
  <si>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</si>
  <si>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</si>
  <si>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</si>
  <si>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</si>
  <si>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</si>
  <si>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</si>
  <si>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</si>
  <si>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</si>
  <si>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</si>
  <si>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</si>
  <si>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</si>
  <si>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</si>
  <si>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</si>
  <si>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</si>
  <si>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</si>
  <si>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</si>
  <si>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</si>
  <si>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</si>
  <si>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</si>
  <si>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</si>
  <si>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</si>
  <si>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</si>
  <si>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</si>
  <si>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</si>
  <si>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</si>
  <si>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</si>
  <si>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</si>
  <si>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</si>
  <si>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</si>
  <si>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</si>
  <si>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</si>
  <si>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</si>
  <si>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</si>
  <si>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</si>
  <si>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</si>
  <si>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</si>
  <si>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</si>
  <si>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</si>
  <si>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</si>
  <si>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</si>
  <si>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</si>
  <si>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</si>
  <si>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</si>
  <si>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</si>
  <si>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</si>
  <si>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</si>
  <si>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</si>
  <si>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</si>
  <si>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</si>
  <si>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</si>
  <si>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</si>
  <si>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</si>
  <si>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</si>
  <si>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</si>
  <si>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</si>
  <si>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</si>
  <si>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</si>
  <si>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</si>
  <si>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</si>
  <si>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</si>
  <si>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</si>
  <si>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</si>
  <si>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</si>
  <si>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</si>
  <si>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</si>
  <si>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</si>
  <si>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</si>
  <si>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</si>
  <si>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</si>
  <si>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</si>
  <si>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</si>
  <si>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</si>
  <si>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</si>
  <si>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</si>
  <si>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</si>
  <si>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</si>
  <si>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</si>
  <si>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</si>
  <si>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</si>
  <si>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</si>
  <si>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</si>
  <si>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</si>
  <si>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</si>
  <si>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</si>
  <si>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</si>
  <si>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</si>
  <si>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</si>
  <si>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</si>
  <si>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</si>
  <si>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</si>
  <si>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</si>
  <si>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</si>
  <si>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</si>
  <si>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</si>
  <si>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</si>
  <si>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</si>
  <si>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</si>
  <si>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</si>
  <si>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</si>
  <si>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</si>
  <si>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</si>
  <si>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</si>
  <si>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</si>
  <si>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</si>
  <si>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</si>
  <si>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</si>
  <si>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</si>
  <si>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</si>
  <si>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</si>
  <si>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</si>
  <si>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</si>
  <si>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</si>
  <si>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</si>
  <si>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</si>
  <si>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</si>
  <si>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</si>
  <si>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</si>
  <si>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</si>
  <si>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</si>
  <si>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</si>
  <si>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</si>
  <si>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</si>
  <si>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</si>
  <si>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</si>
  <si>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</si>
  <si>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</si>
  <si>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</si>
  <si>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</si>
  <si>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</si>
  <si>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</si>
  <si>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</si>
  <si>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</si>
  <si>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</si>
  <si>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</si>
  <si>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</si>
  <si>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</si>
  <si>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</si>
  <si>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</si>
  <si>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</si>
  <si>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</si>
  <si>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</si>
  <si>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</si>
  <si>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</si>
  <si>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</si>
  <si>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</si>
  <si>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</si>
  <si>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</si>
  <si>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</si>
  <si>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</si>
  <si>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</si>
  <si>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</si>
  <si>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</si>
  <si>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</si>
  <si>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</si>
  <si>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</si>
  <si>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</si>
  <si>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</si>
  <si>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</si>
  <si>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</si>
  <si>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</si>
  <si>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</si>
  <si>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</si>
  <si>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</si>
  <si>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</si>
  <si>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</si>
  <si>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</si>
  <si>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</si>
  <si>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</si>
  <si>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</si>
  <si>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</si>
  <si>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</si>
  <si>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</si>
  <si>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</si>
  <si>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</si>
  <si>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</si>
  <si>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</si>
  <si>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</si>
  <si>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</si>
  <si>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</si>
  <si>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</si>
  <si>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</si>
  <si>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</si>
  <si>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</si>
  <si>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</si>
  <si>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</si>
  <si>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</si>
  <si>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</si>
  <si>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</si>
  <si>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</si>
  <si>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</si>
  <si>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</si>
  <si>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</si>
  <si>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</si>
  <si>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</si>
  <si>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</si>
  <si>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</si>
  <si>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</si>
  <si>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</si>
  <si>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</si>
  <si>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</si>
  <si>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</si>
  <si>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</si>
  <si>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</si>
  <si>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</si>
  <si>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</si>
  <si>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</si>
  <si>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</si>
  <si>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</si>
  <si>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</si>
  <si>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</si>
  <si>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</si>
  <si>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</si>
  <si>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</si>
  <si>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</si>
  <si>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</si>
  <si>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</si>
  <si>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</si>
  <si>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</si>
  <si>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</si>
  <si>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</si>
  <si>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</si>
  <si>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</si>
  <si>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</si>
  <si>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</si>
  <si>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</si>
  <si>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</si>
  <si>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</si>
  <si>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</si>
  <si>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</si>
  <si>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</si>
  <si>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</si>
  <si>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</si>
  <si>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</si>
  <si>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</si>
  <si>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</si>
  <si>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</si>
  <si>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</si>
  <si>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</si>
  <si>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</si>
  <si>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</si>
  <si>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</si>
  <si>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</si>
  <si>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</si>
  <si>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</si>
  <si>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</si>
  <si>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</si>
  <si>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</si>
  <si>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</si>
  <si>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</si>
  <si>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</si>
  <si>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</si>
  <si>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</si>
  <si>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</si>
  <si>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</si>
  <si>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</si>
  <si>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</si>
  <si>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</si>
  <si>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</si>
  <si>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</si>
  <si>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</si>
  <si>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</si>
  <si>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</si>
  <si>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</si>
  <si>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</si>
  <si>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</si>
  <si>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</si>
  <si>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</si>
  <si>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</si>
  <si>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</si>
  <si>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</si>
  <si>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</si>
  <si>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</si>
  <si>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</si>
  <si>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</si>
  <si>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</si>
  <si>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</si>
  <si>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</si>
  <si>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</si>
  <si>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</si>
  <si>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</si>
  <si>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</si>
  <si>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</si>
  <si>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</si>
  <si>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</si>
  <si>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</si>
  <si>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</si>
  <si>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</si>
  <si>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</si>
  <si>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</si>
  <si>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</si>
  <si>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</si>
  <si>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</si>
  <si>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</si>
  <si>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</si>
  <si>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</si>
  <si>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</si>
  <si>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</si>
  <si>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</si>
  <si>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</si>
  <si>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</si>
  <si>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</si>
  <si>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</si>
  <si>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</si>
  <si>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</si>
  <si>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</si>
  <si>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</si>
  <si>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</si>
  <si>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</si>
  <si>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</si>
  <si>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</si>
  <si>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</si>
  <si>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</si>
  <si>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</si>
  <si>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</si>
  <si>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</si>
  <si>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</si>
  <si>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</si>
  <si>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</si>
  <si>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</si>
  <si>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</si>
  <si>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</si>
  <si>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</si>
  <si>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</si>
  <si>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</si>
  <si>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</si>
  <si>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</si>
  <si>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</si>
  <si>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</si>
  <si>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</si>
  <si>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</si>
  <si>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</si>
  <si>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</si>
  <si>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</si>
  <si>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</si>
  <si>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</si>
  <si>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</si>
  <si>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</si>
  <si>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</si>
  <si>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</si>
  <si>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</si>
  <si>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</si>
  <si>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</si>
  <si>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</si>
  <si>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</si>
  <si>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</si>
  <si>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</si>
  <si>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</si>
  <si>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</si>
  <si>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</si>
  <si>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</si>
  <si>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</si>
  <si>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</si>
  <si>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</si>
  <si>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</si>
  <si>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</si>
  <si>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</si>
  <si>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</si>
  <si>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</si>
  <si>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</si>
  <si>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</si>
  <si>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</si>
  <si>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</si>
  <si>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</si>
  <si>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</si>
  <si>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</si>
  <si>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</si>
  <si>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</si>
  <si>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</si>
  <si>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</si>
  <si>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</si>
  <si>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</si>
  <si>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</si>
  <si>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</si>
  <si>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</si>
  <si>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</si>
  <si>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</si>
  <si>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</si>
  <si>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</si>
  <si>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</si>
  <si>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</si>
  <si>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</si>
  <si>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</si>
  <si>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</si>
  <si>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</si>
  <si>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</si>
  <si>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</si>
  <si>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</si>
  <si>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</si>
  <si>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</si>
  <si>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</si>
  <si>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</si>
  <si>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</si>
  <si>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</si>
  <si>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</si>
  <si>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</si>
  <si>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</si>
  <si>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</si>
  <si>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</si>
  <si>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</si>
  <si>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</si>
  <si>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</si>
  <si>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</si>
  <si>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</si>
  <si>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</si>
  <si>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</si>
  <si>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</si>
  <si>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</si>
  <si>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</si>
  <si>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</si>
  <si>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</si>
  <si>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</si>
  <si>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</si>
  <si>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</si>
  <si>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</si>
  <si>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</si>
  <si>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</si>
  <si>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</si>
  <si>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</si>
  <si>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</si>
  <si>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</si>
  <si>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</si>
  <si>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</si>
  <si>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</si>
  <si>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</si>
  <si>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</si>
  <si>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</si>
  <si>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</si>
  <si>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</si>
  <si>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</si>
  <si>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</si>
  <si>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</si>
  <si>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</si>
  <si>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</si>
  <si>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</si>
  <si>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</si>
  <si>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</si>
  <si>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</si>
  <si>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</si>
  <si>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</si>
  <si>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</si>
  <si>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</si>
  <si>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</si>
  <si>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</si>
  <si>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</si>
  <si>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</si>
  <si>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</si>
  <si>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</si>
  <si>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</si>
  <si>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</si>
  <si>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</si>
  <si>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</si>
  <si>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</si>
  <si>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</si>
  <si>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</si>
  <si>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</si>
  <si>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</si>
  <si>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</si>
  <si>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</si>
  <si>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</si>
  <si>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</si>
  <si>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</si>
  <si>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</si>
  <si>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</si>
  <si>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</si>
  <si>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</si>
  <si>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</si>
  <si>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</si>
  <si>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</si>
  <si>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</si>
  <si>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</si>
  <si>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</si>
  <si>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</si>
  <si>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</si>
  <si>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</si>
  <si>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</si>
  <si>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</si>
  <si>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</si>
  <si>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</si>
  <si>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</si>
  <si>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</si>
  <si>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</si>
  <si>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</si>
  <si>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</si>
  <si>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</si>
  <si>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</si>
  <si>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</si>
  <si>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</si>
  <si>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</si>
  <si>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</si>
  <si>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</si>
  <si>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</si>
  <si>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</si>
  <si>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</si>
  <si>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</si>
  <si>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</si>
  <si>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</si>
  <si>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</si>
  <si>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</si>
  <si>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</si>
  <si>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</si>
  <si>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</si>
  <si>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</si>
  <si>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</si>
  <si>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</si>
  <si>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</si>
  <si>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</si>
  <si>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</si>
  <si>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</si>
  <si>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</si>
  <si>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</si>
  <si>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</si>
  <si>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</si>
  <si>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</si>
  <si>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</si>
  <si>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</si>
  <si>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</si>
  <si>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</si>
  <si>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</si>
  <si>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</si>
  <si>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</si>
  <si>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</si>
  <si>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</si>
  <si>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</si>
  <si>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</si>
  <si>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</si>
  <si>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</si>
  <si>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</si>
  <si>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</si>
  <si>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</si>
  <si>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</si>
  <si>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</si>
  <si>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</si>
  <si>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</si>
  <si>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</si>
  <si>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</si>
  <si>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</si>
  <si>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</si>
  <si>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</si>
  <si>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</si>
  <si>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</si>
  <si>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</si>
  <si>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</si>
  <si>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</si>
  <si>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</si>
  <si>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</si>
  <si>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</si>
  <si>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</si>
  <si>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</si>
  <si>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</si>
  <si>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</si>
  <si>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</si>
  <si>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</si>
  <si>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</si>
  <si>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</si>
  <si>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</si>
  <si>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</si>
  <si>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</si>
  <si>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</si>
  <si>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</si>
  <si>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</si>
  <si>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</si>
  <si>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</si>
  <si>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</si>
  <si>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</si>
  <si>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</si>
  <si>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</si>
  <si>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</si>
  <si>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</si>
  <si>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</si>
  <si>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</si>
  <si>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</si>
  <si>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</si>
  <si>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</si>
  <si>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</si>
  <si>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</si>
  <si>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</si>
  <si>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</si>
  <si>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</si>
  <si>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</si>
  <si>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</si>
  <si>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</si>
  <si>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</si>
  <si>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</si>
  <si>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</si>
  <si>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</si>
  <si>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</si>
  <si>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</si>
  <si>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</si>
  <si>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</si>
  <si>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</si>
  <si>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</si>
  <si>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</si>
  <si>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</si>
  <si>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</si>
  <si>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</si>
  <si>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</si>
  <si>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</si>
  <si>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</si>
  <si>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</si>
  <si>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</si>
  <si>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</si>
  <si>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</si>
  <si>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</si>
  <si>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</si>
  <si>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</si>
  <si>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</si>
  <si>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</si>
  <si>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</si>
  <si>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</si>
  <si>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</si>
  <si>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</si>
  <si>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</si>
  <si>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</si>
  <si>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</si>
  <si>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</si>
  <si>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</si>
  <si>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</si>
  <si>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</si>
  <si>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</si>
  <si>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</si>
  <si>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</si>
  <si>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</si>
  <si>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</si>
  <si>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</si>
  <si>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</si>
  <si>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</si>
  <si>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</si>
  <si>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</si>
  <si>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</si>
  <si>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</si>
  <si>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</si>
  <si>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</si>
  <si>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</si>
  <si>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</si>
  <si>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</si>
  <si>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</si>
  <si>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</si>
  <si>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</si>
  <si>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</si>
  <si>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</si>
  <si>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</si>
  <si>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</si>
  <si>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</si>
  <si>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</si>
  <si>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</si>
  <si>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</si>
  <si>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</si>
  <si>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</si>
  <si>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</si>
  <si>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</si>
  <si>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</si>
  <si>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</si>
  <si>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</si>
  <si>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</si>
  <si>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</si>
  <si>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</si>
  <si>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</si>
  <si>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</si>
  <si>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</si>
  <si>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</si>
  <si>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</si>
  <si>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</si>
  <si>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</si>
  <si>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</si>
  <si>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</si>
  <si>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</si>
  <si>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</si>
  <si>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</si>
  <si>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</si>
  <si>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</si>
  <si>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</si>
  <si>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</si>
  <si>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</si>
  <si>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</si>
  <si>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</si>
  <si>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</si>
  <si>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</si>
  <si>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</si>
  <si>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</si>
  <si>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</si>
  <si>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</si>
  <si>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</si>
  <si>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</si>
  <si>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</si>
  <si>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</si>
  <si>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</si>
  <si>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</si>
  <si>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</si>
  <si>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</si>
  <si>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</si>
  <si>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</si>
  <si>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</si>
  <si>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</si>
  <si>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</si>
  <si>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</si>
  <si>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</si>
  <si>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</si>
  <si>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</si>
  <si>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</si>
  <si>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</si>
  <si>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</si>
  <si>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</si>
  <si>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</si>
  <si>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</si>
  <si>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</si>
  <si>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</si>
  <si>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</si>
  <si>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</si>
  <si>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</si>
  <si>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</si>
  <si>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</si>
  <si>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</si>
  <si>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</si>
  <si>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</si>
  <si>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</si>
  <si>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</si>
  <si>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</si>
  <si>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</si>
  <si>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</si>
  <si>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</si>
  <si>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</si>
  <si>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</si>
  <si>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</si>
  <si>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</si>
  <si>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</si>
  <si>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</si>
  <si>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</si>
  <si>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</si>
  <si>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</si>
  <si>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</si>
  <si>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</si>
  <si>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</si>
  <si>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</si>
  <si>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</si>
  <si>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</si>
  <si>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</si>
  <si>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</si>
  <si>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</si>
  <si>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</si>
  <si>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</si>
  <si>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</si>
  <si>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</si>
  <si>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</si>
  <si>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</si>
  <si>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</si>
  <si>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</si>
  <si>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</si>
  <si>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</si>
  <si>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</si>
  <si>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</si>
  <si>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</si>
  <si>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</si>
  <si>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</si>
  <si>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</si>
  <si>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</si>
  <si>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</si>
  <si>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</si>
  <si>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</si>
  <si>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</si>
  <si>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</si>
  <si>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</si>
  <si>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</si>
  <si>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</si>
  <si>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</si>
  <si>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</si>
  <si>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</si>
  <si>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</si>
  <si>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</si>
  <si>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</si>
  <si>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</si>
  <si>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</si>
  <si>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</si>
  <si>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</si>
  <si>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</si>
  <si>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</si>
  <si>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</si>
  <si>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</si>
  <si>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</si>
  <si>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</si>
  <si>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</si>
  <si>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</si>
  <si>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</si>
  <si>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</si>
  <si>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</si>
  <si>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</si>
  <si>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</si>
  <si>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</si>
  <si>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</si>
  <si>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</si>
  <si>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</si>
  <si>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</si>
  <si>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</si>
  <si>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</si>
  <si>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</si>
  <si>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</si>
  <si>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</si>
  <si>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</si>
  <si>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</si>
  <si>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</si>
  <si>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</si>
  <si>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</si>
  <si>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</si>
  <si>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</si>
  <si>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</si>
  <si>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</si>
  <si>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</si>
  <si>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</si>
  <si>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</si>
  <si>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</si>
  <si>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</si>
  <si>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</si>
  <si>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</si>
  <si>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</si>
  <si>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</si>
  <si>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</si>
  <si>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</si>
  <si>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</si>
  <si>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</si>
  <si>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</si>
  <si>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</si>
  <si>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</si>
  <si>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</si>
  <si>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</si>
  <si>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</si>
  <si>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</si>
  <si>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</si>
  <si>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</si>
  <si>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</si>
  <si>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</si>
  <si>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</si>
  <si>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</si>
  <si>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</si>
  <si>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</si>
  <si>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</si>
  <si>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</si>
  <si>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</si>
  <si>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</si>
  <si>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</si>
  <si>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</si>
  <si>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</si>
  <si>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</si>
  <si>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</si>
  <si>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</si>
  <si>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</si>
  <si>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</si>
  <si>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</si>
  <si>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</si>
  <si>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</si>
  <si>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</si>
  <si>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</si>
  <si>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</si>
  <si>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</si>
  <si>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</si>
  <si>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</si>
  <si>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</si>
  <si>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</si>
  <si>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</si>
  <si>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</si>
  <si>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</si>
  <si>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</si>
  <si>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</si>
  <si>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</si>
  <si>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</si>
  <si>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</si>
  <si>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</si>
  <si>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</si>
  <si>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</si>
  <si>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</si>
  <si>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</si>
  <si>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</si>
  <si>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</si>
  <si>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</si>
  <si>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</si>
  <si>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</si>
  <si>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</si>
  <si>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</si>
  <si>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</si>
  <si>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</si>
  <si>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</si>
  <si>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</si>
  <si>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</si>
  <si>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</si>
  <si>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</si>
  <si>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</si>
  <si>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</si>
  <si>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</si>
  <si>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</si>
  <si>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</si>
  <si>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</si>
  <si>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</si>
  <si>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</si>
  <si>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</si>
  <si>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</si>
  <si>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</si>
  <si>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</si>
  <si>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</si>
  <si>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</si>
  <si>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</si>
  <si>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</si>
  <si>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</si>
  <si>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</si>
  <si>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</si>
  <si>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</si>
  <si>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</si>
  <si>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</si>
  <si>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</si>
  <si>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</si>
  <si>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</si>
  <si>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</si>
  <si>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</si>
  <si>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</si>
  <si>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</si>
  <si>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</si>
  <si>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</si>
  <si>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</si>
  <si>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</si>
  <si>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</si>
  <si>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</si>
  <si>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</si>
  <si>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</si>
  <si>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</si>
  <si>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</si>
  <si>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</si>
  <si>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</si>
  <si>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</si>
  <si>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</si>
  <si>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</si>
  <si>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</si>
  <si>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</si>
  <si>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</si>
  <si>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</si>
  <si>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</si>
  <si>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</si>
  <si>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</si>
  <si>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</si>
  <si>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</si>
  <si>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</si>
  <si>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</si>
  <si>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</si>
  <si>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</si>
  <si>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</si>
  <si>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</si>
  <si>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</si>
  <si>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</si>
  <si>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</si>
  <si>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</si>
  <si>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</si>
  <si>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</si>
  <si>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</si>
  <si>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</si>
  <si>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</si>
  <si>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</si>
  <si>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</si>
  <si>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</si>
  <si>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</si>
  <si>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</si>
  <si>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</si>
  <si>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</si>
  <si>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</si>
  <si>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</si>
  <si>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</si>
  <si>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</si>
  <si>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</si>
  <si>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</si>
  <si>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</si>
  <si>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</si>
  <si>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</si>
  <si>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</si>
  <si>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</si>
  <si>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</si>
  <si>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</si>
  <si>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</si>
  <si>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</si>
  <si>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</si>
  <si>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</si>
  <si>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</si>
  <si>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</si>
  <si>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</si>
  <si>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</si>
  <si>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</si>
  <si>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</si>
  <si>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</si>
  <si>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</si>
  <si>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</si>
  <si>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</si>
  <si>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</si>
  <si>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</si>
  <si>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</si>
  <si>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</si>
  <si>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</si>
  <si>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</si>
  <si>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</si>
  <si>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</si>
  <si>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</si>
  <si>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</si>
  <si>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</si>
  <si>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</si>
  <si>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</si>
  <si>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</si>
  <si>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</si>
  <si>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</si>
  <si>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</si>
  <si>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</si>
  <si>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</si>
  <si>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</si>
  <si>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</si>
  <si>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</si>
  <si>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</si>
  <si>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</si>
  <si>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</si>
  <si>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</si>
  <si>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</si>
  <si>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</si>
  <si>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</si>
  <si>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</si>
  <si>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</si>
  <si>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</si>
  <si>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</si>
  <si>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</si>
  <si>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</si>
  <si>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</si>
  <si>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</si>
  <si>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</si>
  <si>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</si>
  <si>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</si>
  <si>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</si>
  <si>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</si>
  <si>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</si>
  <si>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</si>
  <si>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</si>
  <si>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</si>
  <si>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</si>
  <si>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</si>
  <si>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</si>
  <si>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</si>
  <si>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</si>
  <si>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</si>
  <si>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</si>
  <si>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</si>
  <si>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</si>
  <si>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</si>
  <si>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</si>
  <si>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</si>
  <si>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</si>
  <si>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</si>
  <si>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</si>
  <si>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</si>
  <si>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</si>
  <si>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</si>
  <si>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</si>
  <si>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</si>
  <si>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</si>
  <si>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</si>
  <si>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</si>
  <si>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</si>
  <si>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</si>
  <si>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</si>
  <si>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</si>
  <si>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</si>
  <si>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</si>
  <si>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</si>
  <si>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</si>
  <si>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</si>
  <si>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</si>
  <si>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</si>
  <si>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</si>
  <si>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</si>
  <si>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</si>
  <si>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</si>
  <si>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</si>
  <si>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</si>
  <si>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</si>
  <si>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</si>
  <si>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</si>
  <si>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</si>
  <si>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</si>
  <si>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</si>
  <si>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</si>
  <si>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</si>
  <si>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</si>
  <si>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</si>
  <si>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</si>
  <si>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</si>
  <si>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</si>
  <si>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</si>
  <si>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</si>
  <si>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</si>
  <si>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</si>
  <si>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</si>
  <si>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</si>
  <si>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</si>
  <si>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</si>
  <si>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</si>
  <si>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</si>
  <si>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</si>
  <si>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</si>
  <si>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</si>
  <si>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</si>
  <si>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</si>
  <si>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</si>
  <si>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</si>
  <si>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</si>
  <si>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</si>
  <si>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</si>
  <si>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</si>
  <si>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</si>
  <si>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</si>
  <si>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</si>
  <si>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</si>
  <si>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</si>
  <si>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</si>
  <si>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</si>
  <si>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</si>
  <si>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</si>
  <si>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</si>
  <si>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</si>
  <si>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</si>
  <si>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</si>
  <si>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</si>
  <si>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</si>
  <si>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</si>
  <si>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</si>
  <si>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</si>
  <si>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</si>
  <si>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</si>
  <si>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</si>
  <si>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</si>
  <si>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</si>
  <si>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</si>
  <si>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</si>
  <si>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</si>
  <si>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</si>
  <si>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</si>
  <si>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</si>
  <si>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</si>
  <si>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</si>
  <si>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</si>
  <si>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</si>
  <si>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</si>
  <si>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</si>
  <si>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</si>
  <si>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</si>
  <si>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</si>
  <si>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</si>
  <si>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</si>
  <si>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</si>
  <si>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</si>
  <si>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</si>
  <si>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</si>
  <si>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</si>
  <si>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</si>
  <si>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</si>
  <si>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</si>
  <si>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</si>
  <si>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</si>
  <si>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</si>
  <si>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</si>
  <si>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</si>
  <si>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</si>
  <si>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</si>
  <si>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</si>
  <si>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</si>
  <si>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</si>
  <si>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</si>
  <si>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</si>
  <si>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</si>
  <si>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</si>
  <si>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</si>
  <si>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</si>
  <si>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</si>
  <si>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</si>
  <si>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</si>
  <si>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</si>
  <si>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</si>
  <si>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</si>
  <si>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</si>
  <si>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</si>
  <si>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</si>
  <si>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</si>
  <si>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</si>
  <si>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</si>
  <si>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</si>
  <si>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</si>
  <si>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</si>
  <si>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</si>
  <si>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</si>
  <si>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</si>
  <si>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</si>
  <si>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</si>
  <si>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</si>
  <si>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</si>
  <si>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</si>
  <si>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</si>
  <si>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</si>
  <si>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</si>
  <si>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</si>
  <si>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</si>
  <si>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</si>
  <si>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</si>
  <si>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</si>
  <si>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</si>
  <si>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</si>
  <si>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</si>
  <si>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</si>
  <si>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</si>
  <si>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</si>
  <si>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</si>
  <si>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</si>
  <si>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</si>
  <si>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</si>
  <si>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</si>
  <si>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</si>
  <si>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</si>
  <si>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</si>
  <si>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</si>
  <si>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</si>
  <si>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</si>
  <si>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</si>
  <si>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</si>
  <si>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</si>
  <si>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</si>
  <si>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</si>
  <si>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</si>
  <si>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</si>
  <si>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</si>
  <si>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</si>
  <si>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</si>
  <si>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</si>
  <si>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</si>
  <si>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</si>
  <si>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</si>
  <si>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</si>
  <si>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</si>
  <si>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</si>
  <si>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</si>
  <si>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</si>
  <si>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</si>
  <si>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</si>
  <si>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</si>
  <si>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</si>
  <si>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</si>
  <si>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</si>
  <si>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</si>
  <si>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</si>
  <si>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</si>
  <si>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</si>
  <si>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</si>
  <si>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</si>
  <si>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</si>
  <si>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</si>
  <si>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</si>
  <si>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</si>
  <si>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</si>
  <si>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</si>
  <si>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</si>
  <si>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</si>
  <si>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</si>
  <si>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</si>
  <si>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</si>
  <si>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</si>
  <si>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</si>
  <si>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</si>
  <si>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</si>
  <si>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</si>
  <si>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</si>
  <si>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</si>
  <si>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</si>
  <si>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</si>
  <si>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</si>
  <si>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</si>
  <si>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</si>
  <si>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</si>
  <si>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</si>
  <si>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</si>
  <si>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</si>
  <si>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</si>
  <si>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</si>
  <si>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</si>
  <si>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</si>
  <si>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</si>
  <si>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</si>
  <si>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</si>
  <si>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</si>
  <si>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</si>
  <si>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</si>
  <si>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</si>
  <si>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</si>
  <si>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</si>
  <si>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</si>
  <si>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</si>
  <si>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</si>
  <si>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</si>
  <si>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</si>
  <si>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</si>
  <si>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</si>
  <si>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</si>
  <si>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</si>
  <si>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</si>
  <si>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</si>
  <si>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</si>
  <si>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</si>
  <si>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</si>
  <si>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</si>
  <si>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</si>
  <si>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</si>
  <si>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</si>
  <si>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</si>
  <si>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</si>
  <si>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</si>
  <si>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</si>
  <si>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</si>
  <si>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</si>
  <si>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</si>
  <si>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</si>
  <si>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</si>
  <si>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</si>
  <si>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</si>
  <si>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</si>
  <si>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</si>
  <si>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</si>
  <si>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</si>
  <si>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</si>
  <si>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</si>
  <si>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</si>
  <si>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</si>
  <si>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</si>
  <si>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</si>
  <si>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</si>
  <si>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</si>
  <si>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</si>
  <si>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</si>
  <si>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</si>
  <si>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</si>
  <si>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</si>
  <si>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</si>
  <si>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</si>
  <si>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</si>
  <si>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</si>
  <si>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</si>
  <si>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</si>
  <si>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</si>
  <si>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</si>
  <si>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</si>
  <si>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</si>
  <si>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</si>
  <si>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</si>
  <si>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</si>
  <si>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</si>
  <si>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</si>
  <si>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</si>
  <si>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</si>
  <si>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</si>
  <si>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</si>
  <si>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</si>
  <si>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</si>
  <si>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</si>
  <si>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</si>
  <si>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</si>
  <si>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</si>
  <si>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</si>
  <si>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</si>
  <si>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</si>
  <si>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</si>
  <si>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</si>
  <si>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</si>
  <si>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</si>
  <si>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</si>
  <si>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</si>
  <si>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</si>
  <si>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</si>
  <si>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</si>
  <si>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</si>
  <si>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</si>
  <si>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</si>
  <si>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</si>
  <si>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</si>
  <si>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</si>
  <si>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</si>
  <si>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</si>
  <si>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</si>
  <si>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</si>
  <si>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</si>
  <si>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</si>
  <si>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</si>
  <si>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</si>
  <si>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</si>
  <si>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</si>
  <si>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</si>
  <si>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</si>
  <si>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</si>
  <si>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</si>
  <si>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</si>
  <si>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</si>
  <si>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</si>
  <si>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</si>
  <si>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</si>
  <si>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</si>
  <si>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</si>
  <si>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</si>
  <si>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</si>
  <si>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</si>
  <si>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</si>
  <si>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</si>
  <si>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</si>
  <si>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</si>
  <si>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</si>
  <si>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</si>
  <si>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</si>
  <si>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</si>
  <si>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</si>
  <si>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</si>
  <si>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</si>
  <si>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</si>
  <si>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</si>
  <si>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</si>
  <si>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</si>
  <si>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</si>
  <si>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</si>
  <si>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</si>
  <si>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</si>
  <si>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</si>
  <si>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</si>
  <si>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</si>
  <si>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</si>
  <si>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</si>
  <si>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</si>
  <si>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</si>
  <si>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</si>
  <si>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</si>
  <si>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</si>
  <si>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</si>
  <si>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</si>
  <si>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</si>
  <si>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</si>
  <si>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</si>
  <si>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</si>
  <si>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</si>
  <si>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</si>
  <si>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</si>
  <si>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</si>
  <si>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</si>
  <si>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</si>
  <si>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</si>
  <si>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</si>
  <si>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</si>
  <si>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</si>
  <si>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</si>
  <si>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</si>
  <si>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</si>
  <si>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</si>
  <si>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</si>
  <si>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</si>
  <si>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</si>
  <si>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</si>
  <si>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</si>
  <si>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</si>
  <si>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</si>
  <si>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</si>
  <si>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</si>
  <si>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</si>
  <si>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</si>
  <si>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</si>
  <si>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</si>
  <si>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</si>
  <si>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</si>
  <si>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</si>
  <si>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</si>
  <si>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</si>
  <si>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</si>
  <si>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</si>
  <si>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</si>
  <si>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</si>
  <si>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</si>
  <si>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</si>
  <si>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</si>
  <si>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</si>
  <si>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</si>
  <si>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</si>
  <si>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</si>
  <si>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</si>
  <si>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</si>
  <si>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</si>
  <si>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</si>
  <si>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</si>
  <si>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</si>
  <si>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</si>
  <si>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</si>
  <si>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</si>
  <si>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</si>
  <si>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</si>
  <si>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</si>
  <si>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</si>
  <si>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</si>
  <si>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</si>
  <si>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</si>
  <si>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</si>
  <si>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</si>
  <si>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</si>
  <si>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</si>
  <si>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</si>
  <si>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</si>
  <si>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</si>
  <si>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</si>
  <si>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</si>
  <si>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</si>
  <si>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</si>
  <si>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</si>
  <si>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</si>
  <si>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</si>
  <si>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</si>
  <si>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</si>
  <si>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</si>
  <si>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</si>
  <si>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</si>
  <si>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</si>
  <si>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</si>
  <si>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</si>
  <si>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</si>
  <si>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</si>
  <si>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</si>
  <si>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</si>
  <si>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</si>
  <si>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</si>
  <si>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</si>
  <si>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</si>
  <si>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</si>
  <si>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</si>
  <si>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</si>
  <si>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</si>
  <si>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</si>
  <si>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</si>
  <si>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</si>
  <si>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</si>
  <si>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</si>
  <si>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</si>
  <si>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</si>
  <si>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</si>
  <si>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</si>
  <si>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</si>
  <si>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</si>
  <si>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</si>
  <si>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</si>
  <si>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</si>
  <si>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</si>
  <si>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</si>
  <si>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</si>
  <si>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</si>
  <si>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</si>
  <si>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</si>
  <si>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</si>
  <si>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</si>
  <si>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</si>
  <si>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</si>
  <si>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</si>
  <si>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</si>
  <si>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</si>
  <si>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</si>
  <si>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</si>
  <si>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</si>
  <si>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</si>
  <si>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</si>
  <si>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</si>
  <si>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</si>
  <si>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</si>
  <si>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</si>
  <si>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</si>
  <si>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</si>
  <si>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</si>
  <si>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</si>
  <si>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</si>
  <si>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</si>
  <si>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</si>
  <si>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</si>
  <si>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</si>
  <si>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</si>
  <si>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</si>
  <si>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</si>
  <si>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</si>
  <si>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</si>
  <si>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</si>
  <si>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</si>
  <si>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</si>
  <si>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</si>
  <si>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</si>
  <si>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</si>
  <si>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</si>
  <si>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</si>
  <si>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</si>
  <si>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</si>
  <si>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</si>
  <si>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</si>
  <si>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</si>
  <si>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</si>
  <si>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</si>
  <si>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</si>
  <si>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</si>
  <si>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</si>
  <si>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</si>
  <si>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</si>
  <si>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</si>
  <si>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</si>
  <si>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</si>
  <si>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</si>
  <si>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</si>
  <si>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</si>
  <si>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</si>
  <si>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</si>
  <si>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</si>
  <si>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</si>
  <si>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</si>
  <si>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</si>
  <si>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</si>
  <si>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</si>
  <si>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</si>
  <si>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</si>
  <si>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</si>
  <si>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</si>
  <si>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</si>
  <si>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</si>
  <si>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</si>
  <si>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</si>
  <si>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</si>
  <si>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</si>
  <si>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</si>
  <si>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</si>
  <si>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</si>
  <si>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</si>
  <si>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</si>
  <si>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</si>
  <si>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</si>
  <si>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</si>
  <si>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</si>
  <si>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</si>
  <si>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</si>
  <si>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</si>
  <si>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</si>
  <si>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</si>
  <si>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</si>
  <si>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</si>
  <si>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</si>
  <si>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</si>
  <si>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</si>
  <si>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</si>
  <si>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</si>
  <si>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</si>
  <si>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</si>
  <si>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</si>
  <si>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</si>
  <si>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</si>
  <si>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</si>
  <si>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</si>
  <si>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</si>
  <si>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</si>
  <si>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</si>
  <si>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</si>
  <si>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</si>
  <si>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</si>
  <si>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</si>
  <si>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</si>
  <si>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</si>
  <si>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</si>
  <si>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</si>
  <si>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</si>
  <si>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</si>
  <si>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</si>
  <si>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</si>
  <si>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</si>
  <si>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</si>
  <si>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</si>
  <si>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</si>
  <si>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</si>
  <si>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</si>
  <si>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</si>
  <si>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</si>
  <si>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</si>
  <si>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</si>
  <si>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</si>
  <si>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</si>
  <si>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</si>
  <si>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</si>
  <si>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</si>
  <si>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</si>
  <si>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</si>
  <si>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</si>
  <si>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</si>
  <si>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</si>
  <si>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</si>
  <si>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</si>
  <si>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</si>
  <si>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</si>
  <si>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</si>
  <si>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</si>
  <si>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</si>
  <si>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</si>
  <si>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</si>
  <si>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</si>
  <si>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</si>
  <si>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</si>
  <si>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</si>
  <si>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</si>
  <si>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</si>
  <si>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</si>
  <si>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</si>
  <si>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</si>
  <si>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</si>
  <si>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</si>
  <si>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</si>
  <si>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</si>
  <si>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</si>
  <si>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</si>
  <si>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</si>
  <si>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</si>
  <si>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</si>
  <si>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</si>
  <si>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</si>
  <si>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</si>
  <si>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</si>
  <si>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</si>
  <si>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</si>
  <si>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</si>
  <si>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</si>
  <si>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</si>
  <si>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</si>
  <si>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</si>
  <si>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</si>
  <si>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</si>
  <si>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</si>
  <si>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</si>
  <si>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</si>
  <si>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</si>
  <si>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</si>
  <si>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</si>
  <si>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</si>
  <si>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</si>
  <si>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</si>
  <si>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</si>
  <si>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</si>
  <si>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</si>
  <si>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</si>
  <si>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</si>
  <si>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</si>
  <si>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</si>
  <si>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</si>
  <si>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</si>
  <si>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</si>
  <si>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</si>
  <si>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</si>
  <si>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</si>
  <si>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</si>
  <si>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</si>
  <si>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</si>
  <si>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</si>
  <si>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</si>
  <si>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</si>
  <si>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</si>
  <si>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</si>
  <si>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</si>
  <si>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</si>
  <si>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</si>
  <si>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</si>
  <si>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</si>
  <si>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</si>
  <si>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</si>
  <si>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</si>
  <si>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</si>
  <si>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</si>
  <si>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</si>
  <si>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</si>
  <si>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</si>
  <si>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</si>
  <si>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</si>
  <si>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</si>
  <si>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</si>
  <si>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</si>
  <si>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</si>
  <si>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</si>
  <si>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</si>
  <si>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</si>
  <si>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</si>
  <si>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</si>
  <si>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</si>
  <si>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</si>
  <si>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</si>
  <si>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</si>
  <si>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</si>
  <si>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</si>
  <si>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</si>
  <si>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</si>
  <si>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</si>
  <si>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</si>
  <si>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</si>
  <si>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</si>
  <si>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</si>
  <si>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</si>
  <si>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</si>
  <si>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</si>
  <si>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</si>
  <si>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</si>
  <si>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</si>
  <si>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</si>
  <si>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</si>
  <si>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</si>
  <si>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</si>
  <si>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</si>
  <si>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</si>
  <si>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</si>
  <si>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</si>
  <si>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</si>
  <si>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</si>
  <si>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</si>
  <si>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</si>
  <si>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</si>
  <si>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</si>
  <si>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</si>
  <si>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</si>
  <si>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</si>
  <si>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</si>
  <si>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</si>
  <si>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</si>
  <si>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</si>
  <si>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</si>
  <si>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</si>
  <si>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</si>
  <si>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</si>
  <si>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</si>
  <si>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</si>
  <si>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</si>
  <si>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</si>
  <si>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</si>
  <si>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</si>
  <si>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</si>
  <si>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</si>
  <si>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</si>
  <si>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</si>
  <si>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</si>
  <si>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</si>
  <si>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</si>
  <si>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</si>
  <si>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</si>
  <si>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</si>
  <si>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</si>
  <si>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</si>
  <si>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</si>
  <si>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</si>
  <si>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</si>
  <si>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</si>
  <si>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</si>
  <si>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</si>
  <si>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</si>
  <si>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</si>
  <si>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</si>
  <si>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</si>
  <si>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</si>
  <si>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</si>
  <si>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</si>
  <si>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</si>
  <si>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</si>
  <si>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</si>
  <si>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</si>
  <si>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</si>
  <si>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</si>
  <si>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</si>
  <si>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</si>
  <si>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</si>
  <si>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</si>
  <si>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</si>
  <si>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</si>
  <si>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</si>
  <si>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</si>
  <si>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</si>
  <si>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</si>
  <si>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</si>
  <si>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</si>
  <si>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</si>
  <si>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</si>
  <si>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</si>
  <si>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</si>
  <si>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</si>
  <si>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</si>
  <si>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</si>
  <si>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</si>
  <si>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</si>
  <si>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</si>
  <si>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</si>
  <si>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</si>
  <si>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</si>
  <si>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</si>
  <si>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</si>
  <si>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</si>
  <si>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</si>
  <si>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</si>
  <si>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</si>
  <si>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</si>
  <si>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</si>
  <si>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</si>
  <si>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</si>
  <si>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</si>
  <si>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</si>
  <si>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</si>
  <si>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</si>
  <si>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</si>
  <si>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</si>
  <si>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</si>
  <si>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</si>
  <si>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</si>
  <si>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</si>
  <si>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</si>
  <si>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</si>
  <si>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</si>
  <si>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</si>
  <si>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</si>
  <si>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</si>
  <si>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</si>
  <si>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</si>
  <si>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</si>
  <si>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</si>
  <si>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</si>
  <si>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</si>
  <si>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</si>
  <si>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</si>
  <si>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</si>
  <si>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</si>
  <si>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</si>
  <si>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</si>
  <si>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</si>
  <si>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</si>
  <si>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</si>
  <si>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</si>
  <si>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</si>
  <si>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</si>
  <si>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</si>
  <si>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</si>
  <si>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</si>
  <si>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</si>
  <si>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</si>
  <si>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</si>
  <si>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</si>
  <si>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</si>
  <si>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</si>
  <si>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</si>
  <si>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</si>
  <si>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m.pdf</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</si>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</sst>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3" fillId="0" borderId="0" xfId="0" applyFont="1" applyAlignment="1">
      <alignment horizontal="right" wrapText="1"/>
    </xf>
    <xf numFmtId="0" fontId="0" fillId="0" borderId="0" xfId="0" applyAlignment="1">
      <alignment horizontal="right" wrapText="1"/>
    </xf>
    <xf numFmtId="0" fontId="52" fillId="0" borderId="0" xfId="0" applyFont="1" applyAlignment="1">
      <alignment horizontal="left"/>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0" fontId="52" fillId="0" borderId="0" xfId="0" applyFont="1" applyAlignment="1">
      <alignment horizontal="center"/>
    </xf>
    <xf numFmtId="1" fontId="7" fillId="0" borderId="4" xfId="0" applyNumberFormat="1"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left"/>
    </xf>
    <xf numFmtId="1" fontId="7" fillId="0" borderId="4" xfId="0" applyNumberFormat="1" applyFont="1" applyBorder="1" applyAlignment="1">
      <alignment horizontal="left"/>
    </xf>
    <xf numFmtId="0" fontId="7" fillId="0" borderId="4" xfId="0" applyFont="1" applyBorder="1" applyAlignment="1">
      <alignment horizontal="left"/>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c r="A3" s="4" t="str">
        <f t="shared" si="0"/>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7"/>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c r="A4" s="4" t="str">
        <f t="shared" si="0"/>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7"/>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c r="A5" s="4" t="str">
        <f t="shared" si="0"/>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7"/>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c r="A6" s="4" t="str">
        <f t="shared" si="0"/>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7"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c r="A7" s="4" t="str">
        <f t="shared" si="0"/>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7"/>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c r="A8" s="4" t="str">
        <f t="shared" si="0"/>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7"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c r="A9" s="4" t="str">
        <f t="shared" si="0"/>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7"/>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c r="A10" s="4" t="str">
        <f t="shared" si="0"/>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7"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c r="A11" s="4" t="str">
        <f t="shared" si="0"/>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7"/>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c r="A12" s="4" t="str">
        <f t="shared" si="0"/>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7"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c r="A13" s="4" t="str">
        <f t="shared" si="0"/>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7"/>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c r="A14" s="4" t="str">
        <f t="shared" si="0"/>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7"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c r="A15" s="4" t="str">
        <f t="shared" si="0"/>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7"/>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c r="A16" s="4" t="str">
        <f t="shared" si="0"/>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7"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c r="A17" s="4" t="str">
        <f t="shared" si="0"/>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7"/>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c r="A18" s="4" t="str">
        <f t="shared" si="0"/>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7"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c r="A19" s="4" t="str">
        <f t="shared" si="0"/>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7"/>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c r="A20" s="4" t="str">
        <f t="shared" si="0"/>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7"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c r="A21" s="4" t="str">
        <f t="shared" si="0"/>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7"/>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c r="A22" s="4" t="str">
        <f t="shared" si="0"/>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7"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c r="A23" s="4" t="str">
        <f t="shared" si="0"/>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7"/>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c r="A24" s="4" t="str">
        <f t="shared" si="0"/>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7"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c r="A25" s="4" t="str">
        <f t="shared" si="0"/>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7"/>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c r="A26" s="4" t="str">
        <f t="shared" si="0"/>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7"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c r="A27" s="4" t="str">
        <f t="shared" si="0"/>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7"/>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c r="A28" s="4" t="str">
        <f t="shared" si="0"/>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7"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c r="A29" s="4" t="str">
        <f t="shared" si="0"/>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7"/>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c r="A30" s="4" t="str">
        <f t="shared" si="0"/>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7"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c r="A31" s="4" t="str">
        <f t="shared" si="0"/>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7"/>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c r="A32" s="4" t="str">
        <f t="shared" si="0"/>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7"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c r="A33" s="4" t="str">
        <f t="shared" si="0"/>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7"/>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c r="A34" s="4" t="str">
        <f t="shared" si="0"/>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7"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c r="A35" s="4" t="str">
        <f t="shared" si="0"/>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7"/>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c r="A36" s="4" t="str">
        <f t="shared" si="0"/>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7"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c r="A37" s="4" t="str">
        <f t="shared" si="0"/>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7"/>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c r="A38" s="4" t="str">
        <f t="shared" si="0"/>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7"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c r="A39" s="4" t="str">
        <f t="shared" si="0"/>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7"/>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c r="A40" s="4" t="str">
        <f t="shared" si="0"/>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7"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c r="A41" s="4" t="str">
        <f t="shared" si="0"/>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7"/>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c r="A42" s="4" t="str">
        <f t="shared" si="0"/>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7"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c r="A43" s="4" t="str">
        <f t="shared" si="0"/>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7"/>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c r="A44" s="4" t="str">
        <f t="shared" si="0"/>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7"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c r="A45" s="4" t="str">
        <f t="shared" si="0"/>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7"/>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c r="A46" s="4" t="str">
        <f t="shared" si="0"/>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7"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c r="A47" s="4" t="str">
        <f t="shared" si="0"/>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7"/>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c r="A48" s="4" t="str">
        <f t="shared" si="0"/>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7"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c r="A49" s="4" t="str">
        <f t="shared" si="0"/>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7"/>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c r="A50" s="4" t="str">
        <f t="shared" si="0"/>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7"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c r="A51" s="4" t="str">
        <f t="shared" si="0"/>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7"/>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c r="A52" s="4" t="str">
        <f t="shared" si="0"/>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7"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c r="A53" s="4" t="str">
        <f t="shared" si="0"/>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7"/>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c r="A54" s="4" t="str">
        <f t="shared" si="0"/>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7"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c r="A55" s="4" t="str">
        <f t="shared" si="0"/>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7"/>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c r="A56" s="4" t="str">
        <f t="shared" si="0"/>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7"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c r="A57" s="4" t="str">
        <f t="shared" si="0"/>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7"/>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c r="A58" s="4" t="str">
        <f t="shared" si="0"/>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7"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c r="A59" s="4" t="str">
        <f t="shared" si="0"/>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7"/>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c r="A60" s="4" t="str">
        <f t="shared" si="0"/>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7"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c r="A61" s="4" t="str">
        <f t="shared" si="0"/>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7"/>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c r="A62" s="4" t="str">
        <f t="shared" si="0"/>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7"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c r="A63" s="4" t="str">
        <f t="shared" si="0"/>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7"/>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c r="A64" s="4" t="str">
        <f t="shared" si="0"/>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7"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c r="A65" s="4" t="str">
        <f t="shared" si="0"/>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7"/>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7"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c r="A67" s="4" t="str">
        <f t="shared" si="20"/>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7"/>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c r="A68" s="4" t="str">
        <f t="shared" si="20"/>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7"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c r="A69" s="4" t="str">
        <f t="shared" si="20"/>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7"/>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c r="A70" s="4" t="str">
        <f t="shared" si="20"/>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7"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c r="A71" s="4" t="str">
        <f t="shared" si="20"/>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7"/>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c r="A72" s="4" t="str">
        <f t="shared" si="20"/>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7"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c r="A73" s="4" t="str">
        <f t="shared" si="20"/>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7"/>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c r="A74" s="4" t="str">
        <f t="shared" si="20"/>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7"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c r="A75" s="4" t="str">
        <f t="shared" si="20"/>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7"/>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c r="A76" s="4" t="str">
        <f t="shared" si="20"/>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7"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c r="A77" s="4" t="str">
        <f t="shared" si="20"/>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7"/>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c r="A78" s="4" t="str">
        <f t="shared" si="20"/>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7"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c r="A79" s="4" t="str">
        <f t="shared" si="20"/>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7"/>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c r="A80" s="4" t="str">
        <f t="shared" si="20"/>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7"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c r="A81" s="4" t="str">
        <f t="shared" si="20"/>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7"/>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c r="A82" s="4" t="str">
        <f t="shared" si="20"/>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7"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c r="A83" s="4" t="str">
        <f t="shared" si="20"/>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7"/>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c r="A84" s="4" t="str">
        <f t="shared" si="20"/>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7"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c r="A85" s="4" t="str">
        <f t="shared" si="20"/>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7"/>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c r="A86" s="4" t="str">
        <f t="shared" si="20"/>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7"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c r="A87" s="4" t="str">
        <f t="shared" si="20"/>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7"/>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c r="A88" s="4" t="str">
        <f t="shared" si="20"/>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7"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c r="A89" s="4" t="str">
        <f t="shared" si="20"/>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7"/>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c r="A90" s="4" t="str">
        <f t="shared" si="20"/>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7"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c r="A91" s="4" t="str">
        <f t="shared" si="20"/>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7"/>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c r="A92" s="4" t="str">
        <f t="shared" si="20"/>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7"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c r="A93" s="4" t="str">
        <f t="shared" si="20"/>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7"/>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c r="A94" s="4" t="str">
        <f t="shared" si="20"/>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7"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c r="A95" s="4" t="str">
        <f t="shared" si="20"/>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7"/>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c r="A96" s="4" t="str">
        <f t="shared" si="20"/>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7"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c r="A97" s="4" t="str">
        <f t="shared" si="20"/>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7"/>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c r="A98" s="4" t="str">
        <f t="shared" si="20"/>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7"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c r="A99" s="4" t="str">
        <f t="shared" si="20"/>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7"/>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c r="A100" s="4" t="str">
        <f t="shared" si="20"/>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7"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c r="A101" s="4" t="str">
        <f t="shared" si="20"/>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7"/>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c r="A102" s="4" t="str">
        <f t="shared" si="20"/>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7"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c r="A103" s="4" t="str">
        <f t="shared" si="20"/>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7"/>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c r="A104" s="4" t="str">
        <f t="shared" si="20"/>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7"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c r="A105" s="4" t="str">
        <f t="shared" si="20"/>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7"/>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c r="A106" s="4" t="str">
        <f t="shared" si="20"/>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7"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c r="A107" s="4" t="str">
        <f t="shared" si="20"/>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7"/>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c r="A108" s="4" t="str">
        <f t="shared" si="20"/>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7"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c r="A109" s="4" t="str">
        <f t="shared" si="20"/>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7"/>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c r="A110" s="4" t="str">
        <f t="shared" si="20"/>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7"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c r="A111" s="4" t="str">
        <f t="shared" si="20"/>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7"/>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c r="A112" s="4" t="str">
        <f t="shared" si="20"/>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7"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c r="A113" s="4" t="str">
        <f t="shared" si="20"/>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7"/>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c r="A114" s="4" t="str">
        <f t="shared" si="20"/>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7"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c r="A115" s="4" t="str">
        <f t="shared" si="20"/>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7"/>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c r="A116" s="4" t="str">
        <f t="shared" si="20"/>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7"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c r="A117" s="4" t="str">
        <f t="shared" si="20"/>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7"/>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c r="A118" s="4" t="str">
        <f t="shared" si="20"/>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7"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c r="A119" s="4" t="str">
        <f t="shared" si="20"/>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7"/>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c r="A120" s="4" t="str">
        <f t="shared" si="20"/>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7"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c r="A121" s="4" t="str">
        <f t="shared" si="20"/>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7"/>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c r="A122" s="4" t="str">
        <f t="shared" si="20"/>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7"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c r="A123" s="4" t="str">
        <f t="shared" si="20"/>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7"/>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c r="A124" s="4" t="str">
        <f t="shared" si="20"/>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7"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c r="A125" s="4" t="str">
        <f t="shared" si="20"/>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7"/>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c r="A126" s="4" t="str">
        <f t="shared" si="20"/>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7"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c r="A127" s="4" t="str">
        <f t="shared" si="20"/>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7"/>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c r="A128" s="4" t="str">
        <f t="shared" si="20"/>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7"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c r="A129" s="4" t="str">
        <f t="shared" si="20"/>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7"/>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7"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c r="A131" s="4" t="str">
        <f t="shared" si="34"/>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7"/>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c r="A132" s="4" t="str">
        <f t="shared" si="34"/>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7"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c r="A133" s="4" t="str">
        <f t="shared" si="34"/>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7"/>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c r="A134" s="4" t="str">
        <f t="shared" si="34"/>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7"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c r="A135" s="4" t="str">
        <f t="shared" si="34"/>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7"/>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c r="A136" s="4" t="str">
        <f t="shared" si="34"/>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7"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c r="A137" s="4" t="str">
        <f t="shared" si="34"/>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7"/>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c r="A138" s="4" t="str">
        <f t="shared" si="34"/>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7"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c r="A139" s="4" t="str">
        <f t="shared" si="34"/>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7"/>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c r="A140" s="4" t="str">
        <f t="shared" si="34"/>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7"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c r="A141" s="4" t="str">
        <f t="shared" si="34"/>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7"/>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c r="A142" s="4" t="str">
        <f t="shared" si="34"/>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7"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c r="A143" s="4" t="str">
        <f t="shared" si="34"/>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7"/>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c r="A144" s="4" t="str">
        <f t="shared" si="34"/>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7"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c r="A145" s="4" t="str">
        <f t="shared" si="34"/>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7"/>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c r="A146" s="4" t="str">
        <f t="shared" si="34"/>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7"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c r="A147" s="4" t="str">
        <f t="shared" si="34"/>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7"/>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c r="A148" s="4" t="str">
        <f t="shared" si="34"/>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7"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c r="A149" s="4" t="str">
        <f t="shared" si="34"/>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7"/>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c r="A150" s="4" t="str">
        <f t="shared" si="34"/>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7"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c r="A151" s="4" t="str">
        <f t="shared" si="34"/>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7"/>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c r="A152" s="4" t="str">
        <f t="shared" si="34"/>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7"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c r="A153" s="4" t="str">
        <f t="shared" si="34"/>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7"/>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c r="A154" s="4" t="str">
        <f t="shared" si="34"/>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7"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c r="A155" s="4" t="str">
        <f t="shared" si="34"/>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7"/>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c r="A156" s="4" t="str">
        <f t="shared" si="34"/>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7"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c r="A157" s="4" t="str">
        <f t="shared" si="34"/>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7"/>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c r="A158" s="4" t="str">
        <f t="shared" si="34"/>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7"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c r="A159" s="4" t="str">
        <f t="shared" si="34"/>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7"/>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c r="A160" s="4" t="str">
        <f t="shared" si="34"/>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7"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c r="A161" s="4" t="str">
        <f t="shared" si="34"/>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7"/>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c r="A162" s="4" t="str">
        <f t="shared" si="34"/>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7"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c r="A163" s="4" t="str">
        <f t="shared" si="34"/>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7"/>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c r="A164" s="4" t="str">
        <f t="shared" si="34"/>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7"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c r="A165" s="4" t="str">
        <f t="shared" si="34"/>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7"/>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c r="A166" s="4" t="str">
        <f t="shared" si="34"/>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7"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c r="A167" s="4" t="str">
        <f t="shared" si="34"/>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7"/>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c r="A168" s="4" t="str">
        <f t="shared" si="34"/>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7"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c r="A169" s="4" t="str">
        <f t="shared" si="34"/>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7"/>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c r="A170" s="4" t="str">
        <f t="shared" si="34"/>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7"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c r="A171" s="4" t="str">
        <f t="shared" si="34"/>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7"/>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c r="A172" s="4" t="str">
        <f t="shared" si="34"/>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7"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c r="A173" s="4" t="str">
        <f t="shared" si="34"/>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7"/>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c r="A174" s="4" t="str">
        <f t="shared" si="34"/>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7"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c r="A175" s="4" t="str">
        <f t="shared" si="34"/>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7"/>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c r="A176" s="4" t="str">
        <f t="shared" si="34"/>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7"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c r="A177" s="4" t="str">
        <f t="shared" si="34"/>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7"/>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c r="A178" s="4" t="str">
        <f t="shared" si="34"/>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7"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c r="A179" s="4" t="str">
        <f t="shared" si="34"/>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7"/>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c r="A180" s="4" t="str">
        <f t="shared" si="34"/>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7"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c r="A181" s="4" t="str">
        <f t="shared" si="34"/>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7"/>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c r="A182" s="4" t="str">
        <f t="shared" si="34"/>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7"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c r="A183" s="4" t="str">
        <f t="shared" si="34"/>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7"/>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c r="A184" s="4" t="str">
        <f t="shared" si="34"/>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7"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c r="A185" s="4" t="str">
        <f t="shared" si="34"/>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7"/>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c r="A186" s="4" t="str">
        <f t="shared" si="34"/>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7"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c r="A187" s="4" t="str">
        <f t="shared" si="34"/>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7"/>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c r="A188" s="4" t="str">
        <f t="shared" si="34"/>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7"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c r="A189" s="4" t="str">
        <f t="shared" si="34"/>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7"/>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c r="A190" s="4" t="str">
        <f t="shared" si="34"/>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7"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c r="A191" s="4" t="str">
        <f t="shared" si="34"/>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7"/>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c r="A192" s="4" t="str">
        <f t="shared" si="34"/>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7"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c r="A193" s="4" t="str">
        <f t="shared" si="34"/>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7"/>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7"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c r="A195" s="4" t="str">
        <f t="shared" si="47"/>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7"/>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c r="A196" s="4" t="str">
        <f t="shared" si="47"/>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7"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c r="A197" s="4" t="str">
        <f t="shared" si="47"/>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7"/>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c r="A198" s="4" t="str">
        <f t="shared" si="47"/>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7"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c r="A199" s="4" t="str">
        <f t="shared" si="47"/>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7"/>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c r="A200" s="4" t="str">
        <f t="shared" si="47"/>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7"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c r="A201" s="4" t="str">
        <f t="shared" si="47"/>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7"/>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c r="A202" s="4" t="str">
        <f t="shared" si="47"/>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7"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c r="A203" s="4" t="str">
        <f t="shared" si="47"/>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7"/>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c r="A204" s="4" t="str">
        <f t="shared" si="47"/>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7"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c r="A205" s="4" t="str">
        <f t="shared" si="47"/>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7"/>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c r="A206" s="4" t="str">
        <f t="shared" si="47"/>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7"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c r="A207" s="4" t="str">
        <f t="shared" si="47"/>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7"/>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c r="A208" s="4" t="str">
        <f t="shared" si="47"/>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7"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c r="A209" s="4" t="str">
        <f t="shared" si="47"/>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7"/>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c r="A210" s="4" t="str">
        <f t="shared" si="47"/>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7"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c r="A211" s="4" t="str">
        <f t="shared" si="47"/>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7"/>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c r="A212" s="4" t="str">
        <f t="shared" si="47"/>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7"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c r="A213" s="4" t="str">
        <f t="shared" si="47"/>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7"/>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c r="A214" s="4" t="str">
        <f t="shared" si="47"/>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7"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c r="A215" s="4" t="str">
        <f t="shared" si="47"/>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7"/>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c r="A216" s="4" t="str">
        <f t="shared" si="47"/>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7"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c r="A217" s="4" t="str">
        <f t="shared" si="47"/>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7"/>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c r="A218" s="4" t="str">
        <f t="shared" si="47"/>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7"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c r="A219" s="4" t="str">
        <f t="shared" si="47"/>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7"/>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c r="A220" s="4" t="str">
        <f t="shared" si="47"/>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7"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c r="A221" s="4" t="str">
        <f t="shared" si="47"/>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7"/>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c r="A222" s="4" t="str">
        <f t="shared" si="47"/>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7"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c r="A223" s="4" t="str">
        <f t="shared" si="47"/>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7"/>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c r="A224" s="4" t="str">
        <f t="shared" si="47"/>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7"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c r="A225" s="4" t="str">
        <f t="shared" si="47"/>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7"/>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c r="A226" s="4" t="str">
        <f t="shared" si="47"/>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7"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c r="A227" s="4" t="str">
        <f t="shared" si="47"/>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7"/>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c r="A228" s="4" t="str">
        <f t="shared" si="47"/>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7"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c r="A229" s="4" t="str">
        <f t="shared" si="47"/>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7"/>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c r="A230" s="4" t="str">
        <f t="shared" si="47"/>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7"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c r="A231" s="4" t="str">
        <f t="shared" si="47"/>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7"/>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c r="A232" s="4" t="str">
        <f t="shared" si="47"/>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7"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c r="A233" s="4" t="str">
        <f t="shared" si="47"/>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7"/>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c r="A234" s="4" t="str">
        <f t="shared" si="47"/>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7"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c r="A235" s="4" t="str">
        <f t="shared" si="47"/>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7"/>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c r="A236" s="4" t="str">
        <f t="shared" si="47"/>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7"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c r="A237" s="4" t="str">
        <f t="shared" si="47"/>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7"/>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c r="A238" s="4" t="str">
        <f t="shared" si="47"/>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7"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c r="A239" s="4" t="str">
        <f t="shared" si="47"/>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7"/>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c r="A240" s="4" t="str">
        <f t="shared" si="47"/>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7"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c r="A241" s="4" t="str">
        <f t="shared" si="47"/>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7"/>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c r="A242" s="4" t="str">
        <f t="shared" si="47"/>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7"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c r="A243" s="4" t="str">
        <f t="shared" si="47"/>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7"/>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c r="A244" s="4" t="str">
        <f t="shared" si="47"/>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7"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c r="A245" s="4" t="str">
        <f t="shared" si="47"/>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7"/>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c r="A246" s="4" t="str">
        <f t="shared" si="47"/>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7"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c r="A247" s="4" t="str">
        <f t="shared" si="47"/>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7"/>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c r="A248" s="4" t="str">
        <f t="shared" si="47"/>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7"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c r="A249" s="4" t="str">
        <f t="shared" si="47"/>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7"/>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c r="A250" s="4" t="str">
        <f t="shared" si="47"/>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7"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c r="A251" s="4" t="str">
        <f t="shared" si="47"/>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7"/>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c r="A252" s="4" t="str">
        <f t="shared" si="47"/>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7"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c r="A253" s="4" t="str">
        <f t="shared" si="47"/>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7"/>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c r="A254" s="4" t="str">
        <f t="shared" si="47"/>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7"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c r="A255" s="4" t="str">
        <f t="shared" si="47"/>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7"/>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c r="A256" s="4" t="str">
        <f t="shared" si="47"/>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7"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c r="A257" s="4" t="str">
        <f t="shared" si="47"/>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7"/>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7"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c r="A259" s="4" t="str">
        <f t="shared" si="63"/>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7"/>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c r="A260" s="4" t="str">
        <f t="shared" si="63"/>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7"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c r="A261" s="4" t="str">
        <f t="shared" si="63"/>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7"/>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c r="A262" s="4" t="str">
        <f t="shared" si="63"/>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7"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c r="A263" s="4" t="str">
        <f t="shared" si="63"/>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7"/>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c r="A264" s="4" t="str">
        <f t="shared" si="63"/>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7"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c r="A265" s="4" t="str">
        <f t="shared" si="63"/>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7"/>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c r="A266" s="4" t="str">
        <f t="shared" si="63"/>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7"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c r="A267" s="4" t="str">
        <f t="shared" si="63"/>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7"/>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c r="A268" s="4" t="str">
        <f t="shared" si="63"/>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7"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c r="A269" s="4" t="str">
        <f t="shared" si="63"/>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7"/>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c r="A270" s="4" t="str">
        <f t="shared" si="63"/>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7"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c r="A271" s="4" t="str">
        <f t="shared" si="63"/>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7"/>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c r="A272" s="4" t="str">
        <f t="shared" si="63"/>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7"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c r="A273" s="4" t="str">
        <f t="shared" si="63"/>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7"/>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c r="A274" s="4" t="str">
        <f t="shared" si="63"/>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7"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c r="A275" s="4" t="str">
        <f t="shared" si="63"/>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7"/>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c r="A276" s="4" t="str">
        <f t="shared" si="63"/>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7"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c r="A277" s="4" t="str">
        <f t="shared" si="63"/>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7"/>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c r="A278" s="4" t="str">
        <f t="shared" si="63"/>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7"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c r="A279" s="4" t="str">
        <f t="shared" si="63"/>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7"/>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c r="A280" s="4" t="str">
        <f t="shared" si="63"/>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7"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c r="A281" s="4" t="str">
        <f t="shared" si="63"/>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7"/>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c r="A282" s="4" t="str">
        <f t="shared" si="63"/>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7"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c r="A283" s="4" t="str">
        <f t="shared" si="63"/>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7"/>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c r="A284" s="4" t="str">
        <f t="shared" si="63"/>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7"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c r="A285" s="4" t="str">
        <f t="shared" si="63"/>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7"/>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c r="A286" s="4" t="str">
        <f t="shared" si="63"/>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7"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c r="A287" s="4" t="str">
        <f t="shared" si="63"/>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7"/>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c r="A288" s="4" t="str">
        <f t="shared" si="63"/>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7"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c r="A289" s="4" t="str">
        <f t="shared" si="63"/>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7"/>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c r="A290" s="4" t="str">
        <f t="shared" si="63"/>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7"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c r="A291" s="4" t="str">
        <f t="shared" si="63"/>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7"/>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c r="A292" s="4" t="str">
        <f t="shared" si="63"/>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7"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c r="A293" s="4" t="str">
        <f t="shared" si="63"/>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7"/>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c r="A294" s="4" t="str">
        <f t="shared" si="63"/>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7"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c r="A295" s="4" t="str">
        <f t="shared" si="63"/>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7"/>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c r="A296" s="4" t="str">
        <f t="shared" si="63"/>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7"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c r="A297" s="4" t="str">
        <f t="shared" si="63"/>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7"/>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c r="A298" s="4" t="str">
        <f t="shared" si="63"/>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7"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c r="A299" s="4" t="str">
        <f t="shared" si="63"/>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7"/>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c r="A300" s="4" t="str">
        <f t="shared" si="63"/>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7"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c r="A301" s="4" t="str">
        <f t="shared" si="63"/>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7"/>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c r="A302" s="4" t="str">
        <f t="shared" si="63"/>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7"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c r="A303" s="4" t="str">
        <f t="shared" si="63"/>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7"/>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c r="A304" s="4" t="str">
        <f t="shared" si="63"/>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7"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c r="A305" s="4" t="str">
        <f t="shared" si="63"/>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7"/>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c r="A306" s="4" t="str">
        <f t="shared" si="63"/>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7"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c r="A307" s="4" t="str">
        <f t="shared" si="63"/>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7"/>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c r="A308" s="4" t="str">
        <f t="shared" si="63"/>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7"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c r="A309" s="4" t="str">
        <f t="shared" si="63"/>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7"/>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c r="A310" s="4" t="str">
        <f t="shared" si="63"/>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7"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c r="A311" s="4" t="str">
        <f t="shared" si="63"/>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7"/>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c r="A312" s="4" t="str">
        <f t="shared" si="63"/>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7"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c r="A313" s="4" t="str">
        <f t="shared" si="63"/>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7"/>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c r="A314" s="4" t="str">
        <f t="shared" si="63"/>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7"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c r="A315" s="4" t="str">
        <f t="shared" si="63"/>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7"/>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c r="A316" s="4" t="str">
        <f t="shared" si="63"/>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7"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c r="A317" s="4" t="str">
        <f t="shared" si="63"/>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7"/>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c r="A318" s="4" t="str">
        <f t="shared" si="63"/>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7"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c r="A319" s="4" t="str">
        <f t="shared" si="63"/>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7"/>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c r="A320" s="4" t="str">
        <f t="shared" si="63"/>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7"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c r="A321" s="4" t="str">
        <f t="shared" si="63"/>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7"/>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7"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c r="A323" s="4" t="str">
        <f t="shared" si="76"/>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7"/>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c r="A324" s="4" t="str">
        <f t="shared" si="76"/>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7"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c r="A325" s="4" t="str">
        <f t="shared" si="76"/>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7"/>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c r="A326" s="4" t="str">
        <f t="shared" si="76"/>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7"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c r="A327" s="4" t="str">
        <f t="shared" si="76"/>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7"/>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c r="A328" s="4" t="str">
        <f t="shared" si="76"/>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7"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c r="A329" s="4" t="str">
        <f t="shared" si="76"/>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7"/>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c r="A330" s="4" t="str">
        <f t="shared" si="76"/>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7"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c r="A331" s="4" t="str">
        <f t="shared" si="76"/>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7"/>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c r="A332" s="4" t="str">
        <f t="shared" si="76"/>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7"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c r="A333" s="4" t="str">
        <f t="shared" si="76"/>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7"/>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c r="A334" s="4" t="str">
        <f t="shared" si="76"/>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7"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c r="A335" s="4" t="str">
        <f t="shared" si="76"/>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7"/>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c r="A336" s="4" t="str">
        <f t="shared" si="76"/>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7"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c r="A337" s="4" t="str">
        <f t="shared" si="76"/>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7"/>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c r="A338" s="4" t="str">
        <f t="shared" si="76"/>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7"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c r="A339" s="4" t="str">
        <f t="shared" si="76"/>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7"/>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c r="A340" s="4" t="str">
        <f t="shared" si="76"/>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7"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c r="A341" s="4" t="str">
        <f t="shared" si="76"/>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7"/>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c r="A342" s="4" t="str">
        <f t="shared" si="76"/>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7"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c r="A343" s="4" t="str">
        <f t="shared" si="76"/>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7"/>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c r="A344" s="4" t="str">
        <f t="shared" si="76"/>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7"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c r="A345" s="4" t="str">
        <f t="shared" si="76"/>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7"/>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c r="A346" s="4" t="str">
        <f t="shared" si="76"/>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7"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c r="A347" s="4" t="str">
        <f t="shared" si="76"/>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7"/>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c r="A348" s="4" t="str">
        <f t="shared" si="76"/>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7"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c r="A349" s="4" t="str">
        <f t="shared" si="76"/>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7"/>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c r="A350" s="4" t="str">
        <f t="shared" si="76"/>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7"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c r="A351" s="4" t="str">
        <f t="shared" si="76"/>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7"/>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c r="A352" s="4" t="str">
        <f t="shared" si="76"/>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7"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c r="A353" s="4" t="str">
        <f t="shared" si="76"/>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7"/>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c r="A354" s="4" t="str">
        <f t="shared" si="76"/>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7"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c r="A355" s="4" t="str">
        <f t="shared" si="76"/>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7"/>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c r="A356" s="4" t="str">
        <f t="shared" si="76"/>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7"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c r="A357" s="4" t="str">
        <f t="shared" si="76"/>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7"/>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c r="A358" s="4" t="str">
        <f t="shared" si="76"/>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7"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c r="A359" s="4" t="str">
        <f t="shared" si="76"/>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7"/>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c r="A360" s="4" t="str">
        <f t="shared" si="76"/>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7"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c r="A361" s="4" t="str">
        <f t="shared" si="76"/>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7"/>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c r="A362" s="4" t="str">
        <f t="shared" si="76"/>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7"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c r="A363" s="4" t="str">
        <f t="shared" si="76"/>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7"/>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c r="A364" s="4" t="str">
        <f t="shared" si="76"/>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7"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c r="A365" s="4" t="str">
        <f t="shared" si="76"/>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7"/>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c r="A366" s="4" t="str">
        <f t="shared" si="76"/>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7"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c r="A367" s="4" t="str">
        <f t="shared" si="76"/>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7"/>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c r="A368" s="4" t="str">
        <f t="shared" si="76"/>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7"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c r="A369" s="4" t="str">
        <f t="shared" si="76"/>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7"/>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c r="A370" s="4" t="str">
        <f t="shared" si="76"/>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7"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c r="A371" s="4" t="str">
        <f t="shared" si="76"/>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7"/>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c r="A372" s="4" t="str">
        <f t="shared" si="76"/>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7"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c r="A373" s="4" t="str">
        <f t="shared" si="76"/>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7"/>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c r="A374" s="4" t="str">
        <f t="shared" si="76"/>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7"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c r="A375" s="4" t="str">
        <f t="shared" si="76"/>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7"/>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c r="A376" s="4" t="str">
        <f t="shared" si="76"/>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7"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c r="A377" s="4" t="str">
        <f t="shared" si="76"/>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7"/>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c r="A378" s="4" t="str">
        <f t="shared" si="76"/>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7"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c r="A379" s="4" t="str">
        <f t="shared" si="76"/>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7"/>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c r="A380" s="4" t="str">
        <f t="shared" si="76"/>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7"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c r="A381" s="4" t="str">
        <f t="shared" si="76"/>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7"/>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c r="A382" s="4" t="str">
        <f t="shared" si="76"/>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7"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c r="A383" s="4" t="str">
        <f t="shared" si="76"/>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7"/>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c r="A384" s="4" t="str">
        <f t="shared" si="76"/>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7"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c r="A385" s="4" t="str">
        <f t="shared" si="76"/>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7"/>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7"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c r="A387" s="4" t="str">
        <f t="shared" si="90"/>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7"/>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c r="A388" s="4" t="str">
        <f t="shared" si="90"/>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7"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c r="A389" s="4" t="str">
        <f t="shared" si="90"/>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7"/>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c r="A390" s="4" t="str">
        <f t="shared" si="90"/>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7"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c r="A391" s="4" t="str">
        <f t="shared" si="90"/>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7"/>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c r="A392" s="4" t="str">
        <f t="shared" si="90"/>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7"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c r="A393" s="4" t="str">
        <f t="shared" si="90"/>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7"/>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7"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c r="A395" s="4" t="str">
        <f t="shared" si="101"/>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7"/>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c r="A396" s="4" t="str">
        <f t="shared" si="101"/>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7"/>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c r="A397" s="4" t="str">
        <f t="shared" si="101"/>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7"/>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c r="A398" s="4" t="str">
        <f t="shared" si="101"/>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7"/>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c r="A399" s="4" t="str">
        <f t="shared" si="101"/>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7"/>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c r="A400" s="4" t="str">
        <f t="shared" si="101"/>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7"/>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c r="A401" s="4" t="str">
        <f t="shared" si="101"/>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7"/>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c r="A402" s="4" t="str">
        <f t="shared" si="101"/>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7"/>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c r="A403" s="4" t="str">
        <f t="shared" si="101"/>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7"/>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c r="A404" s="4" t="str">
        <f t="shared" si="101"/>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7"/>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c r="A405" s="4" t="str">
        <f t="shared" si="101"/>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7"/>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c r="A406" s="4" t="str">
        <f t="shared" si="101"/>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7"/>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c r="A407" s="4" t="str">
        <f t="shared" si="101"/>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7"/>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c r="A408" s="4" t="str">
        <f t="shared" si="101"/>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7"/>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c r="A409" s="4" t="str">
        <f t="shared" si="101"/>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7"/>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c r="A410" s="4" t="str">
        <f t="shared" si="101"/>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7"/>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c r="A411" s="4" t="str">
        <f t="shared" si="101"/>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7"/>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c r="A412" s="4" t="str">
        <f t="shared" si="101"/>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7"/>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c r="A413" s="4" t="str">
        <f t="shared" si="101"/>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7"/>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c r="A414" s="4" t="str">
        <f t="shared" si="101"/>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7"/>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c r="A415" s="4" t="str">
        <f t="shared" si="101"/>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7"/>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c r="A416" s="4" t="str">
        <f t="shared" si="101"/>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7"/>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c r="A417" s="4" t="str">
        <f t="shared" si="101"/>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7"/>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c r="A418" s="4" t="str">
        <f t="shared" si="101"/>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7"/>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c r="A419" s="4" t="str">
        <f t="shared" si="101"/>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7"/>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c r="A420" s="4" t="str">
        <f t="shared" si="101"/>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7"/>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c r="A421" s="4" t="str">
        <f t="shared" si="101"/>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7"/>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c r="A422" s="4" t="str">
        <f t="shared" si="101"/>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7"/>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c r="A423" s="4" t="str">
        <f t="shared" si="101"/>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7"/>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c r="A424" s="4" t="str">
        <f t="shared" si="101"/>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7"/>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c r="A425" s="4" t="str">
        <f t="shared" si="101"/>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7"/>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c r="A426" s="4" t="str">
        <f t="shared" si="101"/>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7"/>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c r="A427" s="4" t="str">
        <f t="shared" si="101"/>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7"/>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c r="A428" s="4" t="str">
        <f t="shared" si="101"/>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7"/>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c r="A429" s="4" t="str">
        <f t="shared" si="101"/>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7"/>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c r="A430" s="4" t="str">
        <f t="shared" si="101"/>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7"/>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c r="A431" s="4" t="str">
        <f t="shared" si="101"/>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7"/>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c r="A432" s="4" t="str">
        <f t="shared" si="101"/>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7"/>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c r="A433" s="4" t="str">
        <f t="shared" si="101"/>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7"/>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c r="A434" s="4" t="str">
        <f t="shared" si="101"/>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7"/>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c r="A435" s="4" t="str">
        <f t="shared" si="101"/>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7"/>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c r="A436" s="4" t="str">
        <f t="shared" si="101"/>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7"/>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c r="A437" s="4" t="str">
        <f t="shared" si="101"/>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7"/>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c r="A438" s="4" t="str">
        <f t="shared" si="101"/>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7"/>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c r="A439" s="4" t="str">
        <f t="shared" si="101"/>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7"/>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c r="A440" s="4" t="str">
        <f t="shared" si="101"/>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7"/>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c r="A441" s="4" t="str">
        <f t="shared" si="101"/>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7"/>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c r="A442" s="4" t="str">
        <f t="shared" si="101"/>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7"/>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c r="A443" s="4" t="str">
        <f t="shared" si="101"/>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7"/>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c r="A444" s="4" t="str">
        <f t="shared" si="101"/>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7"/>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c r="A445" s="4" t="str">
        <f t="shared" si="101"/>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7"/>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c r="A446" s="4" t="str">
        <f t="shared" si="101"/>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7"/>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c r="A447" s="4" t="str">
        <f t="shared" si="101"/>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7"/>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c r="A448" s="4" t="str">
        <f t="shared" si="101"/>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7"/>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c r="A449" s="4" t="str">
        <f t="shared" si="101"/>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7"/>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7"/>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c r="A451" s="4" t="str">
        <f t="shared" si="107"/>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7"/>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c r="A452" s="4" t="str">
        <f t="shared" si="107"/>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7"/>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c r="A453" s="4" t="str">
        <f t="shared" si="107"/>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7"/>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c r="A454" s="4" t="str">
        <f t="shared" si="107"/>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7"/>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c r="A455" s="4" t="str">
        <f t="shared" si="107"/>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7"/>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c r="A456" s="4" t="str">
        <f t="shared" si="107"/>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7"/>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c r="A457" s="4" t="str">
        <f t="shared" si="107"/>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7"/>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c r="A458" s="4" t="str">
        <f t="shared" si="107"/>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7"/>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c r="A459" s="4" t="str">
        <f t="shared" si="107"/>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7"/>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c r="A460" s="4" t="str">
        <f t="shared" si="107"/>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7"/>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c r="A461" s="4" t="str">
        <f t="shared" si="107"/>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7"/>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c r="A462" s="4" t="str">
        <f t="shared" si="107"/>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7"/>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c r="A463" s="4" t="str">
        <f t="shared" si="107"/>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7"/>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c r="A464" s="4" t="str">
        <f t="shared" si="107"/>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7"/>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c r="A465" s="4" t="str">
        <f t="shared" si="107"/>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7"/>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c r="A466" s="4" t="str">
        <f t="shared" si="107"/>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7"/>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c r="A467" s="4" t="str">
        <f t="shared" si="107"/>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7"/>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c r="A468" s="4" t="str">
        <f t="shared" si="107"/>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7"/>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c r="A469" s="4" t="str">
        <f t="shared" si="107"/>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7"/>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c r="A470" s="4" t="str">
        <f t="shared" si="107"/>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7"/>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c r="A471" s="4" t="str">
        <f t="shared" si="107"/>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7"/>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c r="A472" s="4" t="str">
        <f t="shared" si="107"/>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7"/>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c r="A473" s="4" t="str">
        <f t="shared" si="107"/>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7"/>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c r="A474" s="4" t="str">
        <f t="shared" si="107"/>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7"/>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c r="A475" s="4" t="str">
        <f t="shared" si="107"/>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7"/>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c r="A476" s="4" t="str">
        <f t="shared" si="107"/>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7"/>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c r="A477" s="4" t="str">
        <f t="shared" si="107"/>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7"/>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c r="A478" s="4" t="str">
        <f t="shared" si="107"/>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7"/>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c r="A479" s="4" t="str">
        <f t="shared" si="107"/>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7"/>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c r="A480" s="4" t="str">
        <f t="shared" si="107"/>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7"/>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c r="A481" s="4" t="str">
        <f t="shared" si="107"/>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7"/>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c r="A482" s="4" t="str">
        <f t="shared" si="107"/>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7"/>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c r="A483" s="4" t="str">
        <f t="shared" si="107"/>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7"/>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c r="A484" s="4" t="str">
        <f t="shared" si="107"/>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7"/>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c r="A485" s="4" t="str">
        <f t="shared" si="107"/>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7"/>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c r="A486" s="4" t="str">
        <f t="shared" si="107"/>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7"/>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c r="A487" s="4" t="str">
        <f t="shared" si="107"/>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7"/>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c r="A488" s="4" t="str">
        <f t="shared" si="107"/>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7"/>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c r="A489" s="4" t="str">
        <f t="shared" si="107"/>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7"/>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c r="A490" s="4" t="str">
        <f t="shared" si="107"/>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7"/>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c r="A491" s="4" t="str">
        <f t="shared" si="107"/>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7"/>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c r="A492" s="4" t="str">
        <f t="shared" si="107"/>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7"/>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c r="A493" s="4" t="str">
        <f t="shared" si="107"/>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7"/>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c r="A494" s="4" t="str">
        <f t="shared" si="107"/>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7"/>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c r="A495" s="4" t="str">
        <f t="shared" si="107"/>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7"/>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c r="A496" s="4" t="str">
        <f t="shared" si="107"/>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7"/>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c r="A497" s="4" t="str">
        <f t="shared" si="107"/>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7"/>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c r="A498" s="4" t="str">
        <f t="shared" si="107"/>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7"/>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c r="A499" s="4" t="str">
        <f t="shared" si="107"/>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7"/>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c r="A500" s="4" t="str">
        <f t="shared" si="107"/>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7"/>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c r="A501" s="4" t="str">
        <f t="shared" si="107"/>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7"/>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c r="A502" s="4" t="str">
        <f t="shared" si="107"/>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7"/>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c r="A503" s="4" t="str">
        <f t="shared" si="107"/>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7"/>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c r="A504" s="4" t="str">
        <f t="shared" si="107"/>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7"/>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c r="A505" s="4" t="str">
        <f t="shared" si="107"/>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7"/>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c r="A506" s="4" t="str">
        <f t="shared" si="107"/>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7"/>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c r="A507" s="4" t="str">
        <f t="shared" si="107"/>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7"/>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c r="A508" s="4" t="str">
        <f t="shared" si="107"/>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7"/>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c r="A509" s="4" t="str">
        <f t="shared" si="107"/>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7"/>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c r="A510" s="4" t="str">
        <f t="shared" si="107"/>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7"/>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c r="A511" s="4" t="str">
        <f t="shared" si="107"/>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7"/>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c r="A512" s="4" t="str">
        <f t="shared" si="107"/>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7"/>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c r="A513" s="4" t="str">
        <f t="shared" si="107"/>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7"/>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7"/>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c r="A515" s="4" t="str">
        <f t="shared" si="120"/>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7"/>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c r="A516" s="4" t="str">
        <f t="shared" si="120"/>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7"/>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c r="A517" s="4" t="str">
        <f t="shared" si="120"/>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7"/>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c r="A518" s="4" t="str">
        <f t="shared" si="120"/>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7"/>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c r="A519" s="4" t="str">
        <f t="shared" si="120"/>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7"/>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c r="A520" s="4" t="str">
        <f t="shared" si="120"/>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7"/>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c r="A521" s="4" t="str">
        <f t="shared" si="120"/>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7"/>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c r="A522" s="4" t="str">
        <f t="shared" si="120"/>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7"/>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c r="A523" s="4" t="str">
        <f t="shared" si="120"/>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7"/>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c r="A524" s="4" t="str">
        <f t="shared" si="120"/>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7"/>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c r="A525" s="4" t="str">
        <f t="shared" si="120"/>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7"/>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c r="A526" s="4" t="str">
        <f t="shared" si="120"/>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7"/>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c r="A527" s="4" t="str">
        <f t="shared" si="120"/>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7"/>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c r="A528" s="4" t="str">
        <f t="shared" si="120"/>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7"/>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c r="A529" s="4" t="str">
        <f t="shared" si="120"/>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7"/>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c r="A530" s="4" t="str">
        <f t="shared" si="120"/>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7"/>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c r="A531" s="4" t="str">
        <f t="shared" si="120"/>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7"/>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c r="A532" s="4" t="str">
        <f t="shared" si="120"/>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7"/>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c r="A533" s="4" t="str">
        <f t="shared" si="120"/>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7"/>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c r="A534" s="4" t="str">
        <f t="shared" si="120"/>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7"/>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c r="A535" s="4" t="str">
        <f t="shared" si="120"/>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7"/>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c r="A536" s="4" t="str">
        <f t="shared" si="120"/>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7"/>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c r="A537" s="4" t="str">
        <f t="shared" si="120"/>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7"/>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c r="A538" s="4" t="str">
        <f t="shared" si="120"/>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7"/>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c r="A539" s="4" t="str">
        <f t="shared" si="120"/>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7"/>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c r="A540" s="4" t="str">
        <f t="shared" si="120"/>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7"/>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c r="A541" s="4" t="str">
        <f t="shared" si="120"/>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7"/>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c r="A542" s="4" t="str">
        <f t="shared" si="120"/>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7"/>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c r="A543" s="4" t="str">
        <f t="shared" si="120"/>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7"/>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c r="A544" s="4" t="str">
        <f t="shared" si="120"/>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7"/>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c r="A545" s="4" t="str">
        <f t="shared" si="120"/>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7"/>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c r="A546" s="4" t="str">
        <f t="shared" si="120"/>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7"/>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c r="A547" s="4" t="str">
        <f t="shared" si="120"/>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7"/>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c r="A548" s="4" t="str">
        <f t="shared" si="120"/>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7"/>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c r="A549" s="4" t="str">
        <f t="shared" si="120"/>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7"/>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c r="A550" s="4" t="str">
        <f t="shared" si="120"/>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7"/>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c r="A551" s="4" t="str">
        <f t="shared" si="120"/>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7"/>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c r="A552" s="4" t="str">
        <f t="shared" si="120"/>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7"/>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c r="A553" s="4" t="str">
        <f t="shared" si="120"/>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7"/>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c r="A554" s="4" t="str">
        <f t="shared" si="120"/>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7"/>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c r="A555" s="4" t="str">
        <f t="shared" si="120"/>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7"/>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c r="A556" s="4" t="str">
        <f t="shared" si="120"/>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7"/>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c r="A557" s="4" t="str">
        <f t="shared" si="120"/>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7"/>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c r="A558" s="4" t="str">
        <f t="shared" si="120"/>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7"/>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c r="A559" s="4" t="str">
        <f t="shared" si="120"/>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7"/>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c r="A560" s="4" t="str">
        <f t="shared" si="120"/>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7"/>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c r="A561" s="4" t="str">
        <f t="shared" si="120"/>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7"/>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c r="A562" s="4" t="str">
        <f t="shared" si="120"/>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7"/>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c r="A563" s="4" t="str">
        <f t="shared" si="120"/>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7"/>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c r="A564" s="4" t="str">
        <f t="shared" si="120"/>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7"/>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c r="A565" s="4" t="str">
        <f t="shared" si="120"/>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7"/>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c r="A566" s="4" t="str">
        <f t="shared" si="120"/>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7"/>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c r="A567" s="4" t="str">
        <f t="shared" si="120"/>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7"/>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c r="A568" s="4" t="str">
        <f t="shared" si="120"/>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7"/>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c r="A569" s="4" t="str">
        <f t="shared" si="120"/>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7"/>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c r="A570" s="4" t="str">
        <f t="shared" si="120"/>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7"/>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c r="A571" s="4" t="str">
        <f t="shared" si="120"/>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7"/>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c r="A572" s="4" t="str">
        <f t="shared" si="120"/>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7"/>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c r="A573" s="4" t="str">
        <f t="shared" si="120"/>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7"/>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c r="A574" s="4" t="str">
        <f t="shared" si="120"/>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7"/>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c r="A575" s="4" t="str">
        <f t="shared" si="120"/>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7"/>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c r="A576" s="4" t="str">
        <f t="shared" si="120"/>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7"/>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c r="A577" s="4" t="str">
        <f t="shared" si="120"/>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7"/>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7"/>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c r="A579" s="4" t="str">
        <f t="shared" si="132"/>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7"/>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c r="A580" s="4" t="str">
        <f t="shared" si="132"/>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7"/>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c r="A581" s="4" t="str">
        <f t="shared" si="132"/>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7"/>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c r="A582" s="4" t="str">
        <f t="shared" si="132"/>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7"/>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c r="A583" s="4" t="str">
        <f t="shared" si="132"/>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7"/>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c r="A584" s="4" t="str">
        <f t="shared" si="132"/>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7"/>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c r="A585" s="4" t="str">
        <f t="shared" si="132"/>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7"/>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c r="A586" s="4" t="str">
        <f t="shared" si="132"/>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7"/>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c r="A587" s="4" t="str">
        <f t="shared" si="132"/>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7"/>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c r="A588" s="4" t="str">
        <f t="shared" si="132"/>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7"/>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c r="A589" s="4" t="str">
        <f t="shared" si="132"/>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7"/>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c r="A590" s="4" t="str">
        <f t="shared" si="132"/>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7"/>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c r="A591" s="4" t="str">
        <f t="shared" si="132"/>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7"/>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c r="A592" s="4" t="str">
        <f t="shared" si="132"/>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7"/>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c r="A593" s="4" t="str">
        <f t="shared" si="132"/>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7"/>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c r="A594" s="4" t="str">
        <f t="shared" si="132"/>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7"/>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c r="A595" s="4" t="str">
        <f t="shared" si="132"/>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7"/>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c r="A596" s="4" t="str">
        <f t="shared" si="132"/>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7"/>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c r="A597" s="4" t="str">
        <f t="shared" si="132"/>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7"/>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c r="A598" s="4" t="str">
        <f t="shared" si="132"/>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7"/>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c r="A599" s="4" t="str">
        <f t="shared" si="132"/>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7"/>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c r="A600" s="4" t="str">
        <f t="shared" si="132"/>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7"/>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c r="A601" s="4" t="str">
        <f t="shared" si="132"/>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7"/>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c r="A602" s="4" t="str">
        <f t="shared" si="132"/>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7"/>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c r="A603" s="4" t="str">
        <f t="shared" si="132"/>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7"/>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c r="A604" s="4" t="str">
        <f t="shared" si="132"/>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7"/>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c r="A605" s="4" t="str">
        <f t="shared" si="132"/>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E605" s="7"/>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c r="A606" s="4" t="str">
        <f t="shared" si="132"/>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E606" s="7"/>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c r="A607" s="4" t="str">
        <f t="shared" si="132"/>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E607" s="7"/>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c r="A608" s="4" t="str">
        <f t="shared" si="132"/>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E608" s="7"/>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c r="A609" s="4" t="str">
        <f t="shared" si="132"/>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E609" s="7"/>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c r="A610" s="4" t="str">
        <f t="shared" si="132"/>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E610" s="7"/>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c r="A611" s="4" t="str">
        <f t="shared" si="132"/>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E611" s="7"/>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c r="A612" s="4" t="str">
        <f t="shared" si="132"/>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E612" s="7"/>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c r="A613" s="4" t="str">
        <f t="shared" si="132"/>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E613" s="7"/>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c r="A614" s="4" t="str">
        <f t="shared" si="132"/>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E614" s="7"/>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c r="A615" s="4" t="str">
        <f t="shared" si="132"/>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E615" s="7"/>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c r="A616" s="4" t="str">
        <f t="shared" si="132"/>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E616" s="7"/>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c r="A617" s="4" t="str">
        <f t="shared" si="132"/>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E617" s="7"/>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c r="A618" s="4" t="str">
        <f t="shared" si="132"/>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E618" s="7"/>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c r="A619" s="4" t="str">
        <f t="shared" si="132"/>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E619" s="7"/>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c r="A620" s="4" t="str">
        <f t="shared" si="132"/>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E620" s="7"/>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c r="A621" s="4" t="str">
        <f t="shared" si="132"/>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E621" s="7"/>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c r="A622" s="4" t="str">
        <f t="shared" si="132"/>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E622" s="7"/>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c r="A623" s="4" t="str">
        <f t="shared" si="132"/>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E623" s="7"/>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c r="A624" s="4" t="str">
        <f t="shared" si="132"/>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E624" s="7"/>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c r="A625" s="4" t="str">
        <f t="shared" si="132"/>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E625" s="7"/>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c r="A626" s="4" t="str">
        <f t="shared" si="132"/>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E626" s="7"/>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c r="A627" s="4" t="str">
        <f t="shared" si="132"/>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E627" s="7"/>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c r="A628" s="4" t="str">
        <f t="shared" si="132"/>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E628" s="7"/>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c r="A629" s="4" t="str">
        <f t="shared" si="132"/>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E629" s="7"/>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c r="A630" s="4" t="str">
        <f t="shared" si="132"/>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E630" s="7"/>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c r="A631" s="4" t="str">
        <f t="shared" si="132"/>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E631" s="7"/>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c r="A632" s="4" t="str">
        <f t="shared" si="132"/>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E632" s="7"/>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c r="A633" s="4" t="str">
        <f t="shared" si="132"/>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E633" s="7"/>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c r="A634" s="4" t="str">
        <f t="shared" si="132"/>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E634" s="7"/>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c r="A635" s="4" t="str">
        <f t="shared" si="132"/>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E635" s="7"/>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c r="A636" s="4" t="str">
        <f t="shared" si="132"/>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E636" s="7"/>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c r="A637" s="4" t="str">
        <f t="shared" si="132"/>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E637" s="7"/>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c r="A638" s="4" t="str">
        <f t="shared" si="132"/>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E638" s="7"/>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c r="A639" s="4" t="str">
        <f t="shared" si="132"/>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E639" s="7"/>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c r="A640" s="4" t="str">
        <f t="shared" si="132"/>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E640" s="7"/>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c r="A641" s="4" t="str">
        <f t="shared" si="132"/>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E641" s="7"/>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E642" s="7"/>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c r="A643" s="4" t="str">
        <f t="shared" si="144"/>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E643" s="7"/>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c r="A644" s="4" t="str">
        <f t="shared" si="144"/>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E644" s="7"/>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c r="A645" s="4" t="str">
        <f t="shared" si="144"/>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E645" s="7"/>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c r="A646" s="4" t="str">
        <f t="shared" si="144"/>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E646" s="7"/>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c r="A647" s="4" t="str">
        <f t="shared" si="144"/>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E647" s="7"/>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c r="A648" s="4" t="str">
        <f t="shared" si="144"/>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E648" s="7"/>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c r="A649" s="4" t="str">
        <f t="shared" si="144"/>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E649" s="7"/>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c r="A650" s="4" t="str">
        <f t="shared" si="144"/>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E650" s="7"/>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c r="A651" s="4" t="str">
        <f t="shared" si="144"/>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E651" s="7"/>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c r="A652" s="4" t="str">
        <f t="shared" si="144"/>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E652" s="7"/>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c r="A653" s="4" t="str">
        <f t="shared" si="144"/>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E653" s="7"/>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c r="A654" s="4" t="str">
        <f t="shared" si="144"/>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E654" s="7"/>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c r="A655" s="4" t="str">
        <f t="shared" si="144"/>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E655" s="7"/>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c r="A656" s="4" t="str">
        <f t="shared" si="144"/>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E656" s="7"/>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c r="A657" s="4" t="str">
        <f t="shared" si="144"/>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E657" s="7"/>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c r="A658" s="4" t="str">
        <f t="shared" si="144"/>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E658" s="7"/>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c r="A659" s="4" t="str">
        <f t="shared" si="144"/>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E659" s="7"/>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c r="A660" s="4" t="str">
        <f t="shared" si="144"/>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E660" s="7"/>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c r="A661" s="4" t="str">
        <f t="shared" si="144"/>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E661" s="7"/>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c r="A662" s="4" t="str">
        <f t="shared" si="144"/>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E662" s="7"/>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c r="A663" s="4" t="str">
        <f t="shared" si="144"/>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E663" s="7"/>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c r="A664" s="4" t="str">
        <f t="shared" si="144"/>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E664" s="7"/>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c r="A665" s="4" t="str">
        <f t="shared" si="144"/>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E665" s="7"/>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c r="A666" s="4" t="str">
        <f t="shared" si="144"/>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E666" s="7"/>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c r="A667" s="4" t="str">
        <f t="shared" si="144"/>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E667" s="7"/>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c r="A668" s="4" t="str">
        <f t="shared" si="144"/>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E668" s="7"/>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c r="A669" s="4" t="str">
        <f t="shared" si="144"/>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E669" s="7"/>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c r="A670" s="4" t="str">
        <f t="shared" si="144"/>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E670" s="7"/>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c r="A671" s="4" t="str">
        <f t="shared" si="144"/>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E671" s="7"/>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c r="A672" s="4" t="str">
        <f t="shared" si="144"/>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E672" s="7"/>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c r="A673" s="4" t="str">
        <f t="shared" si="144"/>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E673" s="7"/>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c r="A674" s="4" t="str">
        <f t="shared" si="144"/>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E674" s="7"/>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c r="A675" s="4" t="str">
        <f t="shared" si="144"/>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E675" s="7"/>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c r="A676" s="4" t="str">
        <f t="shared" si="144"/>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E676" s="7"/>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c r="A677" s="4" t="str">
        <f t="shared" si="144"/>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E677" s="7"/>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c r="A678" s="4" t="str">
        <f t="shared" si="144"/>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E678" s="7"/>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c r="A679" s="4" t="str">
        <f t="shared" si="144"/>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E679" s="7"/>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c r="A680" s="4" t="str">
        <f t="shared" si="144"/>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E680" s="7"/>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c r="A681" s="4" t="str">
        <f t="shared" si="144"/>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E681" s="7"/>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c r="A682" s="4" t="str">
        <f t="shared" si="144"/>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E682" s="7"/>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c r="A683" s="4" t="str">
        <f t="shared" si="144"/>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E683" s="7"/>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c r="A684" s="4" t="str">
        <f t="shared" si="144"/>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E684" s="7"/>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c r="A685" s="4" t="str">
        <f t="shared" si="144"/>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E685" s="7"/>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c r="A686" s="4" t="str">
        <f t="shared" si="144"/>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E686" s="7"/>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c r="A687" s="4" t="str">
        <f t="shared" si="144"/>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E687" s="7"/>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c r="A688" s="4" t="str">
        <f t="shared" si="144"/>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E688" s="7"/>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c r="A689" s="4" t="str">
        <f t="shared" si="144"/>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E689" s="7"/>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c r="A690" s="4" t="str">
        <f t="shared" si="144"/>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E690" s="7"/>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c r="A691" s="4" t="str">
        <f t="shared" si="144"/>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E691" s="7"/>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c r="A692" s="4" t="str">
        <f t="shared" si="144"/>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E692" s="7"/>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c r="A693" s="4" t="str">
        <f t="shared" si="144"/>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E693" s="7"/>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c r="A694" s="4" t="str">
        <f t="shared" si="144"/>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E694" s="7"/>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c r="A695" s="4" t="str">
        <f t="shared" si="144"/>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E695" s="7"/>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c r="A696" s="4" t="str">
        <f t="shared" si="144"/>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E696" s="7"/>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c r="A697" s="4" t="str">
        <f t="shared" si="144"/>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E697" s="7"/>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c r="A698" s="4" t="str">
        <f t="shared" si="144"/>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E698" s="7"/>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c r="A699" s="4" t="str">
        <f t="shared" si="144"/>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E699" s="7"/>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c r="A700" s="4" t="str">
        <f t="shared" si="144"/>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E700" s="7"/>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c r="A701" s="4" t="str">
        <f t="shared" si="144"/>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E701" s="7"/>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c r="A702" s="4" t="str">
        <f t="shared" si="144"/>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E702" s="7"/>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c r="A703" s="4" t="str">
        <f t="shared" si="144"/>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E703" s="7"/>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c r="A704" s="4" t="str">
        <f t="shared" si="144"/>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E704" s="7"/>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c r="A705" s="4" t="str">
        <f t="shared" si="144"/>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E705" s="7"/>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E706" s="7"/>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c r="A707" s="4" t="str">
        <f t="shared" si="156"/>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E707" s="7"/>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c r="A708" s="4" t="str">
        <f t="shared" si="156"/>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E708" s="7"/>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c r="A709" s="4" t="str">
        <f t="shared" si="156"/>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E709" s="7"/>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c r="A710" s="4" t="str">
        <f t="shared" si="156"/>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E710" s="7"/>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c r="A711" s="4" t="str">
        <f t="shared" si="156"/>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E711" s="7"/>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c r="A712" s="4" t="str">
        <f t="shared" si="156"/>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E712" s="7"/>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c r="A713" s="4" t="str">
        <f t="shared" si="156"/>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E713" s="7"/>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c r="A714" s="4" t="str">
        <f t="shared" si="156"/>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E714" s="7"/>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c r="A715" s="4" t="str">
        <f t="shared" si="156"/>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E715" s="7"/>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c r="A716" s="4" t="str">
        <f t="shared" si="156"/>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E716" s="7"/>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c r="A717" s="4" t="str">
        <f t="shared" si="156"/>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E717" s="7"/>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c r="A718" s="4" t="str">
        <f t="shared" si="156"/>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E718" s="7"/>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c r="A719" s="4" t="str">
        <f t="shared" si="156"/>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E719" s="7"/>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c r="A720" s="4" t="str">
        <f t="shared" si="156"/>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E720" s="7"/>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c r="A721" s="4" t="str">
        <f t="shared" si="156"/>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E721" s="7"/>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c r="A722" s="4" t="str">
        <f t="shared" si="156"/>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E722" s="7"/>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c r="A723" s="4" t="str">
        <f t="shared" si="156"/>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E723" s="7"/>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c r="A724" s="4" t="str">
        <f t="shared" si="156"/>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E724" s="7"/>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c r="A725" s="4" t="str">
        <f t="shared" si="156"/>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E725" s="7"/>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c r="A726" s="4" t="str">
        <f t="shared" si="156"/>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E726" s="7"/>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c r="A727" s="4" t="str">
        <f t="shared" si="156"/>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E727" s="7"/>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c r="A728" s="4" t="str">
        <f t="shared" si="156"/>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E728" s="7"/>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c r="A729" s="4" t="str">
        <f t="shared" si="156"/>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E729" s="7"/>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c r="A730" s="4" t="str">
        <f t="shared" si="156"/>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E730" s="7"/>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c r="A731" s="4" t="str">
        <f t="shared" si="156"/>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E731" s="7"/>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c r="A732" s="4" t="str">
        <f t="shared" si="156"/>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E732" s="7"/>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c r="A733" s="4" t="str">
        <f t="shared" si="156"/>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E733" s="7"/>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c r="A734" s="4" t="str">
        <f t="shared" si="156"/>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E734" s="7"/>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c r="A735" s="4" t="str">
        <f t="shared" si="156"/>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E735" s="7"/>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c r="A736" s="4" t="str">
        <f t="shared" si="156"/>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E736" s="7"/>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c r="A737" s="4" t="str">
        <f t="shared" si="156"/>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E737" s="7"/>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c r="A738" s="4" t="str">
        <f t="shared" si="156"/>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E738" s="7"/>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c r="A739" s="4" t="str">
        <f t="shared" si="156"/>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E739" s="7"/>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c r="A740" s="4" t="str">
        <f t="shared" si="156"/>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E740" s="7"/>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c r="A741" s="4" t="str">
        <f t="shared" si="156"/>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E741" s="7"/>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c r="A742" s="4" t="str">
        <f t="shared" si="156"/>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E742" s="7"/>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c r="A743" s="4" t="str">
        <f t="shared" si="156"/>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E743" s="7"/>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c r="A744" s="4" t="str">
        <f t="shared" si="156"/>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E744" s="7"/>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c r="A745" s="4" t="str">
        <f t="shared" si="156"/>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E745" s="7"/>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c r="A746" s="4" t="str">
        <f t="shared" si="156"/>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E746" s="7"/>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c r="A747" s="4" t="str">
        <f t="shared" si="156"/>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E747" s="7"/>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c r="A748" s="4" t="str">
        <f t="shared" si="156"/>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E748" s="7"/>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c r="A749" s="4" t="str">
        <f t="shared" si="156"/>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E749" s="7"/>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c r="A750" s="4" t="str">
        <f t="shared" si="156"/>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E750" s="7"/>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c r="A751" s="4" t="str">
        <f t="shared" si="156"/>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E751" s="7"/>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c r="A752" s="4" t="str">
        <f t="shared" si="156"/>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E752" s="7"/>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c r="A753" s="4" t="str">
        <f t="shared" si="156"/>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E753" s="7"/>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c r="A754" s="4" t="str">
        <f t="shared" si="156"/>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E754" s="7"/>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c r="A755" s="4" t="str">
        <f t="shared" si="156"/>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E755" s="7"/>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c r="A756" s="4" t="str">
        <f t="shared" si="156"/>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E756" s="7"/>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c r="A757" s="4" t="str">
        <f t="shared" si="156"/>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E757" s="7"/>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c r="A758" s="4" t="str">
        <f t="shared" si="156"/>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E758" s="7"/>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c r="A759" s="4" t="str">
        <f t="shared" si="156"/>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E759" s="7"/>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c r="A760" s="4" t="str">
        <f t="shared" si="156"/>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E760" s="7"/>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c r="A761" s="4" t="str">
        <f t="shared" si="156"/>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E761" s="7"/>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c r="A762" s="4" t="str">
        <f t="shared" si="156"/>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E762" s="7"/>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c r="A763" s="4" t="str">
        <f t="shared" si="156"/>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E763" s="7"/>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c r="A764" s="4" t="str">
        <f t="shared" si="156"/>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E764" s="7"/>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c r="A765" s="4" t="str">
        <f t="shared" si="156"/>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E765" s="7"/>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c r="A766" s="4" t="str">
        <f t="shared" si="156"/>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E766" s="7"/>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c r="A767" s="4" t="str">
        <f t="shared" si="156"/>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E767" s="7"/>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c r="A768" s="4" t="str">
        <f t="shared" si="156"/>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E768" s="7"/>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c r="A769" s="4" t="str">
        <f t="shared" si="156"/>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E769" s="7"/>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E770" s="7"/>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c r="A771" s="4" t="str">
        <f t="shared" si="169"/>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E771" s="7"/>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c r="A772" s="4" t="str">
        <f t="shared" si="169"/>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E772" s="7"/>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c r="A773" s="4" t="str">
        <f t="shared" si="169"/>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E773" s="7"/>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c r="A774" s="4" t="str">
        <f t="shared" si="169"/>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E774" s="7"/>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c r="A775" s="4" t="str">
        <f t="shared" si="169"/>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E775" s="7"/>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c r="A776" s="4" t="str">
        <f t="shared" si="169"/>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E776" s="7"/>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c r="A777" s="4" t="str">
        <f t="shared" si="169"/>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E777" s="7"/>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c r="A778" s="4" t="str">
        <f t="shared" si="169"/>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E778" s="7"/>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c r="A779" s="4" t="str">
        <f t="shared" si="169"/>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E779" s="7"/>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c r="A780" s="4" t="str">
        <f t="shared" si="169"/>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E780" s="7"/>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c r="A781" s="4" t="str">
        <f t="shared" si="169"/>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E781" s="7"/>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c r="A782" s="4" t="str">
        <f t="shared" si="169"/>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E782" s="7"/>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c r="A783" s="4" t="str">
        <f t="shared" si="169"/>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E783" s="7"/>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c r="A784" s="4" t="str">
        <f t="shared" si="169"/>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E784" s="7"/>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c r="A785" s="4" t="str">
        <f t="shared" si="169"/>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E785" s="7"/>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c r="A786" s="4" t="str">
        <f t="shared" si="169"/>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E786" s="7"/>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c r="A787" s="4" t="str">
        <f t="shared" si="169"/>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E787" s="7"/>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c r="A788" s="4" t="str">
        <f t="shared" si="169"/>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E788" s="7"/>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c r="A789" s="4" t="str">
        <f t="shared" si="169"/>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E789" s="7"/>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c r="A790" s="4" t="str">
        <f t="shared" si="169"/>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E790" s="7"/>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c r="A791" s="4" t="str">
        <f t="shared" si="169"/>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E791" s="7"/>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c r="A792" s="4" t="str">
        <f t="shared" si="169"/>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E792" s="7"/>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c r="A793" s="4" t="str">
        <f t="shared" si="169"/>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E793" s="7"/>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c r="A794" s="4" t="str">
        <f t="shared" si="169"/>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E794" s="7"/>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c r="A795" s="4" t="str">
        <f t="shared" si="169"/>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E795" s="7"/>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c r="A796" s="4" t="str">
        <f t="shared" si="169"/>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E796" s="7"/>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c r="A797" s="4" t="str">
        <f t="shared" si="169"/>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E797" s="7"/>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c r="A798" s="4" t="str">
        <f t="shared" si="169"/>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E798" s="7"/>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c r="A799" s="4" t="str">
        <f t="shared" si="169"/>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E799" s="7"/>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c r="A800" s="4" t="str">
        <f t="shared" si="169"/>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E800" s="7"/>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c r="A801" s="4" t="str">
        <f t="shared" si="169"/>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E801" s="7"/>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c r="A802" s="4" t="str">
        <f t="shared" si="169"/>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E802" s="7"/>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c r="A803" s="4" t="str">
        <f t="shared" si="169"/>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E803" s="7"/>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c r="A804" s="4" t="str">
        <f t="shared" si="169"/>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E804" s="7"/>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c r="A805" s="4" t="str">
        <f t="shared" si="169"/>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E805" s="7"/>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c r="A806" s="4" t="str">
        <f t="shared" si="169"/>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E806" s="7"/>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c r="A807" s="4" t="str">
        <f t="shared" si="169"/>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E807" s="7"/>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c r="A808" s="4" t="str">
        <f t="shared" si="169"/>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E808" s="7"/>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c r="A809" s="4" t="str">
        <f t="shared" si="169"/>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E809" s="7"/>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c r="A810" s="4" t="str">
        <f t="shared" si="169"/>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E810" s="7"/>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c r="A811" s="4" t="str">
        <f t="shared" si="169"/>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E811" s="7"/>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c r="A812" s="4" t="str">
        <f t="shared" si="169"/>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E812" s="7"/>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c r="A813" s="4" t="str">
        <f t="shared" si="169"/>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E813" s="7"/>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c r="A814" s="4" t="str">
        <f t="shared" si="169"/>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E814" s="7"/>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c r="A815" s="4" t="str">
        <f t="shared" si="169"/>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E815" s="7"/>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c r="A816" s="4" t="str">
        <f t="shared" si="169"/>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E816" s="7"/>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c r="A817" s="4" t="str">
        <f t="shared" si="169"/>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E817" s="7"/>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c r="A818" s="4" t="str">
        <f t="shared" si="169"/>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E818" s="7"/>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c r="A819" s="4" t="str">
        <f t="shared" si="169"/>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E819" s="7"/>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c r="A820" s="4" t="str">
        <f t="shared" si="169"/>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E820" s="7"/>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c r="A821" s="4" t="str">
        <f t="shared" si="169"/>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E821" s="7"/>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c r="A822" s="4" t="str">
        <f t="shared" si="169"/>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E822" s="7"/>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c r="A823" s="4" t="str">
        <f t="shared" si="169"/>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E823" s="7"/>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c r="A824" s="4" t="str">
        <f t="shared" si="169"/>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E824" s="7"/>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c r="A825" s="4" t="str">
        <f t="shared" si="169"/>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E825" s="7"/>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c r="A826" s="4" t="str">
        <f t="shared" si="169"/>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E826" s="7"/>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c r="A827" s="4" t="str">
        <f t="shared" si="169"/>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E827" s="7"/>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c r="A828" s="4" t="str">
        <f t="shared" si="169"/>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E828" s="7"/>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c r="A829" s="4" t="str">
        <f t="shared" si="169"/>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E829" s="7"/>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c r="A830" s="4" t="str">
        <f t="shared" si="169"/>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E830" s="7"/>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c r="A831" s="4" t="str">
        <f t="shared" si="169"/>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E831" s="7"/>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c r="A832" s="4" t="str">
        <f t="shared" si="169"/>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E832" s="7"/>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c r="A833" s="4" t="str">
        <f t="shared" si="169"/>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E833" s="7"/>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E834" s="7"/>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c r="A835" s="4" t="str">
        <f t="shared" si="181"/>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E835" s="7"/>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c r="A836" s="4" t="str">
        <f t="shared" si="181"/>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E836" s="7"/>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c r="A837" s="4" t="str">
        <f t="shared" si="181"/>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E837" s="7"/>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c r="A838" s="4" t="str">
        <f t="shared" si="181"/>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E838" s="7"/>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c r="A839" s="4" t="str">
        <f t="shared" si="181"/>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E839" s="7"/>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c r="A840" s="4" t="str">
        <f t="shared" si="181"/>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E840" s="7"/>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c r="A841" s="4" t="str">
        <f t="shared" si="181"/>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E841" s="7"/>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c r="A842" s="4" t="str">
        <f t="shared" si="181"/>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E842" s="7"/>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c r="A843" s="4" t="str">
        <f t="shared" si="181"/>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E843" s="7"/>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c r="A844" s="4" t="str">
        <f t="shared" si="181"/>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E844" s="7"/>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c r="A845" s="4" t="str">
        <f t="shared" si="181"/>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E845" s="7"/>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c r="A846" s="4" t="str">
        <f t="shared" si="181"/>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E846" s="7"/>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c r="A847" s="4" t="str">
        <f t="shared" si="181"/>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E847" s="7"/>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c r="A848" s="4" t="str">
        <f t="shared" si="181"/>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E848" s="7"/>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c r="A849" s="4" t="str">
        <f t="shared" si="181"/>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E849" s="7"/>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c r="A850" s="4" t="str">
        <f t="shared" si="181"/>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E850" s="7"/>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c r="A851" s="4" t="str">
        <f t="shared" si="181"/>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E851" s="7"/>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c r="A852" s="4" t="str">
        <f t="shared" si="181"/>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E852" s="7"/>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c r="A853" s="4" t="str">
        <f t="shared" si="181"/>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E853" s="7"/>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c r="A854" s="4" t="str">
        <f t="shared" si="181"/>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E854" s="7"/>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c r="A855" s="4" t="str">
        <f t="shared" si="181"/>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E855" s="7"/>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c r="A856" s="4" t="str">
        <f t="shared" si="181"/>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E856" s="7"/>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c r="A857" s="4"/>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E857" s="7"/>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c r="A858" s="4"/>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E858" s="7"/>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c r="A859" s="4"/>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E859" s="7"/>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c r="A860" s="4"/>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E860" s="7"/>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c r="A861" s="4"/>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E861" s="7"/>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c r="A862" s="4"/>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E862" s="7"/>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c r="A863" s="4"/>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E863" s="7"/>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c r="A864" s="4"/>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E864" s="7"/>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c r="A865" s="4"/>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E865" s="7"/>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c r="A866" s="4"/>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E866" s="7"/>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c r="A867" s="4"/>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E867" s="7"/>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c r="A868" s="4"/>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E868" s="7"/>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c r="A869" s="4"/>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E869" s="7"/>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c r="A870" s="4"/>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E870" s="7"/>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c r="A871" s="4"/>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E871" s="7"/>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c r="A872" s="4"/>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E872" s="7"/>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c r="A873" s="4"/>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E873" s="7"/>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c r="A874" s="4"/>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E874" s="7"/>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c r="A875" s="4"/>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E875" s="7"/>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c r="A876" s="4"/>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E876" s="7"/>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c r="A877" s="4"/>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E877" s="7"/>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c r="A878" s="4"/>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E878" s="7"/>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c r="A879" s="4"/>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E879" s="7"/>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c r="A880" s="4"/>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E880" s="7"/>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c r="A881" s="4"/>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E881" s="7"/>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c r="A882" s="4"/>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E882" s="7"/>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c r="A883" s="4"/>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E883" s="7"/>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c r="A884" s="4"/>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E884" s="7"/>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c r="A885" s="4"/>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E885" s="7"/>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c r="A886" s="4"/>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E886" s="7"/>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c r="A887" s="4"/>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E887" s="7"/>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c r="A888" s="4"/>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E888" s="7"/>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c r="A889" s="4"/>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E889" s="7"/>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c r="A890" s="4"/>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E890" s="7"/>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c r="A891" s="4"/>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E891" s="7"/>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c r="A892" s="4"/>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E892" s="7"/>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c r="A893" s="4"/>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E893" s="7"/>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c r="A894" s="4"/>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E894" s="7"/>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c r="A895" s="4"/>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E895" s="7"/>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c r="A896" s="4"/>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E896" s="7"/>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c r="A897" s="4"/>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E897" s="7"/>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c r="A898" s="4"/>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E898" s="7"/>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c r="A899" s="4"/>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E899" s="7"/>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c r="A900" s="4"/>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E900" s="7"/>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c r="A901" s="4"/>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E901" s="7"/>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c r="A902" s="4"/>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E902" s="7"/>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c r="A903" s="4"/>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E903" s="7"/>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c r="A904" s="4"/>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E904" s="7"/>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c r="A905" s="4"/>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E905" s="7"/>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c r="A906" s="4"/>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E906" s="7"/>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c r="A907" s="4"/>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E907" s="7"/>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c r="A908" s="4"/>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E908" s="7"/>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c r="A909" s="4"/>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E909" s="7"/>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c r="A910" s="4"/>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E910" s="7"/>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c r="A911" s="4"/>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E911" s="7"/>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c r="A912" s="4"/>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E912" s="7"/>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c r="A913" s="4"/>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E913" s="7"/>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c r="A914" s="4"/>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E914" s="7"/>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c r="A915" s="4"/>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E915" s="7"/>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c r="A916" s="4"/>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E916" s="7"/>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c r="A917" s="4"/>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E917" s="7"/>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c r="A918" s="4"/>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E918" s="7"/>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c r="A919" s="4"/>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E919" s="7"/>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c r="A920" s="4"/>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E920" s="7"/>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c r="A921" s="4"/>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E921" s="7"/>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c r="A922" s="4"/>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E922" s="7"/>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c r="A923" s="4"/>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E923" s="7"/>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c r="A924" s="4"/>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E924" s="7"/>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c r="A925" s="4"/>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E925" s="7"/>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c r="A926" s="4"/>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E926" s="7"/>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c r="A927" s="4"/>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E927" s="7"/>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c r="A928" s="4"/>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E928" s="7"/>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c r="A929" s="4"/>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E929" s="7"/>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c r="A930" s="4"/>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E930" s="7"/>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c r="A931" s="4"/>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E931" s="7"/>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c r="A932" s="4"/>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E932" s="7"/>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c r="A933" s="4"/>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E933" s="7"/>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c r="A934" s="4"/>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E934" s="7"/>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c r="A935" s="4"/>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E935" s="7"/>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c r="A936" s="4"/>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E936" s="7"/>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c r="A937" s="4"/>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E937" s="7"/>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c r="A938" s="4"/>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E938" s="7"/>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c r="A939" s="4"/>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E939" s="7"/>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c r="A940" s="4"/>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E940" s="7"/>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c r="A941" s="4"/>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E941" s="7"/>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c r="A942" s="4"/>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E942" s="7"/>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c r="A943" s="4"/>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E943" s="7"/>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c r="A944" s="4"/>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E944" s="7"/>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c r="A945" s="4"/>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E945" s="7"/>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c r="A946" s="4"/>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E946" s="7"/>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c r="A947" s="4"/>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E947" s="7"/>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c r="A948" s="4"/>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E948" s="7"/>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c r="A949" s="4"/>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E949" s="7"/>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c r="A950" s="4"/>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E950" s="7"/>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c r="A951" s="4"/>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E951" s="7"/>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c r="A952" s="4"/>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E952" s="7"/>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c r="A953" s="4"/>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E953" s="7"/>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c r="A954" s="4"/>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E954" s="7"/>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c r="A955" s="4"/>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E955" s="7"/>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c r="A956" s="4"/>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E956" s="7"/>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c r="A957" s="4"/>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E957" s="7"/>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c r="A958" s="4"/>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E958" s="7"/>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c r="A959" s="4"/>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E959" s="7"/>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c r="A960" s="4"/>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E960" s="7"/>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c r="A961" s="4"/>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E961" s="7"/>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c r="A962" s="4"/>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E962" s="7"/>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c r="A963" s="4"/>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E963" s="7"/>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c r="A964" s="4"/>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E964" s="7"/>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c r="A965" s="4"/>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E965" s="7"/>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c r="A966" s="4"/>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E966" s="7"/>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c r="A967" s="4"/>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E967" s="7"/>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c r="A968" s="4"/>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E968" s="7"/>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c r="A969" s="4"/>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E969" s="7"/>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c r="A970" s="4"/>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E970" s="7"/>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c r="A971" s="4"/>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E971" s="7"/>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c r="A972" s="4"/>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E972" s="7"/>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c r="A973" s="4"/>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E973" s="7"/>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c r="A974" s="4"/>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E974" s="7"/>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c r="A975" s="4"/>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E975" s="7"/>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c r="A976" s="4"/>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E976" s="7"/>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c r="A977" s="4"/>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E977" s="7"/>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c r="A978" s="4"/>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E978" s="7"/>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c r="A979" s="4"/>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E979" s="7"/>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c r="A980" s="4"/>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E980" s="7"/>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c r="A981" s="4"/>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E981" s="7"/>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c r="A982" s="4"/>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E982" s="7"/>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c r="A983" s="4"/>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E983" s="7"/>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c r="A984" s="4"/>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E984" s="7"/>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c r="A985" s="4"/>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E985" s="7"/>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c r="A986" s="4"/>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E986" s="7"/>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c r="A987" s="4"/>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E987" s="7"/>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c r="A988" s="4"/>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E988" s="7"/>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c r="A989" s="4"/>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E989" s="7"/>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c r="A990" s="4"/>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E990" s="7"/>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c r="A991" s="4"/>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E991" s="7"/>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c r="A992" s="4"/>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E992" s="7"/>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c r="A993" s="4"/>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E993" s="7"/>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c r="A994" s="4"/>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E994" s="7"/>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c r="A995" s="4"/>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E995" s="7"/>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c r="A996" s="4"/>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E996" s="7"/>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c r="A997" s="4"/>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E997" s="7"/>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c r="A998" s="4"/>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E998" s="7"/>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c r="A999" s="4"/>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E999" s="7"/>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c r="A1000" s="4"/>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E1000" s="7"/>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c r="A1001" s="4"/>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E1001" s="7"/>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c r="A1002" s="4"/>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E1002" s="7"/>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c r="A1003" s="4"/>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E1003" s="7"/>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c r="A1004" s="4"/>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E1004" s="7"/>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c r="A1005" s="4"/>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E1005" s="7"/>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c r="A1006" s="4"/>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E1006" s="7"/>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c r="A1007" s="4"/>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E1007" s="7"/>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c r="A1008" s="4"/>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E1008" s="7"/>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c r="A1009" s="4"/>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E1009" s="7"/>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c r="A1010" s="4"/>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E1010" s="7"/>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c r="A1011" s="4"/>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E1011" s="7"/>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c r="A1012" s="4"/>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E1012" s="7"/>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c r="A1013" s="4"/>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E1013" s="7"/>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c r="A1014" s="4"/>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E1014" s="7"/>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c r="A1015" s="4"/>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E1015" s="7"/>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c r="A1016" s="4"/>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E1016" s="7"/>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c r="A1017" s="4"/>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E1017" s="7"/>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c r="A1018" s="4"/>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E1018" s="7"/>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c r="A1019" s="4"/>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E1019" s="7"/>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c r="A1020" s="4"/>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E1020" s="7"/>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c r="A1021" s="4"/>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E1021" s="7"/>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c r="A1022" s="4"/>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E1022" s="7"/>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c r="A1023" s="4"/>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E1023" s="7"/>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c r="A1024" s="4"/>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E1024" s="7"/>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c r="A1025" s="4"/>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E1025" s="7"/>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c r="A1026" s="4"/>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E1026" s="7"/>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78"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c r="A1027" s="4"/>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E1027" s="7"/>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c r="A1028" s="4"/>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E1028" s="7"/>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c r="A1029" s="4"/>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E1029" s="7"/>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c r="A1030" s="4"/>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E1030" s="7"/>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c r="A1031" s="4"/>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E1031" s="7"/>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c r="A1032" s="4"/>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E1032" s="7"/>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c r="A1033" s="4"/>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E1033" s="7"/>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c r="A1034" s="4"/>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E1034" s="7"/>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c r="A1035" s="4"/>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E1035" s="7"/>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c r="A1036" s="4"/>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E1036" s="7"/>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c r="A1037" s="4"/>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E1037" s="7"/>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c r="A1038" s="4"/>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E1038" s="7"/>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c r="A1039" s="4"/>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E1039" s="7"/>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c r="A1040" s="4"/>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E1040" s="7"/>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c r="A1041" s="4"/>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E1041" s="7"/>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c r="A1042" s="4"/>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E1042" s="7"/>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c r="A1043" s="4"/>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E1043" s="7"/>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c r="A1044" s="4"/>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E1044" s="7"/>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c r="A1045" s="4"/>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E1045" s="7"/>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c r="A1046" s="4"/>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E1046" s="7"/>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c r="A1047" s="4"/>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E1047" s="7"/>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c r="A1048" s="4"/>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E1048" s="7"/>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c r="A1049" s="4"/>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E1049" s="7"/>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c r="A1050" s="4"/>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E1050" s="7"/>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c r="A1051" s="4"/>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E1051" s="7"/>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c r="A1052" s="4"/>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E1052" s="7"/>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c r="A1053" s="4"/>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E1053" s="7"/>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c r="A1054" s="4"/>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E1054" s="7"/>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c r="A1055" s="4"/>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E1055" s="7"/>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c r="A1056" s="4"/>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E1056" s="7"/>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c r="A1057" s="4"/>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E1057" s="7"/>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c r="A1058" s="4"/>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E1058" s="7"/>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c r="A1059" s="4"/>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E1059" s="7"/>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c r="A1060" s="4"/>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E1060" s="7"/>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c r="A1061" s="4"/>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E1061" s="7"/>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c r="A1062" s="4"/>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E1062" s="7"/>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c r="A1063" s="4"/>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E1063" s="7"/>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c r="A1064" s="4"/>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E1064" s="7"/>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c r="A1065" s="4"/>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E1065" s="7"/>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c r="A1066" s="4"/>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E1066" s="7"/>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c r="A1067" s="4"/>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E1067" s="7"/>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c r="A1068" s="4"/>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E1068" s="7"/>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c r="A1069" s="4"/>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E1069" s="7"/>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c r="A1070" s="4"/>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E1070" s="7"/>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c r="A1071" s="4"/>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E1071" s="7"/>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c r="A1072" s="4"/>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E1072" s="7"/>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c r="A1073" s="4"/>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E1073" s="7"/>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c r="A1074" s="4"/>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E1074" s="7"/>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c r="A1075" s="4"/>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E1075" s="7"/>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c r="A1076" s="4"/>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E1076" s="7"/>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c r="A1077" s="4"/>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E1077" s="7"/>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E1078" s="7"/>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c r="A1079" s="4"/>
      <c r="B1079" s="3"/>
      <c r="D1079" s="1"/>
      <c r="H1079" s="5"/>
      <c r="L1079" s="4"/>
      <c r="M1079" s="4"/>
      <c r="Q1079" s="5"/>
      <c r="S1079"/>
      <c r="X1079" s="3"/>
      <c r="Z1079" s="4"/>
      <c r="BE1079" s="7"/>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c r="A2115" s="24"/>
      <c r="B2115" s="3"/>
      <c r="BJ2115" s="123"/>
      <c r="BK2115" s="140"/>
      <c r="BP2115" s="5"/>
      <c r="BS2115" s="5"/>
      <c r="BT2115" s="5"/>
      <c r="BU2115" s="5"/>
      <c r="BX2115" s="14" t="str">
        <f t="shared" si="226"/>
        <v/>
      </c>
      <c r="BY2115" s="28"/>
      <c r="DG2115" s="5"/>
      <c r="DH2115" s="5"/>
      <c r="DI2115" s="5"/>
      <c r="DJ2115" s="5"/>
    </row>
    <row r="2116" spans="1:114">
      <c r="A2116" s="24"/>
      <c r="BJ2116" s="123"/>
      <c r="BK2116" s="140"/>
      <c r="BP2116" s="5"/>
      <c r="BS2116" s="5"/>
      <c r="BT2116" s="5"/>
      <c r="BU2116" s="5"/>
      <c r="BX2116" s="14" t="str">
        <f t="shared" si="226"/>
        <v/>
      </c>
      <c r="BY2116" s="28"/>
      <c r="DG2116" s="5"/>
      <c r="DH2116" s="5"/>
      <c r="DI2116" s="5"/>
      <c r="DJ2116" s="5"/>
    </row>
    <row r="2117" spans="1:114">
      <c r="A2117" s="24"/>
      <c r="BJ2117" s="123"/>
      <c r="BK2117" s="140"/>
      <c r="BP2117" s="5"/>
      <c r="BS2117" s="5"/>
      <c r="BT2117" s="5"/>
      <c r="BU2117" s="5"/>
      <c r="BX2117" s="14" t="str">
        <f t="shared" si="226"/>
        <v/>
      </c>
      <c r="BY2117" s="28"/>
      <c r="DG2117" s="5"/>
      <c r="DH2117" s="5"/>
      <c r="DI2117" s="5"/>
      <c r="DJ2117" s="5"/>
    </row>
    <row r="2118" spans="1:114">
      <c r="A2118" s="24"/>
      <c r="BS2118" s="5"/>
      <c r="BT2118" s="5"/>
      <c r="BU2118" s="5"/>
      <c r="DG2118" s="5"/>
      <c r="DH2118" s="5"/>
      <c r="DI2118" s="5"/>
      <c r="DJ2118" s="5"/>
    </row>
    <row r="2119" spans="1:114">
      <c r="A2119" s="24"/>
      <c r="BS2119" s="5"/>
      <c r="BT2119" s="5"/>
      <c r="BU2119" s="5"/>
      <c r="DG2119" s="5"/>
      <c r="DH2119" s="5"/>
      <c r="DI2119" s="5"/>
      <c r="DJ2119" s="5"/>
    </row>
    <row r="2120" spans="1:114">
      <c r="A2120" s="24"/>
      <c r="BS2120" s="5"/>
      <c r="BT2120" s="5"/>
      <c r="BU2120" s="5"/>
    </row>
    <row r="2121" spans="1:114">
      <c r="BS2121" s="5"/>
      <c r="BT2121" s="5"/>
      <c r="BU2121" s="5"/>
    </row>
    <row r="2122" spans="1:114">
      <c r="BS2122" s="5"/>
      <c r="BT2122" s="5"/>
    </row>
  </sheetData>
  <autoFilter ref="B1:CI1412"/>
  <sortState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H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3"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Linares\Documents\Programas\python\energia-main\Validacion\Archivo\m.pdf</v>
      </c>
      <c r="AW1" t="s">
        <v>10488</v>
      </c>
      <c r="AX1" t="s">
        <v>1</v>
      </c>
    </row>
    <row r="2" spans="1:53" ht="14.25" customHeight="1">
      <c r="A2" s="29"/>
      <c r="B2" s="29"/>
      <c r="C2" s="29"/>
      <c r="H2" s="143" t="str">
        <f>"REPRESENTACIÓN ESTATAL EN "&amp;UPPER(ESTADO)&amp;", CADER "&amp;UPPER(CADER)</f>
        <v>REPRESENTACIÓN ESTATAL EN NUEVO LEÓN, CADER LINARES</v>
      </c>
      <c r="I2" s="143"/>
      <c r="J2" s="143"/>
      <c r="K2" s="143"/>
      <c r="L2" s="143"/>
      <c r="M2" s="36"/>
      <c r="N2" s="36" t="s">
        <v>157</v>
      </c>
      <c r="O2" s="36"/>
      <c r="AH2" t="str">
        <f>IFERROR(IF(VLOOKUP(VALUE(C11),T:T,1,0)=0,"si","si"),"no")</f>
        <v>no</v>
      </c>
      <c r="AM2" s="62"/>
      <c r="AN2" s="62"/>
      <c r="AV2" t="s">
        <v>10489</v>
      </c>
      <c r="AW2">
        <v>1</v>
      </c>
      <c r="AX2" t="s">
        <v>10489</v>
      </c>
      <c r="AY2" t="s">
        <v>1</v>
      </c>
      <c r="AZ2" t="s">
        <v>10507</v>
      </c>
    </row>
    <row r="3" spans="1:53" ht="18" customHeight="1">
      <c r="A3" s="21"/>
      <c r="B3" s="21"/>
      <c r="C3" s="21"/>
      <c r="D3" s="21"/>
      <c r="E3" s="21"/>
      <c r="F3" s="149" t="s">
        <v>172</v>
      </c>
      <c r="G3" s="149"/>
      <c r="H3" s="149"/>
      <c r="I3" s="149"/>
      <c r="J3" s="149"/>
      <c r="K3" s="149"/>
      <c r="L3" s="149"/>
      <c r="M3" s="29"/>
      <c r="AM3" s="62" t="s">
        <v>10433</v>
      </c>
      <c r="AN3" s="62" t="str">
        <f>DIRECC&amp;"error.pdf"</f>
        <v>C:\Users\Cader Linares\Documents\Programas\python\energia-main\Validacion\Archivo\error.pdf</v>
      </c>
      <c r="AV3" t="s">
        <v>10490</v>
      </c>
      <c r="AW3">
        <v>2</v>
      </c>
      <c r="AX3" t="s">
        <v>10490</v>
      </c>
      <c r="AY3" t="s">
        <v>10521</v>
      </c>
      <c r="AZ3" t="s">
        <v>10535</v>
      </c>
    </row>
    <row r="4" spans="1:53" ht="16.5">
      <c r="D4" s="149" t="s">
        <v>10552</v>
      </c>
      <c r="E4" s="149"/>
      <c r="F4" s="149"/>
      <c r="G4" s="149"/>
      <c r="H4" s="149"/>
      <c r="I4" s="149"/>
      <c r="J4" s="149"/>
      <c r="K4" s="149"/>
      <c r="L4" s="149"/>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c r="M5" s="30"/>
      <c r="Q5" t="e">
        <f>IF(N8=1,INDEX(DATOS!N:N,MATCH(REPORTE!C10,DATOS!C:C,0),1),INDEX(DATOS!N:N,MATCH(VALUE(REPORTE!C11),DATOS!C:C,0),1))</f>
        <v>#N/A</v>
      </c>
      <c r="AM5" s="63" t="s">
        <v>10428</v>
      </c>
      <c r="AN5" s="66" t="s">
        <v>10563</v>
      </c>
      <c r="AV5" t="s">
        <v>10492</v>
      </c>
      <c r="AW5">
        <v>4</v>
      </c>
      <c r="AX5" s="26" t="s">
        <v>10492</v>
      </c>
      <c r="AY5" t="s">
        <v>10523</v>
      </c>
      <c r="AZ5">
        <v>102</v>
      </c>
      <c r="BA5" s="10">
        <f>IF(LEN(CLAVE_DISTRITO)&lt;3,TEXT(CLAVE_DISTRITO, "000"),CLAVE_DISTRITO)</f>
        <v>102</v>
      </c>
    </row>
    <row r="6" spans="1:53" ht="16.5">
      <c r="B6" s="87" t="str">
        <f>IFERROR(IF(INDEX(DATOS!AQ:AQ,(MATCH(VALUE(CARPETA),DATOS!B:B,0)))=0,"","*SERVICIO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10537</v>
      </c>
    </row>
    <row r="9" spans="1:53" ht="16.5">
      <c r="B9" s="42" t="s">
        <v>173</v>
      </c>
      <c r="C9" s="144" t="s">
        <v>157</v>
      </c>
      <c r="D9" s="144"/>
      <c r="E9" s="144"/>
      <c r="F9" s="144"/>
      <c r="I9" s="23" t="str">
        <f>IF(B12="","","LOCALIDAD:")</f>
        <v/>
      </c>
      <c r="J9" s="145" t="str">
        <f>IFERROR(HYPERLINK("#"&amp;"DATOS!aQ"&amp;MATCH(VALUE(CARPETA),DATOS!B:B,0),IF(I9="","",IFERROR(INDEX(DATOS!S:S,MATCH(IF(O4="SI",VALUE(C10),VALUE(REPORTE!C11)),DATOS!BX:BX,0),1),""))),"")</f>
        <v/>
      </c>
      <c r="K9" s="146"/>
      <c r="L9" s="146"/>
      <c r="M9" s="16"/>
      <c r="AM9" s="63" t="s">
        <v>10474</v>
      </c>
      <c r="AN9" t="s">
        <v>10564</v>
      </c>
      <c r="AV9" t="s">
        <v>10496</v>
      </c>
      <c r="AW9">
        <v>8</v>
      </c>
      <c r="AX9" t="s">
        <v>10496</v>
      </c>
      <c r="AY9" t="s">
        <v>10527</v>
      </c>
      <c r="AZ9" t="s">
        <v>10538</v>
      </c>
    </row>
    <row r="10" spans="1:53" ht="16.5">
      <c r="B10" s="39" t="str">
        <f>IFERROR(IF(N8=0,"","RPU:"),"")</f>
        <v/>
      </c>
      <c r="C10" s="148" t="str">
        <f>IFERROR(IF(IF(P41="","",IF(P42="",1,""))=1,INDEX(DATOS!C:C,MATCH(REPORTE!C9,DATOS!J:J,0),1),""),"")</f>
        <v/>
      </c>
      <c r="D10" s="148"/>
      <c r="E10" s="148"/>
      <c r="F10" s="148"/>
      <c r="I10" s="23" t="str">
        <f>IF(B12="","","MUNICIPIO:")</f>
        <v/>
      </c>
      <c r="J10" s="147" t="str">
        <f>IF(I10="","",IFERROR(INDEX(DATOS!R:R,MATCH(IF(O4="SI",VALUE(C10),VALUE(REPORTE!C11)),DATOS!BX:BX,0),1),""))</f>
        <v/>
      </c>
      <c r="K10" s="147"/>
      <c r="L10" s="147"/>
      <c r="M10" s="16"/>
      <c r="AM10" s="63" t="s">
        <v>10478</v>
      </c>
      <c r="AN10" s="118" t="str">
        <f>LEFT(PATH,LEN(PATH)-21)&amp;"Scripts\editar.pyw"</f>
        <v>C:\Users\Cader Linares\Documents\Programas\python\energia-main\Scripts\editar.pyw</v>
      </c>
      <c r="AV10" t="s">
        <v>10497</v>
      </c>
      <c r="AW10">
        <v>9</v>
      </c>
      <c r="AX10" t="s">
        <v>10497</v>
      </c>
      <c r="AY10" t="s">
        <v>10528</v>
      </c>
      <c r="AZ10" t="s">
        <v>10539</v>
      </c>
    </row>
    <row r="11" spans="1:53" ht="16.5">
      <c r="B11" s="43" t="str">
        <f>IF(C9="","",IF(N8=0,"RPU:",""))</f>
        <v/>
      </c>
      <c r="C11" s="152">
        <v>396051000332</v>
      </c>
      <c r="D11" s="152"/>
      <c r="E11" s="152"/>
      <c r="F11" s="152"/>
      <c r="G11" s="37"/>
      <c r="I11" s="23" t="str">
        <f>IF(B12="","","EQUIPO:")</f>
        <v/>
      </c>
      <c r="J11" s="147" t="str">
        <f>IF(I11="","",IFERROR(CONCATENATE(INDEX(DATOS!Y:Y,MATCH(IF(O4="SI",VALUE(C10),VALUE(REPORTE!C11)),DATOS!BX:BX,0),1),"  HP"),""))</f>
        <v/>
      </c>
      <c r="K11" s="147"/>
      <c r="L11" s="147"/>
      <c r="M11" s="16"/>
      <c r="AM11" s="63" t="s">
        <v>10479</v>
      </c>
      <c r="AN11" s="62" t="str">
        <f>LEFT(PATH,LEN(PATH)-21)&amp;"Scripts\sincronizar.pyw"</f>
        <v>C:\Users\Cader Linares\Documents\Programas\python\energia-main\Scripts\sincronizar.pyw</v>
      </c>
      <c r="AV11" t="s">
        <v>10498</v>
      </c>
      <c r="AW11">
        <v>10</v>
      </c>
      <c r="AX11" t="s">
        <v>10498</v>
      </c>
    </row>
    <row r="12" spans="1:53" ht="16.5">
      <c r="B12" s="40" t="str">
        <f>IF(C12="","","CARPETA:")</f>
        <v/>
      </c>
      <c r="C12" s="151" t="str">
        <f>IFERROR(IF(N8=0,IF(AH2="si",DATOS!DE2,""),DATOS!DE2),"")</f>
        <v/>
      </c>
      <c r="D12" s="151"/>
      <c r="E12" s="151"/>
      <c r="F12" s="151"/>
      <c r="G12" s="100"/>
      <c r="I12" s="23" t="str">
        <f>IF(B12="","","CUOTA ENERGETICA:")</f>
        <v/>
      </c>
      <c r="J12" s="147" t="str">
        <f>IF(I12="","",IFERROR(CONCATENATE(INDEX(DATOS!BV:BV,MATCH(IF(O4="SI",VALUE(C10),VALUE(REPORTE!C11)),DATOS!BX:BX,0),1),"  KW/H"),""))</f>
        <v/>
      </c>
      <c r="K12" s="147"/>
      <c r="L12" s="147"/>
      <c r="M12" s="16"/>
      <c r="AM12" s="63" t="s">
        <v>10487</v>
      </c>
      <c r="AN12" t="str">
        <f>LEFT(PATH,LEN(PATH)-21)&amp;"Scripts\mapa.pyw"</f>
        <v>C:\Users\Cader Linares\Documents\Programas\python\energia-main\Scripts\mapa.pyw</v>
      </c>
      <c r="AV12" t="s">
        <v>10499</v>
      </c>
      <c r="AW12">
        <v>11</v>
      </c>
      <c r="AX12" t="s">
        <v>10499</v>
      </c>
    </row>
    <row r="13" spans="1:53" ht="15" customHeight="1">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m.pdf</v>
      </c>
      <c r="AV13" t="s">
        <v>10500</v>
      </c>
      <c r="AW13">
        <v>12</v>
      </c>
      <c r="AX13" t="s">
        <v>10500</v>
      </c>
    </row>
    <row r="14" spans="1:53">
      <c r="B14" s="155"/>
      <c r="C14" s="155"/>
      <c r="L14" s="16"/>
      <c r="M14" s="16"/>
      <c r="AV14" t="s">
        <v>10501</v>
      </c>
      <c r="AW14">
        <v>13</v>
      </c>
      <c r="AX14" t="s">
        <v>10501</v>
      </c>
    </row>
    <row r="15" spans="1:53" ht="15" customHeight="1">
      <c r="B15" s="155"/>
      <c r="C15" s="155"/>
      <c r="H15" s="101"/>
      <c r="L15" s="16"/>
      <c r="M15" s="16"/>
      <c r="AV15" t="s">
        <v>10502</v>
      </c>
      <c r="AW15">
        <v>14</v>
      </c>
      <c r="AX15" t="s">
        <v>10502</v>
      </c>
    </row>
    <row r="16" spans="1:53">
      <c r="H16" s="23"/>
      <c r="I16" s="100"/>
      <c r="L16" s="16"/>
      <c r="M16" s="16"/>
      <c r="O16" t="str">
        <f>IF(J28="","",IF(N8=0,12,23))</f>
        <v/>
      </c>
      <c r="AV16" t="s">
        <v>10503</v>
      </c>
      <c r="AW16">
        <v>15</v>
      </c>
      <c r="AX16" t="s">
        <v>10503</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c r="B18" s="45"/>
      <c r="J18" s="41"/>
      <c r="L18" s="16"/>
      <c r="M18" s="16"/>
      <c r="AV18" t="s">
        <v>10505</v>
      </c>
      <c r="AW18">
        <v>17</v>
      </c>
      <c r="AX18" t="s">
        <v>10505</v>
      </c>
    </row>
    <row r="19" spans="2:50" ht="15" customHeight="1">
      <c r="B19" s="45"/>
      <c r="G19" s="41"/>
      <c r="H19" s="23"/>
      <c r="I19" s="100"/>
      <c r="J19" s="41"/>
      <c r="L19" s="16"/>
      <c r="M19" s="16"/>
      <c r="AV19" t="s">
        <v>10506</v>
      </c>
      <c r="AW19">
        <v>18</v>
      </c>
      <c r="AX19" t="s">
        <v>10506</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c r="B21" s="45"/>
      <c r="G21" s="25"/>
      <c r="H21" s="23"/>
      <c r="L21" s="16"/>
      <c r="M21" s="16"/>
      <c r="AV21" t="s">
        <v>10508</v>
      </c>
      <c r="AW21">
        <v>20</v>
      </c>
      <c r="AX21" s="26" t="s">
        <v>10508</v>
      </c>
    </row>
    <row r="22" spans="2:50">
      <c r="B22" s="45"/>
      <c r="I22" s="101"/>
      <c r="L22" s="16"/>
      <c r="M22" s="16"/>
      <c r="AV22" t="s">
        <v>10509</v>
      </c>
      <c r="AW22">
        <v>21</v>
      </c>
      <c r="AX22" s="26" t="s">
        <v>10509</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c r="B24" s="45"/>
      <c r="L24" s="16"/>
      <c r="M24" s="16"/>
      <c r="AV24" t="s">
        <v>10511</v>
      </c>
      <c r="AW24">
        <v>23</v>
      </c>
      <c r="AX24" t="s">
        <v>10511</v>
      </c>
    </row>
    <row r="25" spans="2:50" ht="15" customHeight="1">
      <c r="B25" s="45"/>
      <c r="L25" s="16"/>
      <c r="M25" s="16"/>
      <c r="AV25" t="s">
        <v>10512</v>
      </c>
      <c r="AW25">
        <v>24</v>
      </c>
      <c r="AX25" t="s">
        <v>10512</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c r="B27" s="44"/>
      <c r="G27" s="44"/>
      <c r="H27" s="44"/>
      <c r="J27" s="86"/>
      <c r="K27" s="86"/>
      <c r="L27" s="86"/>
      <c r="M27" s="38"/>
      <c r="N27" s="38"/>
      <c r="O27" s="38"/>
      <c r="AV27" t="s">
        <v>10514</v>
      </c>
      <c r="AW27">
        <v>26</v>
      </c>
      <c r="AX27" t="s">
        <v>10514</v>
      </c>
    </row>
    <row r="28" spans="2:50" ht="15.75">
      <c r="B28" s="155"/>
      <c r="C28" s="155"/>
      <c r="G28" s="44"/>
      <c r="I28" s="101"/>
      <c r="J28" s="150" t="str">
        <f>IFERROR(IF(CONCATENATE(N8,O8,AH2)="0nosi"," ",IF(CONCATENATE(N8,O4)="1no"," ","")),"")</f>
        <v/>
      </c>
      <c r="K28" s="150"/>
      <c r="L28" s="150"/>
      <c r="M28" s="38"/>
      <c r="N28" s="38"/>
      <c r="O28" s="38"/>
      <c r="AV28" t="s">
        <v>10515</v>
      </c>
      <c r="AW28">
        <v>27</v>
      </c>
      <c r="AX28" t="s">
        <v>10515</v>
      </c>
    </row>
    <row r="29" spans="2:50" ht="15.75" hidden="1">
      <c r="B29" s="44"/>
      <c r="G29" s="44"/>
      <c r="M29" s="38"/>
      <c r="N29" s="38"/>
      <c r="O29" s="38"/>
      <c r="AV29" t="s">
        <v>10516</v>
      </c>
      <c r="AW29">
        <v>28</v>
      </c>
      <c r="AX29" t="s">
        <v>10516</v>
      </c>
    </row>
    <row r="30" spans="2:50" hidden="1">
      <c r="AM30" t="s">
        <v>10433</v>
      </c>
      <c r="AN30" t="s">
        <v>10434</v>
      </c>
      <c r="AO30" s="68">
        <f>IFERROR(IF(IFERROR(FIND("x",ERROR,1),FIND("X",ERROR,1))=1,1,1),"")</f>
        <v>1</v>
      </c>
      <c r="AV30" t="s">
        <v>10517</v>
      </c>
      <c r="AW30">
        <v>29</v>
      </c>
      <c r="AX30" t="s">
        <v>10517</v>
      </c>
    </row>
    <row r="31" spans="2:50" hidden="1">
      <c r="M31" s="16"/>
      <c r="AV31" t="s">
        <v>10518</v>
      </c>
      <c r="AW31">
        <v>30</v>
      </c>
      <c r="AX31" t="s">
        <v>10518</v>
      </c>
    </row>
    <row r="32" spans="2:50">
      <c r="B32" s="156" t="str">
        <f>IF(IF(I10="","",IFERROR(INDEX(DATOS!AR:AR,MATCH(IF(O4="SI",VALUE(C10),VALUE(REPORTE!C11)),DATOS!BX:BX,0),1),""))=0,"",IF(I10="","",IFERROR(INDEX(DATOS!AR:AR,MATCH(IF(O4="SI",VALUE(C10),VALUE(REPORTE!C11)),DATOS!BX:BX,0),1),"")))</f>
        <v/>
      </c>
      <c r="C32" s="156"/>
      <c r="D32" s="156"/>
      <c r="E32" s="156"/>
      <c r="F32" s="156"/>
      <c r="G32" s="156"/>
      <c r="H32" s="156"/>
      <c r="I32" s="156"/>
      <c r="J32" s="156"/>
      <c r="K32" s="156"/>
      <c r="L32" s="156"/>
      <c r="M32" s="16"/>
      <c r="AV32" t="s">
        <v>10519</v>
      </c>
      <c r="AW32">
        <v>31</v>
      </c>
      <c r="AX32" s="26" t="s">
        <v>10519</v>
      </c>
    </row>
    <row r="33" spans="2:50" ht="15" customHeight="1">
      <c r="B33" s="154" t="s">
        <v>10551</v>
      </c>
      <c r="C33" s="154"/>
      <c r="D33" s="154"/>
      <c r="E33" s="154"/>
      <c r="F33" s="154"/>
      <c r="G33" s="154"/>
      <c r="H33" s="154"/>
      <c r="I33" s="154"/>
      <c r="J33" s="154"/>
      <c r="K33" s="154"/>
      <c r="L33" s="154"/>
      <c r="M33" s="16"/>
      <c r="AV33" t="s">
        <v>10520</v>
      </c>
      <c r="AW33">
        <v>32</v>
      </c>
      <c r="AX33" t="s">
        <v>10520</v>
      </c>
    </row>
    <row r="34" spans="2:50" ht="15" customHeight="1">
      <c r="B34" s="154"/>
      <c r="C34" s="154"/>
      <c r="D34" s="154"/>
      <c r="E34" s="154"/>
      <c r="F34" s="154"/>
      <c r="G34" s="154"/>
      <c r="H34" s="154"/>
      <c r="I34" s="154"/>
      <c r="J34" s="154"/>
      <c r="K34" s="154"/>
      <c r="L34" s="154"/>
      <c r="M34" s="16"/>
    </row>
    <row r="35" spans="2:50" ht="15" customHeight="1">
      <c r="B35" s="154"/>
      <c r="C35" s="154"/>
      <c r="D35" s="154"/>
      <c r="E35" s="154"/>
      <c r="F35" s="154"/>
      <c r="G35" s="154"/>
      <c r="H35" s="154"/>
      <c r="I35" s="154"/>
      <c r="J35" s="154"/>
      <c r="K35" s="154"/>
      <c r="L35" s="154"/>
      <c r="M35" s="16"/>
      <c r="R35">
        <v>0</v>
      </c>
      <c r="T35" t="s">
        <v>106</v>
      </c>
    </row>
    <row r="36" spans="2:50">
      <c r="B36" s="154"/>
      <c r="C36" s="154"/>
      <c r="D36" s="154"/>
      <c r="E36" s="154"/>
      <c r="F36" s="154"/>
      <c r="G36" s="154"/>
      <c r="H36" s="154"/>
      <c r="I36" s="154"/>
      <c r="J36" s="154"/>
      <c r="K36" s="154"/>
      <c r="L36" s="154"/>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53"/>
      <c r="G42" s="153"/>
      <c r="H42" s="153"/>
      <c r="L42" s="16"/>
      <c r="M42" s="16"/>
      <c r="O42">
        <v>2</v>
      </c>
      <c r="P42" s="16" t="str">
        <f t="shared" si="1"/>
        <v/>
      </c>
      <c r="R42">
        <f t="shared" si="0"/>
        <v>1</v>
      </c>
      <c r="S42">
        <f>IF(T42="",0,IFERROR(IF(VLOOKUP(T42,T$38:T41,1,0)&gt;0,0,0),1))</f>
        <v>0</v>
      </c>
      <c r="T42" s="16">
        <f>IF(DATOS!J5=P$39,DATOS!C5,"")</f>
        <v>0</v>
      </c>
    </row>
    <row r="43" spans="2:50">
      <c r="B43" s="151" t="s">
        <v>10436</v>
      </c>
      <c r="C43" s="151"/>
      <c r="D43" s="151"/>
      <c r="E43" s="151"/>
      <c r="F43" s="151"/>
      <c r="G43" s="151"/>
      <c r="H43" s="151"/>
      <c r="I43" s="151"/>
      <c r="J43" s="151"/>
      <c r="K43" s="151"/>
      <c r="L43" s="151"/>
      <c r="M43" s="16"/>
      <c r="O43">
        <v>3</v>
      </c>
      <c r="P43" s="16" t="str">
        <f t="shared" si="1"/>
        <v/>
      </c>
      <c r="R43">
        <f t="shared" si="0"/>
        <v>1</v>
      </c>
      <c r="S43">
        <f>IF(T43="",0,IFERROR(IF(VLOOKUP(T43,T$38:T42,1,0)&gt;0,0,0),1))</f>
        <v>0</v>
      </c>
      <c r="T43" s="16">
        <f>IF(DATOS!J6=P$39,DATOS!C6,"")</f>
        <v>0</v>
      </c>
    </row>
    <row r="44" spans="2:50">
      <c r="B44" s="151" t="str">
        <f>IF(G26="",C9,"REPRESENTANTE LEGAL DE "&amp;C9)</f>
        <v/>
      </c>
      <c r="C44" s="151"/>
      <c r="D44" s="151"/>
      <c r="E44" s="151"/>
      <c r="F44" s="151"/>
      <c r="G44" s="151"/>
      <c r="H44" s="151"/>
      <c r="I44" s="151"/>
      <c r="J44" s="151"/>
      <c r="K44" s="151"/>
      <c r="L44" s="151"/>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48"/>
      <c r="M50" s="148"/>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f>IF(DATOS!J1437=P$39,DATOS!C1437,"")</f>
        <v>0</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BR14" sqref="BR14"/>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c r="AL2" t="s">
        <v>10562</v>
      </c>
    </row>
    <row r="3" spans="1:42" ht="16.5" customHeight="1">
      <c r="D3"/>
      <c r="E3"/>
      <c r="G3"/>
      <c r="T3" s="35"/>
      <c r="U3" s="35"/>
      <c r="V3" s="35"/>
      <c r="W3" s="35"/>
    </row>
    <row r="4" spans="1:42" ht="45" customHeight="1">
      <c r="C4" s="29"/>
      <c r="D4"/>
      <c r="E4"/>
      <c r="G4"/>
      <c r="O4" s="157" t="str">
        <f>"Representación Estatal en "&amp; PROPER(ESTADO)</f>
        <v>Representación Estatal en Nuevo León</v>
      </c>
      <c r="P4" s="157"/>
      <c r="Q4" s="157"/>
      <c r="R4" s="157"/>
      <c r="S4" s="157"/>
      <c r="T4" s="35"/>
      <c r="U4" s="35"/>
      <c r="V4" s="35"/>
      <c r="W4" s="35"/>
    </row>
    <row r="5" spans="1:42" ht="15" customHeight="1">
      <c r="C5" s="29"/>
      <c r="H5" s="158" t="s">
        <v>10553</v>
      </c>
      <c r="I5" s="158"/>
      <c r="J5" s="158"/>
      <c r="K5" s="158"/>
      <c r="L5" s="158"/>
      <c r="M5" s="158"/>
      <c r="N5" s="158"/>
      <c r="O5" s="158"/>
      <c r="P5" s="158"/>
      <c r="Q5" s="158"/>
      <c r="R5" s="158"/>
      <c r="S5" s="158"/>
      <c r="T5" s="35"/>
      <c r="U5" s="35"/>
      <c r="V5" s="35"/>
      <c r="W5" s="35"/>
    </row>
    <row r="6" spans="1:42" ht="15" customHeight="1">
      <c r="C6" s="29"/>
      <c r="D6" s="160" t="s">
        <v>10439</v>
      </c>
      <c r="E6" s="160"/>
      <c r="F6" s="160"/>
      <c r="G6" s="160"/>
      <c r="H6" s="160"/>
      <c r="I6" s="160"/>
      <c r="J6" s="160"/>
      <c r="K6" s="160"/>
      <c r="L6" s="160"/>
      <c r="M6" s="160"/>
      <c r="N6" s="160"/>
      <c r="O6" s="160"/>
      <c r="P6" s="160"/>
      <c r="Q6" s="160"/>
      <c r="R6" s="160"/>
      <c r="S6" s="160"/>
      <c r="T6" s="35"/>
      <c r="U6" s="35"/>
      <c r="V6" s="35"/>
      <c r="W6" s="35"/>
    </row>
    <row r="7" spans="1:42" ht="15" customHeight="1">
      <c r="C7" s="29"/>
      <c r="D7" s="161" t="str">
        <f ca="1">PROPER(CADER)&amp;", Estado de "&amp;PROPER(ESTADO)&amp;" a "&amp;AK13&amp;" de "&amp;AK14&amp;" de "&amp;AK15</f>
        <v>Linares, Estado de Nuevo León a 18 de enero de 2024</v>
      </c>
      <c r="E7" s="161"/>
      <c r="F7" s="161"/>
      <c r="G7" s="161"/>
      <c r="H7" s="161"/>
      <c r="I7" s="161"/>
      <c r="J7" s="161"/>
      <c r="K7" s="161"/>
      <c r="L7" s="161"/>
      <c r="M7" s="161"/>
      <c r="N7" s="161"/>
      <c r="O7" s="161"/>
      <c r="P7" s="161"/>
      <c r="Q7" s="161"/>
      <c r="R7" s="161"/>
      <c r="S7" s="161"/>
      <c r="T7" s="35"/>
      <c r="U7" s="35"/>
      <c r="V7" s="35"/>
      <c r="W7" s="35"/>
    </row>
    <row r="8" spans="1:42" ht="28.5" customHeight="1">
      <c r="C8" s="29"/>
      <c r="D8" s="131" t="str">
        <f>UPPER(ENCARGADO_DE_LA_VENTANILLA)</f>
        <v>C ABIEL FERNANDO PERALES MARIN</v>
      </c>
      <c r="E8"/>
      <c r="G8"/>
      <c r="Q8" t="s">
        <v>10485</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59" t="s">
        <v>10483</v>
      </c>
      <c r="E11" s="159"/>
      <c r="F11" s="159"/>
      <c r="G11" s="159"/>
      <c r="H11" s="159"/>
      <c r="U11" s="30"/>
    </row>
    <row r="12" spans="1:42" ht="7.5" customHeight="1">
      <c r="D12"/>
      <c r="E12"/>
      <c r="G12"/>
      <c r="AJ12" s="27"/>
      <c r="AK12" s="71"/>
      <c r="AL12" s="27"/>
    </row>
    <row r="13" spans="1:42">
      <c r="D13" s="162" t="s">
        <v>10554</v>
      </c>
      <c r="E13" s="162"/>
      <c r="F13" s="162"/>
      <c r="G13" s="162"/>
      <c r="H13" s="162"/>
      <c r="I13" s="162"/>
      <c r="J13" s="162"/>
      <c r="K13" s="162"/>
      <c r="L13" s="162"/>
      <c r="M13" s="162"/>
      <c r="N13" s="162"/>
      <c r="O13" s="162"/>
      <c r="P13" s="162"/>
      <c r="Q13" s="162"/>
      <c r="R13" s="162"/>
      <c r="S13" s="162"/>
      <c r="AJ13" s="27"/>
      <c r="AK13" s="72">
        <f ca="1">DAY(TODAY())</f>
        <v>18</v>
      </c>
      <c r="AL13" s="27"/>
    </row>
    <row r="14" spans="1:42" ht="90" customHeight="1">
      <c r="D14" s="162"/>
      <c r="E14" s="162"/>
      <c r="F14" s="162"/>
      <c r="G14" s="162"/>
      <c r="H14" s="162"/>
      <c r="I14" s="162"/>
      <c r="J14" s="162"/>
      <c r="K14" s="162"/>
      <c r="L14" s="162"/>
      <c r="M14" s="162"/>
      <c r="N14" s="162"/>
      <c r="O14" s="162"/>
      <c r="P14" s="162"/>
      <c r="Q14" s="162"/>
      <c r="R14" s="162"/>
      <c r="S14" s="162"/>
      <c r="T14" s="101"/>
      <c r="AJ14" s="27"/>
      <c r="AK14" s="72" t="str">
        <f ca="1">VLOOKUP(MONTH(TODAY()),AJ17:AK28,2,0)</f>
        <v>enero</v>
      </c>
      <c r="AL14" s="27"/>
    </row>
    <row r="15" spans="1:42" ht="13.5" customHeight="1">
      <c r="D15" s="5"/>
      <c r="E15" s="5"/>
      <c r="G15"/>
      <c r="O15" s="23"/>
      <c r="P15" s="23"/>
      <c r="Q15" s="23"/>
      <c r="R15" s="23"/>
      <c r="U15" s="16"/>
      <c r="AJ15" s="27"/>
      <c r="AK15" s="27">
        <f ca="1">YEAR(TODAY())</f>
        <v>2024</v>
      </c>
      <c r="AL15" s="27"/>
    </row>
    <row r="16" spans="1:42" ht="15.75" customHeight="1">
      <c r="D16" s="163" t="s">
        <v>10442</v>
      </c>
      <c r="E16" s="163"/>
      <c r="F16" s="163"/>
      <c r="G16" s="163"/>
      <c r="H16" s="163"/>
      <c r="I16" s="163"/>
      <c r="J16" s="163"/>
      <c r="K16" s="163"/>
      <c r="L16" s="163"/>
      <c r="M16" s="163"/>
      <c r="N16" s="163"/>
      <c r="O16" s="163"/>
      <c r="P16" s="163"/>
      <c r="Q16" s="163"/>
      <c r="R16" s="163"/>
      <c r="S16" s="163"/>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82" t="s">
        <v>10459</v>
      </c>
      <c r="E18" s="182"/>
      <c r="F18" s="182"/>
      <c r="G18" s="182"/>
      <c r="H18" s="167" t="s">
        <v>157</v>
      </c>
      <c r="I18" s="167"/>
      <c r="J18" s="167"/>
      <c r="K18" s="167"/>
      <c r="L18" s="167"/>
      <c r="M18" s="167"/>
      <c r="N18" s="12">
        <f>IFERROR(IF(VLOOKUP(VALUE(H18),X40:X82,1,0)=1,"",""),1)</f>
        <v>1</v>
      </c>
      <c r="O18" s="182" t="e">
        <f>HYPERLINK("#"&amp;"DATOS!C"&amp;MATCH(VALUE(carp),DATOS!B:B,0),"PEUA:")</f>
        <v>#VALUE!</v>
      </c>
      <c r="P18" s="182"/>
      <c r="Q18" s="167" t="str">
        <f>AK31</f>
        <v/>
      </c>
      <c r="R18" s="167"/>
      <c r="S18" s="167"/>
      <c r="T18" s="73"/>
      <c r="U18" s="73"/>
      <c r="AI18" s="27"/>
      <c r="AJ18" s="27">
        <v>2</v>
      </c>
      <c r="AK18" s="27" t="s">
        <v>184</v>
      </c>
      <c r="AL18" s="27"/>
    </row>
    <row r="19" spans="4:57">
      <c r="D19" s="175" t="s">
        <v>10460</v>
      </c>
      <c r="E19" s="175"/>
      <c r="F19" s="175"/>
      <c r="G19" s="175"/>
      <c r="H19" s="166" t="str">
        <f>AK29</f>
        <v/>
      </c>
      <c r="I19" s="166"/>
      <c r="J19" s="166"/>
      <c r="K19" s="166"/>
      <c r="L19" s="166"/>
      <c r="M19" s="166"/>
      <c r="N19" s="27"/>
      <c r="O19" s="182" t="str">
        <f>"RUTA/CUENTA:"</f>
        <v>RUTA/CUENTA:</v>
      </c>
      <c r="P19" s="182"/>
      <c r="Q19" s="166" t="str">
        <f>AK33</f>
        <v/>
      </c>
      <c r="R19" s="166"/>
      <c r="S19" s="166"/>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5" t="s">
        <v>10461</v>
      </c>
      <c r="E21" s="175"/>
      <c r="F21" s="175"/>
      <c r="G21" s="175"/>
      <c r="H21" s="175"/>
      <c r="I21" s="175"/>
      <c r="J21" s="175"/>
      <c r="K21" s="175"/>
      <c r="L21" s="167" t="str">
        <f>U21</f>
        <v/>
      </c>
      <c r="M21" s="168"/>
      <c r="N21" s="168"/>
      <c r="O21" s="168"/>
      <c r="P21" s="168"/>
      <c r="Q21" s="168"/>
      <c r="R21" s="168"/>
      <c r="S21" s="168"/>
      <c r="T21" s="16"/>
      <c r="U21" s="16" t="str">
        <f>PROPER(AK35)</f>
        <v/>
      </c>
      <c r="AI21" s="27"/>
      <c r="AJ21" s="27">
        <v>5</v>
      </c>
      <c r="AK21" s="27" t="s">
        <v>187</v>
      </c>
      <c r="AL21" s="27"/>
    </row>
    <row r="22" spans="4:57">
      <c r="D22" s="175" t="s">
        <v>10462</v>
      </c>
      <c r="E22" s="175"/>
      <c r="F22" s="175"/>
      <c r="G22" s="175"/>
      <c r="H22" s="175"/>
      <c r="I22" s="175"/>
      <c r="J22" s="175"/>
      <c r="K22" s="175"/>
      <c r="L22" s="175"/>
      <c r="M22" s="180" t="str">
        <f>U22</f>
        <v/>
      </c>
      <c r="N22" s="166"/>
      <c r="O22" s="166"/>
      <c r="P22" s="166"/>
      <c r="Q22" s="166"/>
      <c r="R22" s="166"/>
      <c r="S22" s="166"/>
      <c r="T22" s="16"/>
      <c r="U22" s="16" t="str">
        <f>IF(AK46=0,"",PROPER(AK46))</f>
        <v/>
      </c>
      <c r="AI22" s="27"/>
      <c r="AJ22" s="27">
        <v>6</v>
      </c>
      <c r="AK22" s="27" t="s">
        <v>188</v>
      </c>
      <c r="AL22" s="27"/>
    </row>
    <row r="23" spans="4:57">
      <c r="D23" s="175" t="s">
        <v>10463</v>
      </c>
      <c r="E23" s="175"/>
      <c r="F23" s="175"/>
      <c r="G23" s="175"/>
      <c r="H23" s="167" t="str">
        <f>U23</f>
        <v/>
      </c>
      <c r="I23" s="168"/>
      <c r="J23" s="168"/>
      <c r="K23" s="168"/>
      <c r="L23" s="168"/>
      <c r="M23" s="168"/>
      <c r="N23" s="168"/>
      <c r="O23" s="168"/>
      <c r="P23" s="168"/>
      <c r="Q23" s="168"/>
      <c r="R23" s="168"/>
      <c r="S23" s="168"/>
      <c r="U23" s="16" t="str">
        <f>PROPER(AK36)</f>
        <v/>
      </c>
      <c r="AI23" s="27"/>
      <c r="AJ23" s="27">
        <v>7</v>
      </c>
      <c r="AK23" s="27" t="s">
        <v>189</v>
      </c>
      <c r="AL23" s="27"/>
    </row>
    <row r="24" spans="4:57">
      <c r="D24" s="175" t="s">
        <v>10464</v>
      </c>
      <c r="E24" s="175"/>
      <c r="F24" s="167" t="str">
        <f>U24</f>
        <v/>
      </c>
      <c r="G24" s="168"/>
      <c r="H24" s="168"/>
      <c r="I24" s="168"/>
      <c r="J24" s="168"/>
      <c r="K24" s="168"/>
      <c r="L24" s="168"/>
      <c r="M24" s="168"/>
      <c r="N24" s="27"/>
      <c r="O24" s="83" t="s">
        <v>10469</v>
      </c>
      <c r="P24" s="180" t="str">
        <f>U25</f>
        <v/>
      </c>
      <c r="Q24" s="166"/>
      <c r="R24" s="166"/>
      <c r="S24" s="166"/>
      <c r="T24" s="16"/>
      <c r="U24" s="16" t="str">
        <f>PROPER(AK38)</f>
        <v/>
      </c>
      <c r="AI24" s="27"/>
      <c r="AJ24" s="27">
        <v>8</v>
      </c>
      <c r="AK24" s="27" t="s">
        <v>190</v>
      </c>
      <c r="AL24" s="27"/>
    </row>
    <row r="25" spans="4:57" ht="15" customHeight="1">
      <c r="D25" s="175" t="s">
        <v>10465</v>
      </c>
      <c r="E25" s="175"/>
      <c r="F25" s="175"/>
      <c r="G25" s="175"/>
      <c r="H25" s="175"/>
      <c r="I25" s="166" t="str">
        <f>AK39</f>
        <v/>
      </c>
      <c r="J25" s="166"/>
      <c r="K25" s="166"/>
      <c r="L25" s="166"/>
      <c r="M25" s="166"/>
      <c r="N25" s="27"/>
      <c r="O25" s="84" t="s">
        <v>10470</v>
      </c>
      <c r="P25" s="181" t="str">
        <f>IF(AK40=0,"",AK40)</f>
        <v/>
      </c>
      <c r="Q25" s="181"/>
      <c r="R25" s="181"/>
      <c r="S25" s="181"/>
      <c r="T25" s="16"/>
      <c r="U25" s="16" t="str">
        <f>PROPER(AK37)</f>
        <v/>
      </c>
      <c r="AI25" s="27"/>
      <c r="AJ25" s="27">
        <v>9</v>
      </c>
      <c r="AK25" s="27" t="s">
        <v>192</v>
      </c>
      <c r="AL25" s="27"/>
    </row>
    <row r="26" spans="4:57" ht="15" customHeight="1">
      <c r="D26" s="174" t="s">
        <v>10466</v>
      </c>
      <c r="E26" s="174"/>
      <c r="F26" s="174"/>
      <c r="G26" s="174"/>
      <c r="H26" s="174"/>
      <c r="I26" s="174"/>
      <c r="J26" s="166" t="str">
        <f>AK44</f>
        <v/>
      </c>
      <c r="K26" s="166"/>
      <c r="L26" s="166"/>
      <c r="M26" s="166"/>
      <c r="N26" s="27"/>
      <c r="O26" s="175" t="s">
        <v>10471</v>
      </c>
      <c r="P26" s="175"/>
      <c r="Q26" s="175"/>
      <c r="R26" s="175"/>
      <c r="S26" s="132" t="str">
        <f>U26</f>
        <v/>
      </c>
      <c r="U26" s="16" t="str">
        <f>IF(AK45=0,"",AK45)</f>
        <v/>
      </c>
      <c r="AI26" s="27"/>
      <c r="AJ26" s="27">
        <v>10</v>
      </c>
      <c r="AK26" s="27" t="s">
        <v>191</v>
      </c>
      <c r="AL26" s="27"/>
      <c r="BD26">
        <v>1</v>
      </c>
      <c r="BE26" t="s">
        <v>183</v>
      </c>
    </row>
    <row r="27" spans="4:57">
      <c r="D27" s="85" t="s">
        <v>10467</v>
      </c>
      <c r="E27" s="168" t="str">
        <f>AK41</f>
        <v/>
      </c>
      <c r="F27" s="168"/>
      <c r="G27" s="168"/>
      <c r="H27" s="168"/>
      <c r="I27" s="184" t="s">
        <v>10468</v>
      </c>
      <c r="J27" s="184"/>
      <c r="K27" s="166" t="str">
        <f>AK42</f>
        <v/>
      </c>
      <c r="L27" s="166"/>
      <c r="M27" s="166"/>
      <c r="N27" s="76"/>
      <c r="O27" s="183" t="s">
        <v>10557</v>
      </c>
      <c r="P27" s="183"/>
      <c r="Q27" s="183"/>
      <c r="R27" s="170" t="str">
        <f>AK43</f>
        <v/>
      </c>
      <c r="S27" s="170"/>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63" t="s">
        <v>10443</v>
      </c>
      <c r="E29" s="163"/>
      <c r="F29" s="163"/>
      <c r="G29" s="163"/>
      <c r="H29" s="163"/>
      <c r="I29" s="163"/>
      <c r="J29" s="163"/>
      <c r="K29" s="163"/>
      <c r="L29" s="163"/>
      <c r="M29" s="163"/>
      <c r="N29" s="163"/>
      <c r="O29" s="163"/>
      <c r="P29" s="163"/>
      <c r="Q29" s="163"/>
      <c r="R29" s="163"/>
      <c r="S29" s="163"/>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76" t="s">
        <v>10558</v>
      </c>
      <c r="E31" s="176"/>
      <c r="F31" s="176"/>
      <c r="G31" s="17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79" t="str">
        <f>AJ34</f>
        <v/>
      </c>
      <c r="E33" s="179"/>
      <c r="F33" s="179"/>
      <c r="G33" s="179"/>
      <c r="H33" s="179"/>
      <c r="I33" s="179"/>
      <c r="J33" s="179"/>
      <c r="K33" s="179"/>
      <c r="L33" s="179"/>
      <c r="M33" s="179"/>
      <c r="N33" s="179"/>
      <c r="O33" s="179"/>
      <c r="P33" s="179"/>
      <c r="Q33" s="179"/>
      <c r="R33" s="179"/>
      <c r="S33" s="179"/>
      <c r="AI33" s="27"/>
      <c r="AJ33" s="27"/>
      <c r="AK33" s="27" t="str">
        <f>IFERROR(IF(INDEX(DATOS!D:D,MATCH(VALUE(REINSCRIPCION!H18),DATOS!C:C,0),1)=0,"",INDEX(DATOS!D:D,MATCH(VALUE(REINSCRIPCION!H18),DATOS!C:C,0),1)),"")</f>
        <v/>
      </c>
      <c r="AL33" s="27"/>
      <c r="BD33">
        <v>8</v>
      </c>
      <c r="BE33" t="s">
        <v>190</v>
      </c>
    </row>
    <row r="34" spans="4:57">
      <c r="D34" s="179"/>
      <c r="E34" s="179"/>
      <c r="F34" s="179"/>
      <c r="G34" s="179"/>
      <c r="H34" s="179"/>
      <c r="I34" s="179"/>
      <c r="J34" s="179"/>
      <c r="K34" s="179"/>
      <c r="L34" s="179"/>
      <c r="M34" s="179"/>
      <c r="N34" s="179"/>
      <c r="O34" s="179"/>
      <c r="P34" s="179"/>
      <c r="Q34" s="179"/>
      <c r="R34" s="179"/>
      <c r="S34" s="179"/>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79"/>
      <c r="E35" s="179"/>
      <c r="F35" s="179"/>
      <c r="G35" s="179"/>
      <c r="H35" s="179"/>
      <c r="I35" s="179"/>
      <c r="J35" s="179"/>
      <c r="K35" s="179"/>
      <c r="L35" s="179"/>
      <c r="M35" s="179"/>
      <c r="N35" s="179"/>
      <c r="O35" s="179"/>
      <c r="P35" s="179"/>
      <c r="Q35" s="179"/>
      <c r="R35" s="179"/>
      <c r="S35" s="179"/>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79"/>
      <c r="E36" s="179"/>
      <c r="F36" s="179"/>
      <c r="G36" s="179"/>
      <c r="H36" s="179"/>
      <c r="I36" s="179"/>
      <c r="J36" s="179"/>
      <c r="K36" s="179"/>
      <c r="L36" s="179"/>
      <c r="M36" s="179"/>
      <c r="N36" s="179"/>
      <c r="O36" s="179"/>
      <c r="P36" s="179"/>
      <c r="Q36" s="179"/>
      <c r="R36" s="179"/>
      <c r="S36" s="179"/>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77" t="s">
        <v>10559</v>
      </c>
      <c r="E38" s="177"/>
      <c r="F38" s="177"/>
      <c r="G38" s="164" t="str">
        <f>U27</f>
        <v xml:space="preserve"> HP</v>
      </c>
      <c r="H38" s="165"/>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71" t="str">
        <f>AJ36</f>
        <v/>
      </c>
      <c r="E43" s="172"/>
      <c r="F43" s="172"/>
      <c r="G43" s="172"/>
      <c r="H43" s="172"/>
      <c r="I43" s="173"/>
      <c r="O43" s="171" t="str">
        <f>AJ37</f>
        <v/>
      </c>
      <c r="P43" s="172"/>
      <c r="Q43" s="172"/>
      <c r="R43" s="172"/>
      <c r="S43" s="173"/>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59" t="s">
        <v>10446</v>
      </c>
      <c r="E46" s="159"/>
      <c r="F46" s="159"/>
      <c r="G46" s="159"/>
      <c r="H46" s="159"/>
      <c r="I46" s="159"/>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51"/>
      <c r="I47" s="151"/>
      <c r="J47" s="151"/>
      <c r="K47" s="151"/>
      <c r="L47" s="151"/>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78"/>
      <c r="AN48" s="178"/>
      <c r="AO48" s="178"/>
      <c r="AR48" s="12" t="str">
        <f>IFERROR(IF(INDEX(DATOS!AE:AE,MATCH(#REF!,DATOS!J:J,0),1)=0,"",INDEX(DATOS!AE:AE,MATCH(#REF!,DATOS!J:J,0),1)),"")</f>
        <v/>
      </c>
    </row>
    <row r="49" spans="1:47" ht="15" customHeight="1">
      <c r="D49" s="169" t="s">
        <v>157</v>
      </c>
      <c r="E49" s="169"/>
      <c r="F49" s="169"/>
      <c r="G49" s="169"/>
      <c r="H49" s="169"/>
      <c r="I49" s="169"/>
      <c r="J49" s="169"/>
      <c r="K49" s="169"/>
      <c r="L49" s="169"/>
      <c r="M49" s="169"/>
      <c r="N49" s="131"/>
      <c r="T49" s="148"/>
      <c r="U49" s="148"/>
      <c r="W49">
        <v>10</v>
      </c>
      <c r="X49" s="16" t="str">
        <f t="shared" si="1"/>
        <v/>
      </c>
      <c r="Z49">
        <f t="shared" si="0"/>
        <v>1</v>
      </c>
      <c r="AA49">
        <f>IF(AB49="",0,IFERROR(IF(VLOOKUP(AB49,AB$38:AB48,1,0)&gt;0,0,0),1))</f>
        <v>0</v>
      </c>
      <c r="AB49" s="16">
        <f>IF(DATOS!J13=X$39,DATOS!C13,"")</f>
        <v>0</v>
      </c>
      <c r="AL49" s="37"/>
      <c r="AM49" s="178"/>
      <c r="AN49" s="178"/>
      <c r="AO49" s="178"/>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78"/>
      <c r="AM50" s="178"/>
      <c r="AN50" s="178"/>
      <c r="AO50" s="178"/>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85"/>
      <c r="F59" s="185"/>
      <c r="G59" s="185"/>
      <c r="H59" s="74"/>
      <c r="I59" s="27"/>
      <c r="J59" s="185"/>
      <c r="K59" s="185"/>
      <c r="L59" s="185"/>
      <c r="M59" s="185"/>
      <c r="N59" s="77"/>
      <c r="O59" s="186"/>
      <c r="P59" s="186"/>
      <c r="Q59" s="186"/>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85"/>
      <c r="F60" s="185"/>
      <c r="G60" s="185"/>
      <c r="H60" s="74"/>
      <c r="I60" s="27"/>
      <c r="J60" s="185"/>
      <c r="K60" s="185"/>
      <c r="L60" s="185"/>
      <c r="M60" s="185"/>
      <c r="N60" s="77"/>
      <c r="O60" s="186"/>
      <c r="P60" s="186"/>
      <c r="Q60" s="186"/>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85"/>
      <c r="F61" s="185"/>
      <c r="G61" s="185"/>
      <c r="H61" s="74"/>
      <c r="I61" s="27"/>
      <c r="J61" s="185"/>
      <c r="K61" s="185"/>
      <c r="L61" s="185"/>
      <c r="M61" s="185"/>
      <c r="N61" s="77"/>
      <c r="O61" s="186"/>
      <c r="P61" s="186"/>
      <c r="Q61" s="186"/>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85"/>
      <c r="F62" s="185"/>
      <c r="G62" s="185"/>
      <c r="H62" s="74"/>
      <c r="I62" s="27"/>
      <c r="J62" s="185"/>
      <c r="K62" s="185"/>
      <c r="L62" s="185"/>
      <c r="M62" s="185"/>
      <c r="N62" s="77"/>
      <c r="O62" s="186"/>
      <c r="P62" s="186"/>
      <c r="Q62" s="186"/>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85"/>
      <c r="F63" s="185"/>
      <c r="G63" s="185"/>
      <c r="H63" s="74"/>
      <c r="I63" s="27"/>
      <c r="J63" s="185"/>
      <c r="K63" s="185"/>
      <c r="L63" s="185"/>
      <c r="M63" s="185"/>
      <c r="N63" s="77"/>
      <c r="O63" s="186"/>
      <c r="P63" s="186"/>
      <c r="Q63" s="186"/>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85"/>
      <c r="F64" s="185"/>
      <c r="G64" s="185"/>
      <c r="H64" s="74"/>
      <c r="I64" s="27"/>
      <c r="J64" s="185"/>
      <c r="K64" s="185"/>
      <c r="L64" s="185"/>
      <c r="M64" s="185"/>
      <c r="N64" s="77"/>
      <c r="O64" s="186"/>
      <c r="P64" s="186"/>
      <c r="Q64" s="186"/>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85"/>
      <c r="F65" s="185"/>
      <c r="G65" s="185"/>
      <c r="H65" s="74"/>
      <c r="I65" s="27"/>
      <c r="J65" s="185"/>
      <c r="K65" s="185"/>
      <c r="L65" s="185"/>
      <c r="M65" s="185"/>
      <c r="N65" s="77"/>
      <c r="O65" s="186"/>
      <c r="P65" s="186"/>
      <c r="Q65" s="186"/>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85"/>
      <c r="F66" s="185"/>
      <c r="G66" s="185"/>
      <c r="H66" s="74"/>
      <c r="I66" s="27"/>
      <c r="J66" s="185"/>
      <c r="K66" s="185"/>
      <c r="L66" s="185"/>
      <c r="M66" s="185"/>
      <c r="N66" s="77"/>
      <c r="O66" s="186"/>
      <c r="P66" s="186"/>
      <c r="Q66" s="186"/>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85"/>
      <c r="F67" s="185"/>
      <c r="G67" s="185"/>
      <c r="H67" s="74"/>
      <c r="I67" s="27"/>
      <c r="J67" s="185"/>
      <c r="K67" s="185"/>
      <c r="L67" s="185"/>
      <c r="M67" s="185"/>
      <c r="N67" s="77"/>
      <c r="O67" s="186"/>
      <c r="P67" s="186"/>
      <c r="Q67" s="186"/>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85"/>
      <c r="F68" s="185"/>
      <c r="G68" s="185"/>
      <c r="H68" s="74"/>
      <c r="I68" s="27"/>
      <c r="J68" s="185"/>
      <c r="K68" s="185"/>
      <c r="L68" s="185"/>
      <c r="M68" s="185"/>
      <c r="N68" s="77"/>
      <c r="O68" s="186"/>
      <c r="P68" s="186"/>
      <c r="Q68" s="186"/>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85"/>
      <c r="F69" s="185"/>
      <c r="G69" s="185"/>
      <c r="H69" s="74"/>
      <c r="I69" s="27"/>
      <c r="J69" s="185"/>
      <c r="K69" s="185"/>
      <c r="L69" s="185"/>
      <c r="M69" s="185"/>
      <c r="N69" s="77"/>
      <c r="O69" s="186"/>
      <c r="P69" s="186"/>
      <c r="Q69" s="186"/>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85"/>
      <c r="F70" s="185"/>
      <c r="G70" s="185"/>
      <c r="H70" s="74"/>
      <c r="I70" s="27"/>
      <c r="J70" s="185"/>
      <c r="K70" s="185"/>
      <c r="L70" s="185"/>
      <c r="M70" s="185"/>
      <c r="N70" s="77"/>
      <c r="O70" s="186"/>
      <c r="P70" s="186"/>
      <c r="Q70" s="186"/>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85"/>
      <c r="F71" s="185"/>
      <c r="G71" s="185"/>
      <c r="H71" s="74"/>
      <c r="I71" s="27"/>
      <c r="J71" s="185"/>
      <c r="K71" s="185"/>
      <c r="L71" s="185"/>
      <c r="M71" s="185"/>
      <c r="N71" s="77"/>
      <c r="O71" s="186"/>
      <c r="P71" s="186"/>
      <c r="Q71" s="186"/>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85"/>
      <c r="F72" s="185"/>
      <c r="G72" s="185"/>
      <c r="H72" s="74"/>
      <c r="I72" s="27"/>
      <c r="J72" s="185"/>
      <c r="K72" s="185"/>
      <c r="L72" s="185"/>
      <c r="M72" s="185"/>
      <c r="N72" s="77"/>
      <c r="O72" s="186"/>
      <c r="P72" s="186"/>
      <c r="Q72" s="186"/>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85"/>
      <c r="F73" s="185"/>
      <c r="G73" s="185"/>
      <c r="H73" s="74"/>
      <c r="I73" s="27"/>
      <c r="J73" s="185"/>
      <c r="K73" s="185"/>
      <c r="L73" s="185"/>
      <c r="M73" s="185"/>
      <c r="N73" s="77"/>
      <c r="O73" s="186"/>
      <c r="P73" s="186"/>
      <c r="Q73" s="186"/>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85"/>
      <c r="F74" s="185"/>
      <c r="G74" s="185"/>
      <c r="H74" s="74"/>
      <c r="I74" s="27"/>
      <c r="J74" s="185"/>
      <c r="K74" s="185"/>
      <c r="L74" s="185"/>
      <c r="M74" s="185"/>
      <c r="N74" s="77"/>
      <c r="O74" s="186"/>
      <c r="P74" s="186"/>
      <c r="Q74" s="186"/>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85"/>
      <c r="F75" s="185"/>
      <c r="G75" s="185"/>
      <c r="H75" s="74"/>
      <c r="I75" s="27"/>
      <c r="J75" s="185"/>
      <c r="K75" s="185"/>
      <c r="L75" s="185"/>
      <c r="M75" s="185"/>
      <c r="N75" s="77"/>
      <c r="O75" s="186"/>
      <c r="P75" s="186"/>
      <c r="Q75" s="186"/>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85"/>
      <c r="F76" s="185"/>
      <c r="G76" s="185"/>
      <c r="H76" s="74"/>
      <c r="I76" s="27"/>
      <c r="J76" s="185"/>
      <c r="K76" s="185"/>
      <c r="L76" s="185"/>
      <c r="M76" s="185"/>
      <c r="N76" s="77"/>
      <c r="O76" s="186"/>
      <c r="P76" s="186"/>
      <c r="Q76" s="186"/>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85"/>
      <c r="F77" s="185"/>
      <c r="G77" s="185"/>
      <c r="H77" s="74"/>
      <c r="I77" s="27"/>
      <c r="J77" s="185"/>
      <c r="K77" s="185"/>
      <c r="L77" s="185"/>
      <c r="M77" s="185"/>
      <c r="N77" s="77"/>
      <c r="O77" s="186"/>
      <c r="P77" s="186"/>
      <c r="Q77" s="186"/>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85"/>
      <c r="F78" s="185"/>
      <c r="G78" s="185"/>
      <c r="H78" s="74"/>
      <c r="I78" s="27"/>
      <c r="J78" s="185"/>
      <c r="K78" s="185"/>
      <c r="L78" s="185"/>
      <c r="M78" s="185"/>
      <c r="N78" s="77"/>
      <c r="O78" s="186"/>
      <c r="P78" s="186"/>
      <c r="Q78" s="186"/>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85"/>
      <c r="F79" s="185"/>
      <c r="G79" s="185"/>
      <c r="H79" s="74"/>
      <c r="I79" s="27"/>
      <c r="J79" s="185"/>
      <c r="K79" s="185"/>
      <c r="L79" s="185"/>
      <c r="M79" s="185"/>
      <c r="N79" s="77"/>
      <c r="O79" s="186"/>
      <c r="P79" s="186"/>
      <c r="Q79" s="186"/>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85"/>
      <c r="F80" s="185"/>
      <c r="G80" s="185"/>
      <c r="H80" s="74"/>
      <c r="I80" s="27"/>
      <c r="J80" s="185"/>
      <c r="K80" s="185"/>
      <c r="L80" s="185"/>
      <c r="M80" s="185"/>
      <c r="N80" s="77"/>
      <c r="O80" s="186"/>
      <c r="P80" s="186"/>
      <c r="Q80" s="186"/>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85"/>
      <c r="F81" s="185"/>
      <c r="G81" s="185"/>
      <c r="H81" s="74"/>
      <c r="I81" s="27"/>
      <c r="J81" s="185"/>
      <c r="K81" s="185"/>
      <c r="L81" s="185"/>
      <c r="M81" s="185"/>
      <c r="N81" s="77"/>
      <c r="O81" s="186"/>
      <c r="P81" s="186"/>
      <c r="Q81" s="186"/>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85"/>
      <c r="F82" s="185"/>
      <c r="G82" s="185"/>
      <c r="H82" s="74"/>
      <c r="I82" s="27"/>
      <c r="J82" s="185"/>
      <c r="K82" s="185"/>
      <c r="L82" s="185"/>
      <c r="M82" s="185"/>
      <c r="N82" s="77"/>
      <c r="O82" s="186"/>
      <c r="P82" s="186"/>
      <c r="Q82" s="186"/>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85"/>
      <c r="F83" s="185"/>
      <c r="G83" s="185"/>
      <c r="H83" s="74"/>
      <c r="I83" s="27"/>
      <c r="J83" s="185"/>
      <c r="K83" s="185"/>
      <c r="L83" s="185"/>
      <c r="M83" s="185"/>
      <c r="N83" s="77"/>
      <c r="O83" s="186"/>
      <c r="P83" s="186"/>
      <c r="Q83" s="186"/>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85"/>
      <c r="F84" s="185"/>
      <c r="G84" s="185"/>
      <c r="H84" s="74"/>
      <c r="I84" s="27"/>
      <c r="J84" s="185"/>
      <c r="K84" s="185"/>
      <c r="L84" s="185"/>
      <c r="M84" s="185"/>
      <c r="N84" s="77"/>
      <c r="O84" s="186"/>
      <c r="P84" s="186"/>
      <c r="Q84" s="186"/>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85"/>
      <c r="F85" s="185"/>
      <c r="G85" s="185"/>
      <c r="H85" s="74"/>
      <c r="I85" s="27"/>
      <c r="J85" s="185"/>
      <c r="K85" s="185"/>
      <c r="L85" s="185"/>
      <c r="M85" s="185"/>
      <c r="N85" s="77"/>
      <c r="O85" s="186"/>
      <c r="P85" s="186"/>
      <c r="Q85" s="186"/>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85"/>
      <c r="F86" s="185"/>
      <c r="G86" s="185"/>
      <c r="H86" s="74"/>
      <c r="I86" s="27"/>
      <c r="J86" s="185"/>
      <c r="K86" s="185"/>
      <c r="L86" s="185"/>
      <c r="M86" s="185"/>
      <c r="N86" s="77"/>
      <c r="O86" s="186"/>
      <c r="P86" s="186"/>
      <c r="Q86" s="186"/>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85"/>
      <c r="F87" s="185"/>
      <c r="G87" s="185"/>
      <c r="H87" s="74"/>
      <c r="I87" s="27"/>
      <c r="J87" s="185"/>
      <c r="K87" s="185"/>
      <c r="L87" s="185"/>
      <c r="M87" s="185"/>
      <c r="N87" s="77"/>
      <c r="O87" s="186"/>
      <c r="P87" s="186"/>
      <c r="Q87" s="186"/>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85"/>
      <c r="F88" s="185"/>
      <c r="G88" s="185"/>
      <c r="H88" s="74"/>
      <c r="I88" s="27"/>
      <c r="J88" s="185"/>
      <c r="K88" s="185"/>
      <c r="L88" s="185"/>
      <c r="M88" s="185"/>
      <c r="N88" s="77"/>
      <c r="O88" s="186"/>
      <c r="P88" s="186"/>
      <c r="Q88" s="186"/>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85"/>
      <c r="F89" s="185"/>
      <c r="G89" s="185"/>
      <c r="H89" s="74"/>
      <c r="I89" s="27"/>
      <c r="J89" s="185"/>
      <c r="K89" s="185"/>
      <c r="L89" s="185"/>
      <c r="M89" s="185"/>
      <c r="N89" s="77"/>
      <c r="O89" s="186"/>
      <c r="P89" s="186"/>
      <c r="Q89" s="186"/>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f>IF(DATOS!J1437=X$39,DATOS!C1437,"")</f>
        <v>0</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c r="A6" s="189" t="str">
        <f ca="1">"Estado de "&amp;PROPER(ESTADO)&amp;", a "&amp;REINSCRIPCION!AK13&amp;" de "&amp;REINSCRIPCION!AK14&amp;" de "&amp;REINSCRIPCION!AK15</f>
        <v>Estado de Nuevo León, a 18 de enero de 2024</v>
      </c>
      <c r="B6" s="189"/>
      <c r="C6" s="189"/>
      <c r="D6" s="189"/>
      <c r="E6" s="189"/>
      <c r="F6" s="189"/>
      <c r="G6" s="189"/>
      <c r="H6" s="189"/>
      <c r="I6" s="189"/>
      <c r="J6" s="189"/>
      <c r="K6" s="189"/>
      <c r="L6" s="189"/>
      <c r="M6" s="189"/>
      <c r="N6" s="189"/>
      <c r="O6" s="189"/>
      <c r="P6" s="189"/>
    </row>
    <row r="8" spans="1:16">
      <c r="A8" s="113" t="str">
        <f>ENCARGADO_DEL_DISTRITO</f>
        <v>ING. LAZARO GALARZA HERNANDEZ</v>
      </c>
      <c r="B8" s="113"/>
      <c r="C8" s="113"/>
      <c r="D8" s="113"/>
      <c r="E8" s="113"/>
      <c r="F8" s="113"/>
      <c r="G8" s="113"/>
      <c r="H8" s="113"/>
      <c r="I8" s="113"/>
      <c r="J8" s="107"/>
    </row>
    <row r="9" spans="1:16">
      <c r="A9" s="194" t="str">
        <f>TITULO&amp;" NO. "&amp;CLAVE_DISTRITO&amp;", "&amp;DISTRITO</f>
        <v>ENCARGADO DEL DESPACHO DEL DISTRITO DE DESARROLLO RURAL NO. 102, MONTEMORELOS</v>
      </c>
      <c r="B9" s="194"/>
      <c r="C9" s="194"/>
      <c r="D9" s="194"/>
      <c r="E9" s="194"/>
      <c r="F9" s="194"/>
      <c r="G9" s="194"/>
      <c r="H9" s="194"/>
      <c r="I9" s="194"/>
      <c r="J9" s="107"/>
    </row>
    <row r="10" spans="1:16">
      <c r="A10" s="194"/>
      <c r="B10" s="194"/>
      <c r="C10" s="194"/>
      <c r="D10" s="194"/>
      <c r="E10" s="194"/>
      <c r="F10" s="194"/>
      <c r="G10" s="194"/>
      <c r="H10" s="194"/>
      <c r="I10" s="194"/>
      <c r="J10" s="113"/>
    </row>
    <row r="11" spans="1:16">
      <c r="A11" s="113" t="s">
        <v>10483</v>
      </c>
      <c r="B11" s="113"/>
      <c r="C11" s="113"/>
      <c r="D11" s="113"/>
      <c r="E11" s="113"/>
      <c r="F11" s="113"/>
      <c r="G11" s="113"/>
      <c r="H11" s="113"/>
      <c r="I11" s="113"/>
      <c r="J11" s="107"/>
    </row>
    <row r="12" spans="1:16" ht="15" customHeight="1">
      <c r="A12" s="190" t="s">
        <v>10555</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06"/>
      <c r="B16" s="106"/>
      <c r="C16" s="106"/>
      <c r="D16" s="106"/>
      <c r="E16" s="106"/>
      <c r="F16" s="106"/>
      <c r="G16" s="106"/>
      <c r="H16" s="106"/>
      <c r="I16" s="106"/>
      <c r="J16" s="106"/>
      <c r="K16" s="106"/>
      <c r="L16" s="106"/>
      <c r="M16" s="106"/>
      <c r="N16" s="106"/>
      <c r="O16" s="106"/>
      <c r="P16" s="106"/>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10480</v>
      </c>
      <c r="B33" s="192"/>
      <c r="C33" s="192"/>
      <c r="D33" s="192"/>
      <c r="E33" s="192"/>
      <c r="F33" s="192"/>
      <c r="G33" s="192"/>
      <c r="H33" s="192"/>
      <c r="I33" s="192"/>
      <c r="J33" s="192"/>
      <c r="K33" s="192"/>
      <c r="L33" s="192"/>
      <c r="M33" s="192"/>
      <c r="N33" s="192"/>
      <c r="O33" s="192"/>
      <c r="P33" s="192"/>
    </row>
    <row r="34" spans="1:16">
      <c r="A34" s="193" t="s">
        <v>10481</v>
      </c>
      <c r="B34" s="193"/>
      <c r="C34" s="193"/>
      <c r="D34" s="193"/>
      <c r="E34" s="193"/>
      <c r="F34" s="193"/>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88" t="s">
        <v>10482</v>
      </c>
      <c r="B40" s="188"/>
      <c r="C40" s="188"/>
      <c r="D40" s="188"/>
      <c r="E40" s="188"/>
      <c r="F40" s="188"/>
      <c r="G40" s="188"/>
      <c r="H40" s="188"/>
      <c r="I40" s="188"/>
      <c r="J40" s="188"/>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88" t="s">
        <v>10484</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c r="B3" s="21"/>
      <c r="C3" s="202" t="s">
        <v>101</v>
      </c>
      <c r="D3" s="202"/>
      <c r="E3" s="202"/>
      <c r="F3" s="202"/>
      <c r="G3" s="202"/>
      <c r="H3" s="202"/>
      <c r="I3" s="202"/>
      <c r="J3" s="202"/>
      <c r="K3" s="202"/>
      <c r="L3" s="202"/>
      <c r="M3" s="202"/>
      <c r="N3" s="202"/>
      <c r="O3" s="202"/>
      <c r="P3" s="202"/>
      <c r="Q3" s="202"/>
      <c r="AA3" s="12"/>
    </row>
    <row r="4" spans="1:28" ht="15.75">
      <c r="B4" s="195" t="s">
        <v>172</v>
      </c>
      <c r="C4" s="195"/>
      <c r="D4" s="195"/>
      <c r="E4" s="196"/>
      <c r="F4" s="197"/>
      <c r="G4" s="195"/>
      <c r="H4" s="195"/>
      <c r="I4" s="195"/>
      <c r="J4" s="195"/>
      <c r="K4" s="195"/>
      <c r="L4" s="195"/>
      <c r="M4" s="195"/>
      <c r="N4" s="195"/>
      <c r="O4" s="195"/>
      <c r="P4" s="195"/>
      <c r="Q4" s="195"/>
      <c r="Z4" s="12"/>
    </row>
    <row r="5" spans="1:28" ht="15.75">
      <c r="B5" s="195" t="s">
        <v>10556</v>
      </c>
      <c r="C5" s="195"/>
      <c r="D5" s="195"/>
      <c r="E5" s="196"/>
      <c r="F5" s="197"/>
      <c r="G5" s="195"/>
      <c r="H5" s="195"/>
      <c r="I5" s="195"/>
      <c r="J5" s="195"/>
      <c r="K5" s="195"/>
      <c r="L5" s="195"/>
      <c r="M5" s="195"/>
      <c r="N5" s="195"/>
      <c r="O5" s="195"/>
      <c r="P5" s="195"/>
      <c r="Q5" s="195"/>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198"/>
      <c r="C11" s="198"/>
      <c r="D11" s="31"/>
      <c r="E11" s="2"/>
      <c r="F11" s="2"/>
    </row>
    <row r="12" spans="1:28" hidden="1">
      <c r="B12" s="198" t="s">
        <v>92</v>
      </c>
      <c r="C12" s="198"/>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2024-01-18T19:50:47Z</dcterms:modified>
</cp:coreProperties>
</file>