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ADFC98FF-9346-4D96-B031-A8E4F7A22112}" xr6:coauthVersionLast="47" xr6:coauthVersionMax="47" xr10:uidLastSave="{00000000-0000-0000-0000-000000000000}"/>
  <bookViews>
    <workbookView xWindow="0" yWindow="0" windowWidth="21600" windowHeight="1278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A348" i="27" s="1"/>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232" i="27" l="1"/>
  <c r="AA184" i="27"/>
  <c r="AA372" i="27"/>
  <c r="AA276" i="27"/>
  <c r="AA340" i="27"/>
  <c r="AA180" i="27"/>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<sst xmlns="http://schemas.openxmlformats.org/spreadsheetml/2006/main" count="20665" uniqueCount="10565">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</sst>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x14ac:dyDescent="0.25">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143"/>
      <c r="AY2" s="124"/>
      <c r="AZ2" s="124"/>
      <c r="BA2" s="4"/>
      <c r="BB2" s="127"/>
      <c r="BC2" s="4"/>
      <c r="BD2" s="4"/>
      <c r="BE2" s="9"/>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43"/>
      <c r="AY3" s="124"/>
      <c r="AZ3" s="124"/>
      <c r="BA3" s="4"/>
      <c r="BB3" s="127"/>
      <c r="BC3" s="4"/>
      <c r="BD3" s="4"/>
      <c r="BE3" s="9"/>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43"/>
      <c r="AY4" s="124"/>
      <c r="AZ4" s="124"/>
      <c r="BA4" s="4"/>
      <c r="BB4" s="127"/>
      <c r="BC4" s="4"/>
      <c r="BD4" s="4"/>
      <c r="BE4" s="9"/>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x14ac:dyDescent="0.25">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43"/>
      <c r="AY5" s="124"/>
      <c r="AZ5" s="124"/>
      <c r="BA5" s="4"/>
      <c r="BB5" s="127"/>
      <c r="BC5" s="4"/>
      <c r="BD5" s="4"/>
      <c r="BE5" s="9"/>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x14ac:dyDescent="0.25">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43"/>
      <c r="AY6" s="124"/>
      <c r="AZ6" s="124"/>
      <c r="BA6" s="4"/>
      <c r="BB6" s="127"/>
      <c r="BC6" s="4"/>
      <c r="BD6" s="4"/>
      <c r="BE6" s="9"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x14ac:dyDescent="0.25">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43"/>
      <c r="AY7" s="124"/>
      <c r="AZ7" s="124"/>
      <c r="BA7" s="4"/>
      <c r="BB7" s="127"/>
      <c r="BC7" s="4"/>
      <c r="BD7" s="4"/>
      <c r="BE7" s="9"/>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x14ac:dyDescent="0.25">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43"/>
      <c r="AY8" s="124"/>
      <c r="AZ8" s="124"/>
      <c r="BA8" s="4"/>
      <c r="BB8" s="127"/>
      <c r="BC8" s="4"/>
      <c r="BD8" s="4"/>
      <c r="BE8" s="9"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x14ac:dyDescent="0.25">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43"/>
      <c r="AY9" s="124"/>
      <c r="AZ9" s="124"/>
      <c r="BA9" s="4"/>
      <c r="BB9" s="127"/>
      <c r="BC9" s="4"/>
      <c r="BD9" s="4"/>
      <c r="BE9" s="9"/>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43"/>
      <c r="AY10" s="124"/>
      <c r="AZ10" s="124"/>
      <c r="BA10" s="4"/>
      <c r="BB10" s="127"/>
      <c r="BC10" s="4"/>
      <c r="BD10" s="4"/>
      <c r="BE10" s="9"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43"/>
      <c r="AY11" s="124"/>
      <c r="AZ11" s="124"/>
      <c r="BA11" s="4"/>
      <c r="BB11" s="127"/>
      <c r="BC11" s="4"/>
      <c r="BD11" s="4"/>
      <c r="BE11" s="9"/>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43"/>
      <c r="AY12" s="124"/>
      <c r="AZ12" s="124"/>
      <c r="BA12" s="4"/>
      <c r="BB12" s="127"/>
      <c r="BC12" s="4"/>
      <c r="BD12" s="4"/>
      <c r="BE12" s="9"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43"/>
      <c r="AY13" s="124"/>
      <c r="AZ13" s="124"/>
      <c r="BA13" s="4"/>
      <c r="BB13" s="127"/>
      <c r="BC13" s="4"/>
      <c r="BD13" s="4"/>
      <c r="BE13" s="9"/>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43"/>
      <c r="AY14" s="124"/>
      <c r="AZ14" s="124"/>
      <c r="BA14" s="4"/>
      <c r="BB14" s="127"/>
      <c r="BC14" s="4"/>
      <c r="BD14" s="4"/>
      <c r="BE14" s="9"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43"/>
      <c r="AY15" s="124"/>
      <c r="AZ15" s="124"/>
      <c r="BA15" s="4"/>
      <c r="BB15" s="127"/>
      <c r="BC15" s="4"/>
      <c r="BD15" s="4"/>
      <c r="BE15" s="9"/>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43"/>
      <c r="AY16" s="124"/>
      <c r="AZ16" s="124"/>
      <c r="BA16" s="4"/>
      <c r="BB16" s="127"/>
      <c r="BC16" s="4"/>
      <c r="BD16" s="4"/>
      <c r="BE16" s="9"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43"/>
      <c r="AY17" s="124"/>
      <c r="AZ17" s="124"/>
      <c r="BA17" s="4"/>
      <c r="BB17" s="127"/>
      <c r="BC17" s="4"/>
      <c r="BD17" s="4"/>
      <c r="BE17" s="9"/>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43"/>
      <c r="AY18" s="124"/>
      <c r="AZ18" s="124"/>
      <c r="BA18" s="4"/>
      <c r="BB18" s="127"/>
      <c r="BC18" s="4"/>
      <c r="BD18" s="4"/>
      <c r="BE18" s="9"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43"/>
      <c r="AY19" s="124"/>
      <c r="AZ19" s="124"/>
      <c r="BA19" s="4"/>
      <c r="BB19" s="127"/>
      <c r="BC19" s="4"/>
      <c r="BD19" s="4"/>
      <c r="BE19" s="9"/>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43"/>
      <c r="AY20" s="124"/>
      <c r="AZ20" s="124"/>
      <c r="BA20" s="4"/>
      <c r="BB20" s="127"/>
      <c r="BC20" s="4"/>
      <c r="BD20" s="4"/>
      <c r="BE20" s="9"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43"/>
      <c r="AY21" s="124"/>
      <c r="AZ21" s="124"/>
      <c r="BA21" s="4"/>
      <c r="BB21" s="127"/>
      <c r="BC21" s="4"/>
      <c r="BD21" s="4"/>
      <c r="BE21" s="9"/>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43"/>
      <c r="AY22" s="124"/>
      <c r="AZ22" s="124"/>
      <c r="BA22" s="4"/>
      <c r="BB22" s="127"/>
      <c r="BC22" s="4"/>
      <c r="BD22" s="4"/>
      <c r="BE22" s="9"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43"/>
      <c r="AY23" s="124"/>
      <c r="AZ23" s="124"/>
      <c r="BA23" s="4"/>
      <c r="BB23" s="127"/>
      <c r="BC23" s="4"/>
      <c r="BD23" s="4"/>
      <c r="BE23" s="9"/>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43"/>
      <c r="AY24" s="124"/>
      <c r="AZ24" s="124"/>
      <c r="BA24" s="4"/>
      <c r="BB24" s="127"/>
      <c r="BC24" s="4"/>
      <c r="BD24" s="4"/>
      <c r="BE24" s="9"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43"/>
      <c r="AY25" s="124"/>
      <c r="AZ25" s="124"/>
      <c r="BA25" s="4"/>
      <c r="BB25" s="127"/>
      <c r="BC25" s="4"/>
      <c r="BD25" s="4"/>
      <c r="BE25" s="9"/>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43"/>
      <c r="AY26" s="124"/>
      <c r="AZ26" s="124"/>
      <c r="BA26" s="4"/>
      <c r="BB26" s="127"/>
      <c r="BC26" s="4"/>
      <c r="BD26" s="4"/>
      <c r="BE26" s="9"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43"/>
      <c r="AY27" s="124"/>
      <c r="AZ27" s="124"/>
      <c r="BA27" s="4"/>
      <c r="BB27" s="127"/>
      <c r="BC27" s="4"/>
      <c r="BD27" s="4"/>
      <c r="BE27" s="9"/>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43"/>
      <c r="AY28" s="124"/>
      <c r="AZ28" s="124"/>
      <c r="BA28" s="4"/>
      <c r="BB28" s="127"/>
      <c r="BC28" s="4"/>
      <c r="BD28" s="4"/>
      <c r="BE28" s="9"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43"/>
      <c r="AY29" s="124"/>
      <c r="AZ29" s="124"/>
      <c r="BA29" s="4"/>
      <c r="BB29" s="127"/>
      <c r="BC29" s="4"/>
      <c r="BD29" s="4"/>
      <c r="BE29" s="9"/>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43"/>
      <c r="AY30" s="124"/>
      <c r="AZ30" s="124"/>
      <c r="BA30" s="4"/>
      <c r="BB30" s="127"/>
      <c r="BC30" s="4"/>
      <c r="BD30" s="4"/>
      <c r="BE30" s="9"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43"/>
      <c r="AY31" s="124"/>
      <c r="AZ31" s="124"/>
      <c r="BA31" s="4"/>
      <c r="BB31" s="127"/>
      <c r="BC31" s="4"/>
      <c r="BD31" s="4"/>
      <c r="BE31" s="9"/>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43"/>
      <c r="AY32" s="124"/>
      <c r="AZ32" s="124"/>
      <c r="BA32" s="4"/>
      <c r="BB32" s="127"/>
      <c r="BC32" s="4"/>
      <c r="BD32" s="4"/>
      <c r="BE32" s="9"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43"/>
      <c r="AY33" s="124"/>
      <c r="AZ33" s="124"/>
      <c r="BA33" s="4"/>
      <c r="BB33" s="127"/>
      <c r="BC33" s="4"/>
      <c r="BD33" s="4"/>
      <c r="BE33" s="9"/>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43"/>
      <c r="AY34" s="124"/>
      <c r="AZ34" s="124"/>
      <c r="BA34" s="4"/>
      <c r="BB34" s="127"/>
      <c r="BC34" s="4"/>
      <c r="BD34" s="4"/>
      <c r="BE34" s="9"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43"/>
      <c r="AY35" s="124"/>
      <c r="AZ35" s="124"/>
      <c r="BA35" s="4"/>
      <c r="BB35" s="127"/>
      <c r="BC35" s="4"/>
      <c r="BD35" s="4"/>
      <c r="BE35" s="9"/>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43"/>
      <c r="AY36" s="124"/>
      <c r="AZ36" s="124"/>
      <c r="BA36" s="4"/>
      <c r="BB36" s="127"/>
      <c r="BC36" s="4"/>
      <c r="BD36" s="4"/>
      <c r="BE36" s="9"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43"/>
      <c r="AY37" s="124"/>
      <c r="AZ37" s="124"/>
      <c r="BA37" s="4"/>
      <c r="BB37" s="127"/>
      <c r="BC37" s="4"/>
      <c r="BD37" s="4"/>
      <c r="BE37" s="9"/>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43"/>
      <c r="AY38" s="124"/>
      <c r="AZ38" s="124"/>
      <c r="BA38" s="4"/>
      <c r="BB38" s="127"/>
      <c r="BC38" s="4"/>
      <c r="BD38" s="4"/>
      <c r="BE38" s="9"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43"/>
      <c r="AY39" s="124"/>
      <c r="AZ39" s="124"/>
      <c r="BA39" s="4"/>
      <c r="BB39" s="127"/>
      <c r="BC39" s="4"/>
      <c r="BD39" s="4"/>
      <c r="BE39" s="9"/>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43"/>
      <c r="AY40" s="124"/>
      <c r="AZ40" s="124"/>
      <c r="BA40" s="4"/>
      <c r="BB40" s="127"/>
      <c r="BC40" s="4"/>
      <c r="BD40" s="4"/>
      <c r="BE40" s="9"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43"/>
      <c r="AY41" s="124"/>
      <c r="AZ41" s="124"/>
      <c r="BA41" s="4"/>
      <c r="BB41" s="127"/>
      <c r="BC41" s="4"/>
      <c r="BD41" s="4"/>
      <c r="BE41" s="9"/>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43"/>
      <c r="AY42" s="124"/>
      <c r="AZ42" s="124"/>
      <c r="BA42" s="4"/>
      <c r="BB42" s="127"/>
      <c r="BC42" s="4"/>
      <c r="BD42" s="4"/>
      <c r="BE42" s="9"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43"/>
      <c r="AY43" s="124"/>
      <c r="AZ43" s="124"/>
      <c r="BA43" s="4"/>
      <c r="BB43" s="127"/>
      <c r="BC43" s="4"/>
      <c r="BD43" s="4"/>
      <c r="BE43" s="9"/>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43"/>
      <c r="AY44" s="124"/>
      <c r="AZ44" s="124"/>
      <c r="BA44" s="4"/>
      <c r="BB44" s="127"/>
      <c r="BC44" s="4"/>
      <c r="BD44" s="4"/>
      <c r="BE44" s="9"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43"/>
      <c r="AY45" s="124"/>
      <c r="AZ45" s="124"/>
      <c r="BA45" s="4"/>
      <c r="BB45" s="127"/>
      <c r="BC45" s="4"/>
      <c r="BD45" s="4"/>
      <c r="BE45" s="9"/>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43"/>
      <c r="AY46" s="124"/>
      <c r="AZ46" s="124"/>
      <c r="BA46" s="4"/>
      <c r="BB46" s="127"/>
      <c r="BC46" s="4"/>
      <c r="BD46" s="4"/>
      <c r="BE46" s="9"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43"/>
      <c r="AY47" s="124"/>
      <c r="AZ47" s="124"/>
      <c r="BA47" s="4"/>
      <c r="BB47" s="127"/>
      <c r="BC47" s="4"/>
      <c r="BD47" s="4"/>
      <c r="BE47" s="9"/>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43"/>
      <c r="AY48" s="124"/>
      <c r="AZ48" s="124"/>
      <c r="BA48" s="4"/>
      <c r="BB48" s="127"/>
      <c r="BC48" s="4"/>
      <c r="BD48" s="4"/>
      <c r="BE48" s="9"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43"/>
      <c r="AY49" s="124"/>
      <c r="AZ49" s="124"/>
      <c r="BA49" s="4"/>
      <c r="BB49" s="127"/>
      <c r="BC49" s="4"/>
      <c r="BD49" s="4"/>
      <c r="BE49" s="9"/>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43"/>
      <c r="AY50" s="124"/>
      <c r="AZ50" s="124"/>
      <c r="BA50" s="4"/>
      <c r="BB50" s="127"/>
      <c r="BC50" s="4"/>
      <c r="BD50" s="4"/>
      <c r="BE50" s="9"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43"/>
      <c r="AY51" s="124"/>
      <c r="AZ51" s="124"/>
      <c r="BA51" s="4"/>
      <c r="BB51" s="127"/>
      <c r="BC51" s="4"/>
      <c r="BD51" s="4"/>
      <c r="BE51" s="9"/>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43"/>
      <c r="AY52" s="124"/>
      <c r="AZ52" s="124"/>
      <c r="BA52" s="4"/>
      <c r="BB52" s="127"/>
      <c r="BC52" s="4"/>
      <c r="BD52" s="4"/>
      <c r="BE52" s="9"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43"/>
      <c r="AY53" s="124"/>
      <c r="AZ53" s="124"/>
      <c r="BA53" s="4"/>
      <c r="BB53" s="127"/>
      <c r="BC53" s="4"/>
      <c r="BD53" s="4"/>
      <c r="BE53" s="9"/>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43"/>
      <c r="AY54" s="124"/>
      <c r="AZ54" s="124"/>
      <c r="BA54" s="4"/>
      <c r="BB54" s="127"/>
      <c r="BC54" s="4"/>
      <c r="BD54" s="4"/>
      <c r="BE54" s="9"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43"/>
      <c r="AY55" s="124"/>
      <c r="AZ55" s="124"/>
      <c r="BA55" s="4"/>
      <c r="BB55" s="127"/>
      <c r="BC55" s="4"/>
      <c r="BD55" s="4"/>
      <c r="BE55" s="9"/>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43"/>
      <c r="AY56" s="124"/>
      <c r="AZ56" s="124"/>
      <c r="BA56" s="4"/>
      <c r="BB56" s="127"/>
      <c r="BC56" s="4"/>
      <c r="BD56" s="4"/>
      <c r="BE56" s="9"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43"/>
      <c r="AY57" s="124"/>
      <c r="AZ57" s="124"/>
      <c r="BA57" s="4"/>
      <c r="BB57" s="127"/>
      <c r="BC57" s="4"/>
      <c r="BD57" s="4"/>
      <c r="BE57" s="9"/>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43"/>
      <c r="AY58" s="124"/>
      <c r="AZ58" s="124"/>
      <c r="BA58" s="4"/>
      <c r="BB58" s="127"/>
      <c r="BC58" s="4"/>
      <c r="BD58" s="4"/>
      <c r="BE58" s="9"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43"/>
      <c r="AY59" s="124"/>
      <c r="AZ59" s="124"/>
      <c r="BA59" s="4"/>
      <c r="BB59" s="127"/>
      <c r="BC59" s="4"/>
      <c r="BD59" s="4"/>
      <c r="BE59" s="9"/>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43"/>
      <c r="AY60" s="124"/>
      <c r="AZ60" s="124"/>
      <c r="BA60" s="4"/>
      <c r="BB60" s="127"/>
      <c r="BC60" s="4"/>
      <c r="BD60" s="4"/>
      <c r="BE60" s="9"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43"/>
      <c r="AY61" s="124"/>
      <c r="AZ61" s="124"/>
      <c r="BA61" s="4"/>
      <c r="BB61" s="127"/>
      <c r="BC61" s="4"/>
      <c r="BD61" s="4"/>
      <c r="BE61" s="9"/>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43"/>
      <c r="AY62" s="124"/>
      <c r="AZ62" s="124"/>
      <c r="BA62" s="4"/>
      <c r="BB62" s="127"/>
      <c r="BC62" s="4"/>
      <c r="BD62" s="4"/>
      <c r="BE62" s="9"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43"/>
      <c r="AY63" s="124"/>
      <c r="AZ63" s="124"/>
      <c r="BA63" s="4"/>
      <c r="BB63" s="127"/>
      <c r="BC63" s="4"/>
      <c r="BD63" s="4"/>
      <c r="BE63" s="9"/>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43"/>
      <c r="AY64" s="124"/>
      <c r="AZ64" s="124"/>
      <c r="BA64" s="4"/>
      <c r="BB64" s="127"/>
      <c r="BC64" s="4"/>
      <c r="BD64" s="4"/>
      <c r="BE64" s="9"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43"/>
      <c r="AY65" s="124"/>
      <c r="AZ65" s="124"/>
      <c r="BA65" s="4"/>
      <c r="BB65" s="127"/>
      <c r="BC65" s="4"/>
      <c r="BD65" s="4"/>
      <c r="BE65" s="9"/>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x14ac:dyDescent="0.25">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43"/>
      <c r="AY66" s="124"/>
      <c r="AZ66" s="124"/>
      <c r="BA66" s="4"/>
      <c r="BB66" s="127"/>
      <c r="BC66" s="4"/>
      <c r="BD66" s="4"/>
      <c r="BE66" s="9"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x14ac:dyDescent="0.25">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43"/>
      <c r="AY67" s="124"/>
      <c r="AZ67" s="124"/>
      <c r="BA67" s="4"/>
      <c r="BB67" s="127"/>
      <c r="BC67" s="4"/>
      <c r="BD67" s="4"/>
      <c r="BE67" s="9"/>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x14ac:dyDescent="0.25">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43"/>
      <c r="AY68" s="124"/>
      <c r="AZ68" s="124"/>
      <c r="BA68" s="4"/>
      <c r="BB68" s="127"/>
      <c r="BC68" s="4"/>
      <c r="BD68" s="4"/>
      <c r="BE68" s="9"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x14ac:dyDescent="0.25">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43"/>
      <c r="AY69" s="124"/>
      <c r="AZ69" s="124"/>
      <c r="BA69" s="4"/>
      <c r="BB69" s="127"/>
      <c r="BC69" s="4"/>
      <c r="BD69" s="4"/>
      <c r="BE69" s="9"/>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x14ac:dyDescent="0.25">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43"/>
      <c r="AY70" s="124"/>
      <c r="AZ70" s="124"/>
      <c r="BA70" s="4"/>
      <c r="BB70" s="127"/>
      <c r="BC70" s="4"/>
      <c r="BD70" s="4"/>
      <c r="BE70" s="9"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x14ac:dyDescent="0.25">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43"/>
      <c r="AY71" s="124"/>
      <c r="AZ71" s="124"/>
      <c r="BA71" s="4"/>
      <c r="BB71" s="127"/>
      <c r="BC71" s="4"/>
      <c r="BD71" s="4"/>
      <c r="BE71" s="9"/>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x14ac:dyDescent="0.25">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43"/>
      <c r="AY72" s="124"/>
      <c r="AZ72" s="124"/>
      <c r="BA72" s="4"/>
      <c r="BB72" s="127"/>
      <c r="BC72" s="4"/>
      <c r="BD72" s="4"/>
      <c r="BE72" s="9"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x14ac:dyDescent="0.25">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43"/>
      <c r="AY73" s="124"/>
      <c r="AZ73" s="124"/>
      <c r="BA73" s="4"/>
      <c r="BB73" s="127"/>
      <c r="BC73" s="4"/>
      <c r="BD73" s="4"/>
      <c r="BE73" s="9"/>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x14ac:dyDescent="0.25">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43"/>
      <c r="AY74" s="124"/>
      <c r="AZ74" s="124"/>
      <c r="BA74" s="4"/>
      <c r="BB74" s="127"/>
      <c r="BC74" s="4"/>
      <c r="BD74" s="4"/>
      <c r="BE74" s="9"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x14ac:dyDescent="0.25">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43"/>
      <c r="AY75" s="124"/>
      <c r="AZ75" s="124"/>
      <c r="BA75" s="4"/>
      <c r="BB75" s="127"/>
      <c r="BC75" s="4"/>
      <c r="BD75" s="4"/>
      <c r="BE75" s="9"/>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x14ac:dyDescent="0.25">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43"/>
      <c r="AY76" s="124"/>
      <c r="AZ76" s="124"/>
      <c r="BA76" s="4"/>
      <c r="BB76" s="127"/>
      <c r="BC76" s="4"/>
      <c r="BD76" s="4"/>
      <c r="BE76" s="9"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x14ac:dyDescent="0.25">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43"/>
      <c r="AY77" s="124"/>
      <c r="AZ77" s="124"/>
      <c r="BA77" s="4"/>
      <c r="BB77" s="127"/>
      <c r="BC77" s="4"/>
      <c r="BD77" s="4"/>
      <c r="BE77" s="9"/>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x14ac:dyDescent="0.25">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43"/>
      <c r="AY78" s="124"/>
      <c r="AZ78" s="124"/>
      <c r="BA78" s="4"/>
      <c r="BB78" s="127"/>
      <c r="BC78" s="4"/>
      <c r="BD78" s="4"/>
      <c r="BE78" s="9"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x14ac:dyDescent="0.25">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43"/>
      <c r="AY79" s="124"/>
      <c r="AZ79" s="124"/>
      <c r="BA79" s="4"/>
      <c r="BB79" s="127"/>
      <c r="BC79" s="4"/>
      <c r="BD79" s="4"/>
      <c r="BE79" s="9"/>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x14ac:dyDescent="0.25">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43"/>
      <c r="AY80" s="124"/>
      <c r="AZ80" s="124"/>
      <c r="BA80" s="4"/>
      <c r="BB80" s="127"/>
      <c r="BC80" s="4"/>
      <c r="BD80" s="4"/>
      <c r="BE80" s="9"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x14ac:dyDescent="0.25">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43"/>
      <c r="AY81" s="124"/>
      <c r="AZ81" s="124"/>
      <c r="BA81" s="4"/>
      <c r="BB81" s="127"/>
      <c r="BC81" s="4"/>
      <c r="BD81" s="4"/>
      <c r="BE81" s="9"/>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x14ac:dyDescent="0.25">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43"/>
      <c r="AY82" s="124"/>
      <c r="AZ82" s="124"/>
      <c r="BA82" s="4"/>
      <c r="BB82" s="127"/>
      <c r="BC82" s="4"/>
      <c r="BD82" s="4"/>
      <c r="BE82" s="9"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x14ac:dyDescent="0.25">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43"/>
      <c r="AY83" s="124"/>
      <c r="AZ83" s="124"/>
      <c r="BA83" s="4"/>
      <c r="BB83" s="127"/>
      <c r="BC83" s="4"/>
      <c r="BD83" s="4"/>
      <c r="BE83" s="9"/>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x14ac:dyDescent="0.25">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43"/>
      <c r="AY84" s="124"/>
      <c r="AZ84" s="124"/>
      <c r="BA84" s="4"/>
      <c r="BB84" s="127"/>
      <c r="BC84" s="4"/>
      <c r="BD84" s="4"/>
      <c r="BE84" s="9"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x14ac:dyDescent="0.25">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43"/>
      <c r="AY85" s="124"/>
      <c r="AZ85" s="124"/>
      <c r="BA85" s="4"/>
      <c r="BB85" s="127"/>
      <c r="BC85" s="4"/>
      <c r="BD85" s="4"/>
      <c r="BE85" s="9"/>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x14ac:dyDescent="0.25">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43"/>
      <c r="AY86" s="124"/>
      <c r="AZ86" s="124"/>
      <c r="BA86" s="4"/>
      <c r="BB86" s="127"/>
      <c r="BC86" s="4"/>
      <c r="BD86" s="4"/>
      <c r="BE86" s="9"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x14ac:dyDescent="0.25">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43"/>
      <c r="AY87" s="124"/>
      <c r="AZ87" s="124"/>
      <c r="BA87" s="4"/>
      <c r="BB87" s="127"/>
      <c r="BC87" s="4"/>
      <c r="BD87" s="4"/>
      <c r="BE87" s="9"/>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x14ac:dyDescent="0.25">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43"/>
      <c r="AY88" s="124"/>
      <c r="AZ88" s="124"/>
      <c r="BA88" s="4"/>
      <c r="BB88" s="127"/>
      <c r="BC88" s="4"/>
      <c r="BD88" s="4"/>
      <c r="BE88" s="9"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x14ac:dyDescent="0.25">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43"/>
      <c r="AY89" s="124"/>
      <c r="AZ89" s="124"/>
      <c r="BA89" s="4"/>
      <c r="BB89" s="127"/>
      <c r="BC89" s="4"/>
      <c r="BD89" s="4"/>
      <c r="BE89" s="9"/>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x14ac:dyDescent="0.25">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43"/>
      <c r="AY90" s="124"/>
      <c r="AZ90" s="124"/>
      <c r="BA90" s="4"/>
      <c r="BB90" s="127"/>
      <c r="BC90" s="4"/>
      <c r="BD90" s="4"/>
      <c r="BE90" s="9"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x14ac:dyDescent="0.25">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43"/>
      <c r="AY91" s="124"/>
      <c r="AZ91" s="124"/>
      <c r="BA91" s="4"/>
      <c r="BB91" s="127"/>
      <c r="BC91" s="4"/>
      <c r="BD91" s="4"/>
      <c r="BE91" s="9"/>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x14ac:dyDescent="0.25">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43"/>
      <c r="AY92" s="124"/>
      <c r="AZ92" s="124"/>
      <c r="BA92" s="4"/>
      <c r="BB92" s="127"/>
      <c r="BC92" s="4"/>
      <c r="BD92" s="4"/>
      <c r="BE92" s="9"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x14ac:dyDescent="0.25">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43"/>
      <c r="AY93" s="124"/>
      <c r="AZ93" s="124"/>
      <c r="BA93" s="4"/>
      <c r="BB93" s="127"/>
      <c r="BC93" s="4"/>
      <c r="BD93" s="4"/>
      <c r="BE93" s="9"/>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x14ac:dyDescent="0.25">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43"/>
      <c r="AY94" s="124"/>
      <c r="AZ94" s="124"/>
      <c r="BA94" s="4"/>
      <c r="BB94" s="127"/>
      <c r="BC94" s="4"/>
      <c r="BD94" s="4"/>
      <c r="BE94" s="9"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x14ac:dyDescent="0.25">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43"/>
      <c r="AY95" s="124"/>
      <c r="AZ95" s="124"/>
      <c r="BA95" s="4"/>
      <c r="BB95" s="127"/>
      <c r="BC95" s="4"/>
      <c r="BD95" s="4"/>
      <c r="BE95" s="9"/>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x14ac:dyDescent="0.25">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43"/>
      <c r="AY96" s="124"/>
      <c r="AZ96" s="124"/>
      <c r="BA96" s="4"/>
      <c r="BB96" s="127"/>
      <c r="BC96" s="4"/>
      <c r="BD96" s="4"/>
      <c r="BE96" s="9"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x14ac:dyDescent="0.25">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43"/>
      <c r="AY97" s="124"/>
      <c r="AZ97" s="124"/>
      <c r="BA97" s="4"/>
      <c r="BB97" s="127"/>
      <c r="BC97" s="4"/>
      <c r="BD97" s="4"/>
      <c r="BE97" s="9"/>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x14ac:dyDescent="0.25">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43"/>
      <c r="AY98" s="124"/>
      <c r="AZ98" s="124"/>
      <c r="BA98" s="4"/>
      <c r="BB98" s="127"/>
      <c r="BC98" s="4"/>
      <c r="BD98" s="4"/>
      <c r="BE98" s="9"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x14ac:dyDescent="0.25">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43"/>
      <c r="AY99" s="124"/>
      <c r="AZ99" s="124"/>
      <c r="BA99" s="4"/>
      <c r="BB99" s="127"/>
      <c r="BC99" s="4"/>
      <c r="BD99" s="4"/>
      <c r="BE99" s="9"/>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x14ac:dyDescent="0.25">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43"/>
      <c r="AY100" s="124"/>
      <c r="AZ100" s="124"/>
      <c r="BA100" s="4"/>
      <c r="BB100" s="127"/>
      <c r="BC100" s="4"/>
      <c r="BD100" s="4"/>
      <c r="BE100" s="9"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x14ac:dyDescent="0.25">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43"/>
      <c r="AY101" s="124"/>
      <c r="AZ101" s="124"/>
      <c r="BA101" s="4"/>
      <c r="BB101" s="127"/>
      <c r="BC101" s="4"/>
      <c r="BD101" s="4"/>
      <c r="BE101" s="9"/>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x14ac:dyDescent="0.25">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43"/>
      <c r="AY102" s="124"/>
      <c r="AZ102" s="124"/>
      <c r="BA102" s="4"/>
      <c r="BB102" s="127"/>
      <c r="BC102" s="4"/>
      <c r="BD102" s="4"/>
      <c r="BE102" s="9"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x14ac:dyDescent="0.25">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43"/>
      <c r="AY103" s="124"/>
      <c r="AZ103" s="124"/>
      <c r="BA103" s="4"/>
      <c r="BB103" s="127"/>
      <c r="BC103" s="4"/>
      <c r="BD103" s="4"/>
      <c r="BE103" s="9"/>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x14ac:dyDescent="0.25">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43"/>
      <c r="AY104" s="124"/>
      <c r="AZ104" s="124"/>
      <c r="BA104" s="4"/>
      <c r="BB104" s="127"/>
      <c r="BC104" s="4"/>
      <c r="BD104" s="4"/>
      <c r="BE104" s="9"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x14ac:dyDescent="0.25">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43"/>
      <c r="AY105" s="124"/>
      <c r="AZ105" s="124"/>
      <c r="BA105" s="4"/>
      <c r="BB105" s="127"/>
      <c r="BC105" s="4"/>
      <c r="BD105" s="4"/>
      <c r="BE105" s="9"/>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x14ac:dyDescent="0.25">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43"/>
      <c r="AY106" s="124"/>
      <c r="AZ106" s="124"/>
      <c r="BA106" s="4"/>
      <c r="BB106" s="127"/>
      <c r="BC106" s="4"/>
      <c r="BD106" s="4"/>
      <c r="BE106" s="9"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x14ac:dyDescent="0.25">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43"/>
      <c r="AY107" s="124"/>
      <c r="AZ107" s="124"/>
      <c r="BA107" s="4"/>
      <c r="BB107" s="127"/>
      <c r="BC107" s="4"/>
      <c r="BD107" s="4"/>
      <c r="BE107" s="9"/>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x14ac:dyDescent="0.25">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43"/>
      <c r="AY108" s="124"/>
      <c r="AZ108" s="124"/>
      <c r="BA108" s="4"/>
      <c r="BB108" s="127"/>
      <c r="BC108" s="4"/>
      <c r="BD108" s="4"/>
      <c r="BE108" s="9"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x14ac:dyDescent="0.25">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43"/>
      <c r="AY109" s="124"/>
      <c r="AZ109" s="124"/>
      <c r="BA109" s="4"/>
      <c r="BB109" s="127"/>
      <c r="BC109" s="4"/>
      <c r="BD109" s="4"/>
      <c r="BE109" s="9"/>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x14ac:dyDescent="0.25">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43"/>
      <c r="AY110" s="124"/>
      <c r="AZ110" s="124"/>
      <c r="BA110" s="4"/>
      <c r="BB110" s="127"/>
      <c r="BC110" s="4"/>
      <c r="BD110" s="4"/>
      <c r="BE110" s="9"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x14ac:dyDescent="0.25">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43"/>
      <c r="AY111" s="124"/>
      <c r="AZ111" s="124"/>
      <c r="BA111" s="4"/>
      <c r="BB111" s="127"/>
      <c r="BC111" s="4"/>
      <c r="BD111" s="4"/>
      <c r="BE111" s="9"/>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x14ac:dyDescent="0.25">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43"/>
      <c r="AY112" s="124"/>
      <c r="AZ112" s="124"/>
      <c r="BA112" s="4"/>
      <c r="BB112" s="127"/>
      <c r="BC112" s="4"/>
      <c r="BD112" s="4"/>
      <c r="BE112" s="9"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x14ac:dyDescent="0.25">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43"/>
      <c r="AY113" s="124"/>
      <c r="AZ113" s="124"/>
      <c r="BA113" s="4"/>
      <c r="BB113" s="127"/>
      <c r="BC113" s="4"/>
      <c r="BD113" s="4"/>
      <c r="BE113" s="9"/>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x14ac:dyDescent="0.25">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43"/>
      <c r="AY114" s="124"/>
      <c r="AZ114" s="124"/>
      <c r="BA114" s="4"/>
      <c r="BB114" s="127"/>
      <c r="BC114" s="4"/>
      <c r="BD114" s="4"/>
      <c r="BE114" s="9"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x14ac:dyDescent="0.25">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43"/>
      <c r="AY115" s="124"/>
      <c r="AZ115" s="124"/>
      <c r="BA115" s="4"/>
      <c r="BB115" s="127"/>
      <c r="BC115" s="4"/>
      <c r="BD115" s="4"/>
      <c r="BE115" s="9"/>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x14ac:dyDescent="0.25">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43"/>
      <c r="AY116" s="124"/>
      <c r="AZ116" s="124"/>
      <c r="BA116" s="4"/>
      <c r="BB116" s="127"/>
      <c r="BC116" s="4"/>
      <c r="BD116" s="4"/>
      <c r="BE116" s="9"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x14ac:dyDescent="0.25">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43"/>
      <c r="AY117" s="124"/>
      <c r="AZ117" s="124"/>
      <c r="BA117" s="4"/>
      <c r="BB117" s="127"/>
      <c r="BC117" s="4"/>
      <c r="BD117" s="4"/>
      <c r="BE117" s="9"/>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x14ac:dyDescent="0.25">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43"/>
      <c r="AY118" s="124"/>
      <c r="AZ118" s="124"/>
      <c r="BA118" s="4"/>
      <c r="BB118" s="127"/>
      <c r="BC118" s="4"/>
      <c r="BD118" s="4"/>
      <c r="BE118" s="9"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x14ac:dyDescent="0.25">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43"/>
      <c r="AY119" s="124"/>
      <c r="AZ119" s="124"/>
      <c r="BA119" s="4"/>
      <c r="BB119" s="127"/>
      <c r="BC119" s="4"/>
      <c r="BD119" s="4"/>
      <c r="BE119" s="9"/>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x14ac:dyDescent="0.25">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43"/>
      <c r="AY120" s="124"/>
      <c r="AZ120" s="124"/>
      <c r="BA120" s="4"/>
      <c r="BB120" s="127"/>
      <c r="BC120" s="4"/>
      <c r="BD120" s="4"/>
      <c r="BE120" s="9"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x14ac:dyDescent="0.25">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43"/>
      <c r="AY121" s="124"/>
      <c r="AZ121" s="124"/>
      <c r="BA121" s="4"/>
      <c r="BB121" s="127"/>
      <c r="BC121" s="4"/>
      <c r="BD121" s="4"/>
      <c r="BE121" s="9"/>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x14ac:dyDescent="0.25">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43"/>
      <c r="AY122" s="124"/>
      <c r="AZ122" s="124"/>
      <c r="BA122" s="4"/>
      <c r="BB122" s="127"/>
      <c r="BC122" s="4"/>
      <c r="BD122" s="4"/>
      <c r="BE122" s="9"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x14ac:dyDescent="0.25">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43"/>
      <c r="AY123" s="124"/>
      <c r="AZ123" s="124"/>
      <c r="BA123" s="4"/>
      <c r="BB123" s="127"/>
      <c r="BC123" s="4"/>
      <c r="BD123" s="4"/>
      <c r="BE123" s="9"/>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x14ac:dyDescent="0.25">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43"/>
      <c r="AY124" s="124"/>
      <c r="AZ124" s="124"/>
      <c r="BA124" s="4"/>
      <c r="BB124" s="127"/>
      <c r="BC124" s="4"/>
      <c r="BD124" s="4"/>
      <c r="BE124" s="9"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x14ac:dyDescent="0.25">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43"/>
      <c r="AY125" s="124"/>
      <c r="AZ125" s="124"/>
      <c r="BA125" s="4"/>
      <c r="BB125" s="127"/>
      <c r="BC125" s="4"/>
      <c r="BD125" s="4"/>
      <c r="BE125" s="9"/>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x14ac:dyDescent="0.25">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43"/>
      <c r="AY126" s="124"/>
      <c r="AZ126" s="124"/>
      <c r="BA126" s="4"/>
      <c r="BB126" s="127"/>
      <c r="BC126" s="4"/>
      <c r="BD126" s="4"/>
      <c r="BE126" s="9"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x14ac:dyDescent="0.25">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43"/>
      <c r="AY127" s="124"/>
      <c r="AZ127" s="124"/>
      <c r="BA127" s="4"/>
      <c r="BB127" s="127"/>
      <c r="BC127" s="4"/>
      <c r="BD127" s="4"/>
      <c r="BE127" s="9"/>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x14ac:dyDescent="0.25">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43"/>
      <c r="AY128" s="124"/>
      <c r="AZ128" s="124"/>
      <c r="BA128" s="4"/>
      <c r="BB128" s="127"/>
      <c r="BC128" s="4"/>
      <c r="BD128" s="4"/>
      <c r="BE128" s="9"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x14ac:dyDescent="0.25">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43"/>
      <c r="AY129" s="124"/>
      <c r="AZ129" s="124"/>
      <c r="BA129" s="4"/>
      <c r="BB129" s="127"/>
      <c r="BC129" s="4"/>
      <c r="BD129" s="4"/>
      <c r="BE129" s="9"/>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x14ac:dyDescent="0.25">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43"/>
      <c r="AY130" s="124"/>
      <c r="AZ130" s="124"/>
      <c r="BA130" s="4"/>
      <c r="BB130" s="127"/>
      <c r="BC130" s="4"/>
      <c r="BD130" s="4"/>
      <c r="BE130" s="9"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x14ac:dyDescent="0.25">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43"/>
      <c r="AY131" s="124"/>
      <c r="AZ131" s="124"/>
      <c r="BA131" s="4"/>
      <c r="BB131" s="127"/>
      <c r="BC131" s="4"/>
      <c r="BD131" s="4"/>
      <c r="BE131" s="9"/>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x14ac:dyDescent="0.25">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43"/>
      <c r="AY132" s="124"/>
      <c r="AZ132" s="124"/>
      <c r="BA132" s="4"/>
      <c r="BB132" s="127"/>
      <c r="BC132" s="4"/>
      <c r="BD132" s="4"/>
      <c r="BE132" s="9"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x14ac:dyDescent="0.25">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43"/>
      <c r="AY133" s="124"/>
      <c r="AZ133" s="124"/>
      <c r="BA133" s="4"/>
      <c r="BB133" s="127"/>
      <c r="BC133" s="4"/>
      <c r="BD133" s="4"/>
      <c r="BE133" s="9"/>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x14ac:dyDescent="0.25">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43"/>
      <c r="AY134" s="124"/>
      <c r="AZ134" s="124"/>
      <c r="BA134" s="4"/>
      <c r="BB134" s="127"/>
      <c r="BC134" s="4"/>
      <c r="BD134" s="4"/>
      <c r="BE134" s="9"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x14ac:dyDescent="0.25">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43"/>
      <c r="AY135" s="124"/>
      <c r="AZ135" s="124"/>
      <c r="BA135" s="4"/>
      <c r="BB135" s="127"/>
      <c r="BC135" s="4"/>
      <c r="BD135" s="4"/>
      <c r="BE135" s="9"/>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x14ac:dyDescent="0.25">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43"/>
      <c r="AY136" s="124"/>
      <c r="AZ136" s="124"/>
      <c r="BA136" s="4"/>
      <c r="BB136" s="127"/>
      <c r="BC136" s="4"/>
      <c r="BD136" s="4"/>
      <c r="BE136" s="9"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x14ac:dyDescent="0.25">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43"/>
      <c r="AY137" s="124"/>
      <c r="AZ137" s="124"/>
      <c r="BA137" s="4"/>
      <c r="BB137" s="127"/>
      <c r="BC137" s="4"/>
      <c r="BD137" s="4"/>
      <c r="BE137" s="9"/>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x14ac:dyDescent="0.25">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43"/>
      <c r="AY138" s="124"/>
      <c r="AZ138" s="124"/>
      <c r="BA138" s="4"/>
      <c r="BB138" s="127"/>
      <c r="BC138" s="4"/>
      <c r="BD138" s="4"/>
      <c r="BE138" s="9"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x14ac:dyDescent="0.25">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43"/>
      <c r="AY139" s="124"/>
      <c r="AZ139" s="124"/>
      <c r="BA139" s="4"/>
      <c r="BB139" s="127"/>
      <c r="BC139" s="4"/>
      <c r="BD139" s="4"/>
      <c r="BE139" s="9"/>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x14ac:dyDescent="0.25">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43"/>
      <c r="AY140" s="124"/>
      <c r="AZ140" s="124"/>
      <c r="BA140" s="4"/>
      <c r="BB140" s="127"/>
      <c r="BC140" s="4"/>
      <c r="BD140" s="4"/>
      <c r="BE140" s="9"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x14ac:dyDescent="0.25">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43"/>
      <c r="AY141" s="124"/>
      <c r="AZ141" s="124"/>
      <c r="BA141" s="4"/>
      <c r="BB141" s="127"/>
      <c r="BC141" s="4"/>
      <c r="BD141" s="4"/>
      <c r="BE141" s="9"/>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x14ac:dyDescent="0.25">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43"/>
      <c r="AY142" s="124"/>
      <c r="AZ142" s="124"/>
      <c r="BA142" s="4"/>
      <c r="BB142" s="127"/>
      <c r="BC142" s="4"/>
      <c r="BD142" s="4"/>
      <c r="BE142" s="9"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x14ac:dyDescent="0.25">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43"/>
      <c r="AY143" s="124"/>
      <c r="AZ143" s="124"/>
      <c r="BA143" s="4"/>
      <c r="BB143" s="127"/>
      <c r="BC143" s="4"/>
      <c r="BD143" s="4"/>
      <c r="BE143" s="9"/>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x14ac:dyDescent="0.25">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43"/>
      <c r="AY144" s="124"/>
      <c r="AZ144" s="124"/>
      <c r="BA144" s="4"/>
      <c r="BB144" s="127"/>
      <c r="BC144" s="4"/>
      <c r="BD144" s="4"/>
      <c r="BE144" s="9"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x14ac:dyDescent="0.25">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43"/>
      <c r="AY145" s="124"/>
      <c r="AZ145" s="124"/>
      <c r="BA145" s="4"/>
      <c r="BB145" s="127"/>
      <c r="BC145" s="4"/>
      <c r="BD145" s="4"/>
      <c r="BE145" s="9"/>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x14ac:dyDescent="0.25">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43"/>
      <c r="AY146" s="124"/>
      <c r="AZ146" s="124"/>
      <c r="BA146" s="4"/>
      <c r="BB146" s="127"/>
      <c r="BC146" s="4"/>
      <c r="BD146" s="4"/>
      <c r="BE146" s="9"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x14ac:dyDescent="0.25">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43"/>
      <c r="AY147" s="124"/>
      <c r="AZ147" s="124"/>
      <c r="BA147" s="4"/>
      <c r="BB147" s="127"/>
      <c r="BC147" s="4"/>
      <c r="BD147" s="4"/>
      <c r="BE147" s="9"/>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x14ac:dyDescent="0.25">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43"/>
      <c r="AY148" s="124"/>
      <c r="AZ148" s="124"/>
      <c r="BA148" s="4"/>
      <c r="BB148" s="127"/>
      <c r="BC148" s="4"/>
      <c r="BD148" s="4"/>
      <c r="BE148" s="9"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x14ac:dyDescent="0.25">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43"/>
      <c r="AY149" s="124"/>
      <c r="AZ149" s="124"/>
      <c r="BA149" s="4"/>
      <c r="BB149" s="127"/>
      <c r="BC149" s="4"/>
      <c r="BD149" s="4"/>
      <c r="BE149" s="9"/>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x14ac:dyDescent="0.25">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43"/>
      <c r="AY150" s="124"/>
      <c r="AZ150" s="124"/>
      <c r="BA150" s="4"/>
      <c r="BB150" s="127"/>
      <c r="BC150" s="4"/>
      <c r="BD150" s="4"/>
      <c r="BE150" s="9"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x14ac:dyDescent="0.25">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43"/>
      <c r="AY151" s="124"/>
      <c r="AZ151" s="124"/>
      <c r="BA151" s="4"/>
      <c r="BB151" s="127"/>
      <c r="BC151" s="4"/>
      <c r="BD151" s="4"/>
      <c r="BE151" s="9"/>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x14ac:dyDescent="0.25">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43"/>
      <c r="AY152" s="124"/>
      <c r="AZ152" s="124"/>
      <c r="BA152" s="4"/>
      <c r="BB152" s="127"/>
      <c r="BC152" s="4"/>
      <c r="BD152" s="4"/>
      <c r="BE152" s="9"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x14ac:dyDescent="0.25">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43"/>
      <c r="AY153" s="124"/>
      <c r="AZ153" s="124"/>
      <c r="BA153" s="4"/>
      <c r="BB153" s="127"/>
      <c r="BC153" s="4"/>
      <c r="BD153" s="4"/>
      <c r="BE153" s="9"/>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x14ac:dyDescent="0.25">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43"/>
      <c r="AY154" s="124"/>
      <c r="AZ154" s="124"/>
      <c r="BA154" s="4"/>
      <c r="BB154" s="127"/>
      <c r="BC154" s="4"/>
      <c r="BD154" s="4"/>
      <c r="BE154" s="9"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x14ac:dyDescent="0.25">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43"/>
      <c r="AY155" s="124"/>
      <c r="AZ155" s="124"/>
      <c r="BA155" s="4"/>
      <c r="BB155" s="127"/>
      <c r="BC155" s="4"/>
      <c r="BD155" s="4"/>
      <c r="BE155" s="9"/>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x14ac:dyDescent="0.25">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43"/>
      <c r="AY156" s="124"/>
      <c r="AZ156" s="124"/>
      <c r="BA156" s="4"/>
      <c r="BB156" s="127"/>
      <c r="BC156" s="4"/>
      <c r="BD156" s="4"/>
      <c r="BE156" s="9"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x14ac:dyDescent="0.25">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43"/>
      <c r="AY157" s="124"/>
      <c r="AZ157" s="124"/>
      <c r="BA157" s="4"/>
      <c r="BB157" s="127"/>
      <c r="BC157" s="4"/>
      <c r="BD157" s="4"/>
      <c r="BE157" s="9"/>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x14ac:dyDescent="0.25">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43"/>
      <c r="AY158" s="124"/>
      <c r="AZ158" s="124"/>
      <c r="BA158" s="4"/>
      <c r="BB158" s="127"/>
      <c r="BC158" s="4"/>
      <c r="BD158" s="4"/>
      <c r="BE158" s="9"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x14ac:dyDescent="0.25">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43"/>
      <c r="AY159" s="124"/>
      <c r="AZ159" s="124"/>
      <c r="BA159" s="4"/>
      <c r="BB159" s="127"/>
      <c r="BC159" s="4"/>
      <c r="BD159" s="4"/>
      <c r="BE159" s="9"/>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x14ac:dyDescent="0.25">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43"/>
      <c r="AY160" s="124"/>
      <c r="AZ160" s="124"/>
      <c r="BA160" s="4"/>
      <c r="BB160" s="127"/>
      <c r="BC160" s="4"/>
      <c r="BD160" s="4"/>
      <c r="BE160" s="9"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x14ac:dyDescent="0.25">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43"/>
      <c r="AY161" s="124"/>
      <c r="AZ161" s="124"/>
      <c r="BA161" s="4"/>
      <c r="BB161" s="127"/>
      <c r="BC161" s="4"/>
      <c r="BD161" s="4"/>
      <c r="BE161" s="9"/>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x14ac:dyDescent="0.25">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43"/>
      <c r="AY162" s="124"/>
      <c r="AZ162" s="124"/>
      <c r="BA162" s="4"/>
      <c r="BB162" s="127"/>
      <c r="BC162" s="4"/>
      <c r="BD162" s="4"/>
      <c r="BE162" s="9"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x14ac:dyDescent="0.25">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43"/>
      <c r="AY163" s="124"/>
      <c r="AZ163" s="124"/>
      <c r="BA163" s="4"/>
      <c r="BB163" s="127"/>
      <c r="BC163" s="4"/>
      <c r="BD163" s="4"/>
      <c r="BE163" s="9"/>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x14ac:dyDescent="0.25">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43"/>
      <c r="AY164" s="124"/>
      <c r="AZ164" s="124"/>
      <c r="BA164" s="4"/>
      <c r="BB164" s="127"/>
      <c r="BC164" s="4"/>
      <c r="BD164" s="4"/>
      <c r="BE164" s="9"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x14ac:dyDescent="0.25">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43"/>
      <c r="AY165" s="124"/>
      <c r="AZ165" s="124"/>
      <c r="BA165" s="4"/>
      <c r="BB165" s="127"/>
      <c r="BC165" s="4"/>
      <c r="BD165" s="4"/>
      <c r="BE165" s="9"/>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x14ac:dyDescent="0.25">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43"/>
      <c r="AY166" s="124"/>
      <c r="AZ166" s="124"/>
      <c r="BA166" s="4"/>
      <c r="BB166" s="127"/>
      <c r="BC166" s="4"/>
      <c r="BD166" s="4"/>
      <c r="BE166" s="9"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x14ac:dyDescent="0.25">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43"/>
      <c r="AY167" s="124"/>
      <c r="AZ167" s="124"/>
      <c r="BA167" s="4"/>
      <c r="BB167" s="127"/>
      <c r="BC167" s="4"/>
      <c r="BD167" s="4"/>
      <c r="BE167" s="9"/>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x14ac:dyDescent="0.25">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43"/>
      <c r="AY168" s="124"/>
      <c r="AZ168" s="124"/>
      <c r="BA168" s="4"/>
      <c r="BB168" s="127"/>
      <c r="BC168" s="4"/>
      <c r="BD168" s="4"/>
      <c r="BE168" s="9"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x14ac:dyDescent="0.25">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43"/>
      <c r="AY169" s="124"/>
      <c r="AZ169" s="124"/>
      <c r="BA169" s="4"/>
      <c r="BB169" s="127"/>
      <c r="BC169" s="4"/>
      <c r="BD169" s="4"/>
      <c r="BE169" s="9"/>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x14ac:dyDescent="0.25">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43"/>
      <c r="AY170" s="124"/>
      <c r="AZ170" s="124"/>
      <c r="BA170" s="4"/>
      <c r="BB170" s="127"/>
      <c r="BC170" s="4"/>
      <c r="BD170" s="4"/>
      <c r="BE170" s="9"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x14ac:dyDescent="0.25">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43"/>
      <c r="AY171" s="124"/>
      <c r="AZ171" s="124"/>
      <c r="BA171" s="4"/>
      <c r="BB171" s="127"/>
      <c r="BC171" s="4"/>
      <c r="BD171" s="4"/>
      <c r="BE171" s="9"/>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x14ac:dyDescent="0.25">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43"/>
      <c r="AY172" s="124"/>
      <c r="AZ172" s="124"/>
      <c r="BA172" s="4"/>
      <c r="BB172" s="127"/>
      <c r="BC172" s="4"/>
      <c r="BD172" s="4"/>
      <c r="BE172" s="9"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x14ac:dyDescent="0.25">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43"/>
      <c r="AY173" s="124"/>
      <c r="AZ173" s="124"/>
      <c r="BA173" s="4"/>
      <c r="BB173" s="127"/>
      <c r="BC173" s="4"/>
      <c r="BD173" s="4"/>
      <c r="BE173" s="9"/>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x14ac:dyDescent="0.25">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43"/>
      <c r="AY174" s="124"/>
      <c r="AZ174" s="124"/>
      <c r="BA174" s="4"/>
      <c r="BB174" s="127"/>
      <c r="BC174" s="4"/>
      <c r="BD174" s="4"/>
      <c r="BE174" s="9"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x14ac:dyDescent="0.25">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43"/>
      <c r="AY175" s="124"/>
      <c r="AZ175" s="124"/>
      <c r="BA175" s="4"/>
      <c r="BB175" s="127"/>
      <c r="BC175" s="4"/>
      <c r="BD175" s="4"/>
      <c r="BE175" s="9"/>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x14ac:dyDescent="0.25">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43"/>
      <c r="AY176" s="124"/>
      <c r="AZ176" s="124"/>
      <c r="BA176" s="4"/>
      <c r="BB176" s="127"/>
      <c r="BC176" s="4"/>
      <c r="BD176" s="4"/>
      <c r="BE176" s="9"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x14ac:dyDescent="0.25">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43"/>
      <c r="AY177" s="124"/>
      <c r="AZ177" s="124"/>
      <c r="BA177" s="4"/>
      <c r="BB177" s="127"/>
      <c r="BC177" s="4"/>
      <c r="BD177" s="4"/>
      <c r="BE177" s="9"/>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x14ac:dyDescent="0.25">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43"/>
      <c r="AY178" s="124"/>
      <c r="AZ178" s="124"/>
      <c r="BA178" s="4"/>
      <c r="BB178" s="127"/>
      <c r="BC178" s="4"/>
      <c r="BD178" s="4"/>
      <c r="BE178" s="9"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x14ac:dyDescent="0.25">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43"/>
      <c r="AY179" s="124"/>
      <c r="AZ179" s="124"/>
      <c r="BA179" s="4"/>
      <c r="BB179" s="127"/>
      <c r="BC179" s="4"/>
      <c r="BD179" s="4"/>
      <c r="BE179" s="9"/>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x14ac:dyDescent="0.25">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43"/>
      <c r="AY180" s="124"/>
      <c r="AZ180" s="124"/>
      <c r="BA180" s="4"/>
      <c r="BB180" s="127"/>
      <c r="BC180" s="4"/>
      <c r="BD180" s="4"/>
      <c r="BE180" s="9"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x14ac:dyDescent="0.25">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43"/>
      <c r="AY181" s="124"/>
      <c r="AZ181" s="124"/>
      <c r="BA181" s="4"/>
      <c r="BB181" s="127"/>
      <c r="BC181" s="4"/>
      <c r="BD181" s="4"/>
      <c r="BE181" s="9"/>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x14ac:dyDescent="0.25">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43"/>
      <c r="AY182" s="124"/>
      <c r="AZ182" s="124"/>
      <c r="BA182" s="4"/>
      <c r="BB182" s="127"/>
      <c r="BC182" s="4"/>
      <c r="BD182" s="4"/>
      <c r="BE182" s="9"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x14ac:dyDescent="0.25">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43"/>
      <c r="AY183" s="124"/>
      <c r="AZ183" s="124"/>
      <c r="BA183" s="4"/>
      <c r="BB183" s="127"/>
      <c r="BC183" s="4"/>
      <c r="BD183" s="4"/>
      <c r="BE183" s="9"/>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x14ac:dyDescent="0.25">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43"/>
      <c r="AY184" s="124"/>
      <c r="AZ184" s="124"/>
      <c r="BA184" s="4"/>
      <c r="BB184" s="127"/>
      <c r="BC184" s="4"/>
      <c r="BD184" s="4"/>
      <c r="BE184" s="9"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x14ac:dyDescent="0.25">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43"/>
      <c r="AY185" s="124"/>
      <c r="AZ185" s="124"/>
      <c r="BA185" s="4"/>
      <c r="BB185" s="127"/>
      <c r="BC185" s="4"/>
      <c r="BD185" s="4"/>
      <c r="BE185" s="9"/>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x14ac:dyDescent="0.25">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43"/>
      <c r="AY186" s="124"/>
      <c r="AZ186" s="124"/>
      <c r="BA186" s="4"/>
      <c r="BB186" s="127"/>
      <c r="BC186" s="4"/>
      <c r="BD186" s="4"/>
      <c r="BE186" s="9"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x14ac:dyDescent="0.25">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43"/>
      <c r="AY187" s="124"/>
      <c r="AZ187" s="124"/>
      <c r="BA187" s="4"/>
      <c r="BB187" s="127"/>
      <c r="BC187" s="4"/>
      <c r="BD187" s="4"/>
      <c r="BE187" s="9"/>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x14ac:dyDescent="0.25">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43"/>
      <c r="AY188" s="124"/>
      <c r="AZ188" s="124"/>
      <c r="BA188" s="4"/>
      <c r="BB188" s="127"/>
      <c r="BC188" s="4"/>
      <c r="BD188" s="4"/>
      <c r="BE188" s="9"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x14ac:dyDescent="0.25">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43"/>
      <c r="AY189" s="124"/>
      <c r="AZ189" s="124"/>
      <c r="BA189" s="4"/>
      <c r="BB189" s="127"/>
      <c r="BC189" s="4"/>
      <c r="BD189" s="4"/>
      <c r="BE189" s="9"/>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x14ac:dyDescent="0.25">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43"/>
      <c r="AY190" s="124"/>
      <c r="AZ190" s="124"/>
      <c r="BA190" s="4"/>
      <c r="BB190" s="127"/>
      <c r="BC190" s="4"/>
      <c r="BD190" s="4"/>
      <c r="BE190" s="9"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x14ac:dyDescent="0.25">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43"/>
      <c r="AY191" s="124"/>
      <c r="AZ191" s="124"/>
      <c r="BA191" s="4"/>
      <c r="BB191" s="127"/>
      <c r="BC191" s="4"/>
      <c r="BD191" s="4"/>
      <c r="BE191" s="9"/>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x14ac:dyDescent="0.25">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43"/>
      <c r="AY192" s="124"/>
      <c r="AZ192" s="124"/>
      <c r="BA192" s="4"/>
      <c r="BB192" s="127"/>
      <c r="BC192" s="4"/>
      <c r="BD192" s="4"/>
      <c r="BE192" s="9"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x14ac:dyDescent="0.25">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43"/>
      <c r="AY193" s="124"/>
      <c r="AZ193" s="124"/>
      <c r="BA193" s="4"/>
      <c r="BB193" s="127"/>
      <c r="BC193" s="4"/>
      <c r="BD193" s="4"/>
      <c r="BE193" s="9"/>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x14ac:dyDescent="0.25">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43"/>
      <c r="AY194" s="124"/>
      <c r="AZ194" s="124"/>
      <c r="BA194" s="4"/>
      <c r="BB194" s="127"/>
      <c r="BC194" s="4"/>
      <c r="BD194" s="4"/>
      <c r="BE194" s="9"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x14ac:dyDescent="0.25">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43"/>
      <c r="AY195" s="124"/>
      <c r="AZ195" s="124"/>
      <c r="BA195" s="4"/>
      <c r="BB195" s="127"/>
      <c r="BC195" s="4"/>
      <c r="BD195" s="4"/>
      <c r="BE195" s="9"/>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x14ac:dyDescent="0.25">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43"/>
      <c r="AY196" s="124"/>
      <c r="AZ196" s="124"/>
      <c r="BA196" s="4"/>
      <c r="BB196" s="127"/>
      <c r="BC196" s="4"/>
      <c r="BD196" s="4"/>
      <c r="BE196" s="9"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x14ac:dyDescent="0.25">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43"/>
      <c r="AY197" s="124"/>
      <c r="AZ197" s="124"/>
      <c r="BA197" s="4"/>
      <c r="BB197" s="127"/>
      <c r="BC197" s="4"/>
      <c r="BD197" s="4"/>
      <c r="BE197" s="9"/>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x14ac:dyDescent="0.25">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43"/>
      <c r="AY198" s="124"/>
      <c r="AZ198" s="124"/>
      <c r="BA198" s="4"/>
      <c r="BB198" s="127"/>
      <c r="BC198" s="4"/>
      <c r="BD198" s="4"/>
      <c r="BE198" s="9"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x14ac:dyDescent="0.25">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43"/>
      <c r="AY199" s="124"/>
      <c r="AZ199" s="124"/>
      <c r="BA199" s="4"/>
      <c r="BB199" s="127"/>
      <c r="BC199" s="4"/>
      <c r="BD199" s="4"/>
      <c r="BE199" s="9"/>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x14ac:dyDescent="0.25">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43"/>
      <c r="AY200" s="124"/>
      <c r="AZ200" s="124"/>
      <c r="BA200" s="4"/>
      <c r="BB200" s="127"/>
      <c r="BC200" s="4"/>
      <c r="BD200" s="4"/>
      <c r="BE200" s="9"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x14ac:dyDescent="0.25">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43"/>
      <c r="AY201" s="124"/>
      <c r="AZ201" s="124"/>
      <c r="BA201" s="4"/>
      <c r="BB201" s="127"/>
      <c r="BC201" s="4"/>
      <c r="BD201" s="4"/>
      <c r="BE201" s="9"/>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x14ac:dyDescent="0.25">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43"/>
      <c r="AY202" s="124"/>
      <c r="AZ202" s="124"/>
      <c r="BA202" s="4"/>
      <c r="BB202" s="127"/>
      <c r="BC202" s="4"/>
      <c r="BD202" s="4"/>
      <c r="BE202" s="9"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x14ac:dyDescent="0.25">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43"/>
      <c r="AY203" s="124"/>
      <c r="AZ203" s="124"/>
      <c r="BA203" s="4"/>
      <c r="BB203" s="127"/>
      <c r="BC203" s="4"/>
      <c r="BD203" s="4"/>
      <c r="BE203" s="9"/>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x14ac:dyDescent="0.25">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43"/>
      <c r="AY204" s="124"/>
      <c r="AZ204" s="124"/>
      <c r="BA204" s="4"/>
      <c r="BB204" s="127"/>
      <c r="BC204" s="4"/>
      <c r="BD204" s="4"/>
      <c r="BE204" s="9"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x14ac:dyDescent="0.25">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43"/>
      <c r="AY205" s="124"/>
      <c r="AZ205" s="124"/>
      <c r="BA205" s="4"/>
      <c r="BB205" s="127"/>
      <c r="BC205" s="4"/>
      <c r="BD205" s="4"/>
      <c r="BE205" s="9"/>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x14ac:dyDescent="0.25">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43"/>
      <c r="AY206" s="124"/>
      <c r="AZ206" s="124"/>
      <c r="BA206" s="4"/>
      <c r="BB206" s="127"/>
      <c r="BC206" s="4"/>
      <c r="BD206" s="4"/>
      <c r="BE206" s="9"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x14ac:dyDescent="0.25">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43"/>
      <c r="AY207" s="124"/>
      <c r="AZ207" s="124"/>
      <c r="BA207" s="4"/>
      <c r="BB207" s="127"/>
      <c r="BC207" s="4"/>
      <c r="BD207" s="4"/>
      <c r="BE207" s="9"/>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x14ac:dyDescent="0.25">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43"/>
      <c r="AY208" s="124"/>
      <c r="AZ208" s="124"/>
      <c r="BA208" s="4"/>
      <c r="BB208" s="127"/>
      <c r="BC208" s="4"/>
      <c r="BD208" s="4"/>
      <c r="BE208" s="9"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x14ac:dyDescent="0.25">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43"/>
      <c r="AY209" s="124"/>
      <c r="AZ209" s="124"/>
      <c r="BA209" s="4"/>
      <c r="BB209" s="127"/>
      <c r="BC209" s="4"/>
      <c r="BD209" s="4"/>
      <c r="BE209" s="9"/>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x14ac:dyDescent="0.25">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43"/>
      <c r="AY210" s="124"/>
      <c r="AZ210" s="124"/>
      <c r="BA210" s="4"/>
      <c r="BB210" s="127"/>
      <c r="BC210" s="4"/>
      <c r="BD210" s="4"/>
      <c r="BE210" s="9"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x14ac:dyDescent="0.25">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43"/>
      <c r="AY211" s="124"/>
      <c r="AZ211" s="124"/>
      <c r="BA211" s="4"/>
      <c r="BB211" s="127"/>
      <c r="BC211" s="4"/>
      <c r="BD211" s="4"/>
      <c r="BE211" s="9"/>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x14ac:dyDescent="0.25">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43"/>
      <c r="AY212" s="124"/>
      <c r="AZ212" s="124"/>
      <c r="BA212" s="4"/>
      <c r="BB212" s="127"/>
      <c r="BC212" s="4"/>
      <c r="BD212" s="4"/>
      <c r="BE212" s="9"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x14ac:dyDescent="0.25">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43"/>
      <c r="AY213" s="124"/>
      <c r="AZ213" s="124"/>
      <c r="BA213" s="4"/>
      <c r="BB213" s="127"/>
      <c r="BC213" s="4"/>
      <c r="BD213" s="4"/>
      <c r="BE213" s="9"/>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x14ac:dyDescent="0.25">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43"/>
      <c r="AY214" s="124"/>
      <c r="AZ214" s="124"/>
      <c r="BA214" s="4"/>
      <c r="BB214" s="127"/>
      <c r="BC214" s="4"/>
      <c r="BD214" s="4"/>
      <c r="BE214" s="9"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x14ac:dyDescent="0.25">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43"/>
      <c r="AY215" s="124"/>
      <c r="AZ215" s="124"/>
      <c r="BA215" s="4"/>
      <c r="BB215" s="127"/>
      <c r="BC215" s="4"/>
      <c r="BD215" s="4"/>
      <c r="BE215" s="9"/>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x14ac:dyDescent="0.25">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43"/>
      <c r="AY216" s="124"/>
      <c r="AZ216" s="124"/>
      <c r="BA216" s="4"/>
      <c r="BB216" s="127"/>
      <c r="BC216" s="4"/>
      <c r="BD216" s="4"/>
      <c r="BE216" s="9"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x14ac:dyDescent="0.25">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43"/>
      <c r="AY217" s="124"/>
      <c r="AZ217" s="124"/>
      <c r="BA217" s="4"/>
      <c r="BB217" s="127"/>
      <c r="BC217" s="4"/>
      <c r="BD217" s="4"/>
      <c r="BE217" s="9"/>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x14ac:dyDescent="0.25">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43"/>
      <c r="AY218" s="124"/>
      <c r="AZ218" s="124"/>
      <c r="BA218" s="4"/>
      <c r="BB218" s="127"/>
      <c r="BC218" s="4"/>
      <c r="BD218" s="4"/>
      <c r="BE218" s="9"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x14ac:dyDescent="0.25">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43"/>
      <c r="AY219" s="124"/>
      <c r="AZ219" s="124"/>
      <c r="BA219" s="4"/>
      <c r="BB219" s="127"/>
      <c r="BC219" s="4"/>
      <c r="BD219" s="4"/>
      <c r="BE219" s="9"/>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x14ac:dyDescent="0.25">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43"/>
      <c r="AY220" s="124"/>
      <c r="AZ220" s="124"/>
      <c r="BA220" s="4"/>
      <c r="BB220" s="127"/>
      <c r="BC220" s="4"/>
      <c r="BD220" s="4"/>
      <c r="BE220" s="9"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x14ac:dyDescent="0.25">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43"/>
      <c r="AY221" s="124"/>
      <c r="AZ221" s="124"/>
      <c r="BA221" s="4"/>
      <c r="BB221" s="127"/>
      <c r="BC221" s="4"/>
      <c r="BD221" s="4"/>
      <c r="BE221" s="9"/>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x14ac:dyDescent="0.25">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43"/>
      <c r="AY222" s="124"/>
      <c r="AZ222" s="124"/>
      <c r="BA222" s="4"/>
      <c r="BB222" s="127"/>
      <c r="BC222" s="4"/>
      <c r="BD222" s="4"/>
      <c r="BE222" s="9"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x14ac:dyDescent="0.25">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43"/>
      <c r="AY223" s="124"/>
      <c r="AZ223" s="124"/>
      <c r="BA223" s="4"/>
      <c r="BB223" s="127"/>
      <c r="BC223" s="4"/>
      <c r="BD223" s="4"/>
      <c r="BE223" s="9"/>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x14ac:dyDescent="0.25">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43"/>
      <c r="AY224" s="124"/>
      <c r="AZ224" s="124"/>
      <c r="BA224" s="4"/>
      <c r="BB224" s="127"/>
      <c r="BC224" s="4"/>
      <c r="BD224" s="4"/>
      <c r="BE224" s="9"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x14ac:dyDescent="0.25">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43"/>
      <c r="AY225" s="124"/>
      <c r="AZ225" s="124"/>
      <c r="BA225" s="4"/>
      <c r="BB225" s="127"/>
      <c r="BC225" s="4"/>
      <c r="BD225" s="4"/>
      <c r="BE225" s="9"/>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x14ac:dyDescent="0.25">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43"/>
      <c r="AY226" s="124"/>
      <c r="AZ226" s="124"/>
      <c r="BA226" s="4"/>
      <c r="BB226" s="127"/>
      <c r="BC226" s="4"/>
      <c r="BD226" s="4"/>
      <c r="BE226" s="9"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x14ac:dyDescent="0.25">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43"/>
      <c r="AY227" s="124"/>
      <c r="AZ227" s="124"/>
      <c r="BA227" s="4"/>
      <c r="BB227" s="127"/>
      <c r="BC227" s="4"/>
      <c r="BD227" s="4"/>
      <c r="BE227" s="9"/>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x14ac:dyDescent="0.25">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43"/>
      <c r="AY228" s="124"/>
      <c r="AZ228" s="124"/>
      <c r="BA228" s="4"/>
      <c r="BB228" s="127"/>
      <c r="BC228" s="4"/>
      <c r="BD228" s="4"/>
      <c r="BE228" s="9"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x14ac:dyDescent="0.25">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43"/>
      <c r="AY229" s="124"/>
      <c r="AZ229" s="124"/>
      <c r="BA229" s="4"/>
      <c r="BB229" s="127"/>
      <c r="BC229" s="4"/>
      <c r="BD229" s="4"/>
      <c r="BE229" s="9"/>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x14ac:dyDescent="0.25">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43"/>
      <c r="AY230" s="124"/>
      <c r="AZ230" s="124"/>
      <c r="BA230" s="4"/>
      <c r="BB230" s="127"/>
      <c r="BC230" s="4"/>
      <c r="BD230" s="4"/>
      <c r="BE230" s="9"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x14ac:dyDescent="0.25">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43"/>
      <c r="AY231" s="124"/>
      <c r="AZ231" s="124"/>
      <c r="BA231" s="4"/>
      <c r="BB231" s="127"/>
      <c r="BC231" s="4"/>
      <c r="BD231" s="4"/>
      <c r="BE231" s="9"/>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x14ac:dyDescent="0.25">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43"/>
      <c r="AY232" s="124"/>
      <c r="AZ232" s="124"/>
      <c r="BA232" s="4"/>
      <c r="BB232" s="127"/>
      <c r="BC232" s="4"/>
      <c r="BD232" s="4"/>
      <c r="BE232" s="9"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x14ac:dyDescent="0.25">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43"/>
      <c r="AY233" s="124"/>
      <c r="AZ233" s="124"/>
      <c r="BA233" s="4"/>
      <c r="BB233" s="127"/>
      <c r="BC233" s="4"/>
      <c r="BD233" s="4"/>
      <c r="BE233" s="9"/>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x14ac:dyDescent="0.25">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43"/>
      <c r="AY234" s="124"/>
      <c r="AZ234" s="124"/>
      <c r="BA234" s="4"/>
      <c r="BB234" s="127"/>
      <c r="BC234" s="4"/>
      <c r="BD234" s="4"/>
      <c r="BE234" s="9"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x14ac:dyDescent="0.25">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43"/>
      <c r="AY235" s="124"/>
      <c r="AZ235" s="124"/>
      <c r="BA235" s="4"/>
      <c r="BB235" s="127"/>
      <c r="BC235" s="4"/>
      <c r="BD235" s="4"/>
      <c r="BE235" s="9"/>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x14ac:dyDescent="0.25">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43"/>
      <c r="AY236" s="124"/>
      <c r="AZ236" s="124"/>
      <c r="BA236" s="4"/>
      <c r="BB236" s="127"/>
      <c r="BC236" s="4"/>
      <c r="BD236" s="4"/>
      <c r="BE236" s="9"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x14ac:dyDescent="0.25">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43"/>
      <c r="AY237" s="124"/>
      <c r="AZ237" s="124"/>
      <c r="BA237" s="4"/>
      <c r="BB237" s="127"/>
      <c r="BC237" s="4"/>
      <c r="BD237" s="4"/>
      <c r="BE237" s="9"/>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x14ac:dyDescent="0.25">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43"/>
      <c r="AY238" s="124"/>
      <c r="AZ238" s="124"/>
      <c r="BA238" s="4"/>
      <c r="BB238" s="127"/>
      <c r="BC238" s="4"/>
      <c r="BD238" s="4"/>
      <c r="BE238" s="9"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x14ac:dyDescent="0.25">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43"/>
      <c r="AY239" s="124"/>
      <c r="AZ239" s="124"/>
      <c r="BA239" s="4"/>
      <c r="BB239" s="127"/>
      <c r="BC239" s="4"/>
      <c r="BD239" s="4"/>
      <c r="BE239" s="9"/>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x14ac:dyDescent="0.25">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43"/>
      <c r="AY240" s="124"/>
      <c r="AZ240" s="124"/>
      <c r="BA240" s="4"/>
      <c r="BB240" s="127"/>
      <c r="BC240" s="4"/>
      <c r="BD240" s="4"/>
      <c r="BE240" s="9"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x14ac:dyDescent="0.25">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43"/>
      <c r="AY241" s="124"/>
      <c r="AZ241" s="124"/>
      <c r="BA241" s="4"/>
      <c r="BB241" s="127"/>
      <c r="BC241" s="4"/>
      <c r="BD241" s="4"/>
      <c r="BE241" s="9"/>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x14ac:dyDescent="0.25">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43"/>
      <c r="AY242" s="124"/>
      <c r="AZ242" s="124"/>
      <c r="BA242" s="4"/>
      <c r="BB242" s="127"/>
      <c r="BC242" s="4"/>
      <c r="BD242" s="4"/>
      <c r="BE242" s="9"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x14ac:dyDescent="0.25">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43"/>
      <c r="AY243" s="124"/>
      <c r="AZ243" s="124"/>
      <c r="BA243" s="4"/>
      <c r="BB243" s="127"/>
      <c r="BC243" s="4"/>
      <c r="BD243" s="4"/>
      <c r="BE243" s="9"/>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x14ac:dyDescent="0.25">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43"/>
      <c r="AY244" s="124"/>
      <c r="AZ244" s="124"/>
      <c r="BA244" s="4"/>
      <c r="BB244" s="127"/>
      <c r="BC244" s="4"/>
      <c r="BD244" s="4"/>
      <c r="BE244" s="9"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x14ac:dyDescent="0.25">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43"/>
      <c r="AY245" s="124"/>
      <c r="AZ245" s="124"/>
      <c r="BA245" s="4"/>
      <c r="BB245" s="127"/>
      <c r="BC245" s="4"/>
      <c r="BD245" s="4"/>
      <c r="BE245" s="9"/>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x14ac:dyDescent="0.25">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43"/>
      <c r="AY246" s="124"/>
      <c r="AZ246" s="124"/>
      <c r="BA246" s="4"/>
      <c r="BB246" s="127"/>
      <c r="BC246" s="4"/>
      <c r="BD246" s="4"/>
      <c r="BE246" s="9"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x14ac:dyDescent="0.25">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43"/>
      <c r="AY247" s="124"/>
      <c r="AZ247" s="124"/>
      <c r="BA247" s="4"/>
      <c r="BB247" s="127"/>
      <c r="BC247" s="4"/>
      <c r="BD247" s="4"/>
      <c r="BE247" s="9"/>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x14ac:dyDescent="0.25">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43"/>
      <c r="AY248" s="124"/>
      <c r="AZ248" s="124"/>
      <c r="BA248" s="4"/>
      <c r="BB248" s="127"/>
      <c r="BC248" s="4"/>
      <c r="BD248" s="4"/>
      <c r="BE248" s="9"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x14ac:dyDescent="0.25">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43"/>
      <c r="AY249" s="124"/>
      <c r="AZ249" s="124"/>
      <c r="BA249" s="4"/>
      <c r="BB249" s="127"/>
      <c r="BC249" s="4"/>
      <c r="BD249" s="4"/>
      <c r="BE249" s="9"/>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x14ac:dyDescent="0.25">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43"/>
      <c r="AY250" s="124"/>
      <c r="AZ250" s="124"/>
      <c r="BA250" s="4"/>
      <c r="BB250" s="127"/>
      <c r="BC250" s="4"/>
      <c r="BD250" s="4"/>
      <c r="BE250" s="9"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x14ac:dyDescent="0.25">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43"/>
      <c r="AY251" s="124"/>
      <c r="AZ251" s="124"/>
      <c r="BA251" s="4"/>
      <c r="BB251" s="127"/>
      <c r="BC251" s="4"/>
      <c r="BD251" s="4"/>
      <c r="BE251" s="9"/>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x14ac:dyDescent="0.25">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43"/>
      <c r="AY252" s="124"/>
      <c r="AZ252" s="124"/>
      <c r="BA252" s="4"/>
      <c r="BB252" s="127"/>
      <c r="BC252" s="4"/>
      <c r="BD252" s="4"/>
      <c r="BE252" s="9"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x14ac:dyDescent="0.25">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43"/>
      <c r="AY253" s="124"/>
      <c r="AZ253" s="124"/>
      <c r="BA253" s="4"/>
      <c r="BB253" s="127"/>
      <c r="BC253" s="4"/>
      <c r="BD253" s="4"/>
      <c r="BE253" s="9"/>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x14ac:dyDescent="0.25">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43"/>
      <c r="AY254" s="124"/>
      <c r="AZ254" s="124"/>
      <c r="BA254" s="4"/>
      <c r="BB254" s="127"/>
      <c r="BC254" s="4"/>
      <c r="BD254" s="4"/>
      <c r="BE254" s="9"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x14ac:dyDescent="0.25">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43"/>
      <c r="AY255" s="124"/>
      <c r="AZ255" s="124"/>
      <c r="BA255" s="4"/>
      <c r="BB255" s="127"/>
      <c r="BC255" s="4"/>
      <c r="BD255" s="4"/>
      <c r="BE255" s="9"/>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x14ac:dyDescent="0.25">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43"/>
      <c r="AY256" s="124"/>
      <c r="AZ256" s="124"/>
      <c r="BA256" s="4"/>
      <c r="BB256" s="127"/>
      <c r="BC256" s="4"/>
      <c r="BD256" s="4"/>
      <c r="BE256" s="9"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x14ac:dyDescent="0.25">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43"/>
      <c r="AY257" s="124"/>
      <c r="AZ257" s="124"/>
      <c r="BA257" s="4"/>
      <c r="BB257" s="127"/>
      <c r="BC257" s="4"/>
      <c r="BD257" s="4"/>
      <c r="BE257" s="9"/>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x14ac:dyDescent="0.25">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43"/>
      <c r="AY258" s="124"/>
      <c r="AZ258" s="124"/>
      <c r="BA258" s="4"/>
      <c r="BB258" s="127"/>
      <c r="BC258" s="4"/>
      <c r="BD258" s="4"/>
      <c r="BE258" s="9"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x14ac:dyDescent="0.25">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43"/>
      <c r="AY259" s="124"/>
      <c r="AZ259" s="124"/>
      <c r="BA259" s="4"/>
      <c r="BB259" s="127"/>
      <c r="BC259" s="4"/>
      <c r="BD259" s="4"/>
      <c r="BE259" s="9"/>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x14ac:dyDescent="0.25">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43"/>
      <c r="AY260" s="124"/>
      <c r="AZ260" s="124"/>
      <c r="BA260" s="4"/>
      <c r="BB260" s="127"/>
      <c r="BC260" s="4"/>
      <c r="BD260" s="4"/>
      <c r="BE260" s="9"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x14ac:dyDescent="0.25">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43"/>
      <c r="AY261" s="124"/>
      <c r="AZ261" s="124"/>
      <c r="BA261" s="4"/>
      <c r="BB261" s="127"/>
      <c r="BC261" s="4"/>
      <c r="BD261" s="4"/>
      <c r="BE261" s="9"/>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x14ac:dyDescent="0.25">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43"/>
      <c r="AY262" s="124"/>
      <c r="AZ262" s="124"/>
      <c r="BA262" s="4"/>
      <c r="BB262" s="127"/>
      <c r="BC262" s="4"/>
      <c r="BD262" s="4"/>
      <c r="BE262" s="9"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x14ac:dyDescent="0.25">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43"/>
      <c r="AY263" s="124"/>
      <c r="AZ263" s="124"/>
      <c r="BA263" s="4"/>
      <c r="BB263" s="127"/>
      <c r="BC263" s="4"/>
      <c r="BD263" s="4"/>
      <c r="BE263" s="9"/>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x14ac:dyDescent="0.25">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43"/>
      <c r="AY264" s="124"/>
      <c r="AZ264" s="124"/>
      <c r="BA264" s="4"/>
      <c r="BB264" s="127"/>
      <c r="BC264" s="4"/>
      <c r="BD264" s="4"/>
      <c r="BE264" s="9"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x14ac:dyDescent="0.25">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43"/>
      <c r="AY265" s="124"/>
      <c r="AZ265" s="124"/>
      <c r="BA265" s="4"/>
      <c r="BB265" s="127"/>
      <c r="BC265" s="4"/>
      <c r="BD265" s="4"/>
      <c r="BE265" s="9"/>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x14ac:dyDescent="0.25">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43"/>
      <c r="AY266" s="124"/>
      <c r="AZ266" s="124"/>
      <c r="BA266" s="4"/>
      <c r="BB266" s="127"/>
      <c r="BC266" s="4"/>
      <c r="BD266" s="4"/>
      <c r="BE266" s="9"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x14ac:dyDescent="0.25">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43"/>
      <c r="AY267" s="124"/>
      <c r="AZ267" s="124"/>
      <c r="BA267" s="4"/>
      <c r="BB267" s="127"/>
      <c r="BC267" s="4"/>
      <c r="BD267" s="4"/>
      <c r="BE267" s="9"/>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x14ac:dyDescent="0.25">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43"/>
      <c r="AY268" s="124"/>
      <c r="AZ268" s="124"/>
      <c r="BA268" s="4"/>
      <c r="BB268" s="127"/>
      <c r="BC268" s="4"/>
      <c r="BD268" s="4"/>
      <c r="BE268" s="9"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x14ac:dyDescent="0.25">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43"/>
      <c r="AY269" s="124"/>
      <c r="AZ269" s="124"/>
      <c r="BA269" s="4"/>
      <c r="BB269" s="127"/>
      <c r="BC269" s="4"/>
      <c r="BD269" s="4"/>
      <c r="BE269" s="9"/>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x14ac:dyDescent="0.25">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43"/>
      <c r="AY270" s="124"/>
      <c r="AZ270" s="124"/>
      <c r="BA270" s="4"/>
      <c r="BB270" s="127"/>
      <c r="BC270" s="4"/>
      <c r="BD270" s="4"/>
      <c r="BE270" s="9"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x14ac:dyDescent="0.25">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43"/>
      <c r="AY271" s="124"/>
      <c r="AZ271" s="124"/>
      <c r="BA271" s="4"/>
      <c r="BB271" s="127"/>
      <c r="BC271" s="4"/>
      <c r="BD271" s="4"/>
      <c r="BE271" s="9"/>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x14ac:dyDescent="0.25">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43"/>
      <c r="AY272" s="124"/>
      <c r="AZ272" s="124"/>
      <c r="BA272" s="4"/>
      <c r="BB272" s="127"/>
      <c r="BC272" s="4"/>
      <c r="BD272" s="4"/>
      <c r="BE272" s="9"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x14ac:dyDescent="0.25">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43"/>
      <c r="AY273" s="124"/>
      <c r="AZ273" s="124"/>
      <c r="BA273" s="4"/>
      <c r="BB273" s="127"/>
      <c r="BC273" s="4"/>
      <c r="BD273" s="4"/>
      <c r="BE273" s="9"/>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x14ac:dyDescent="0.25">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43"/>
      <c r="AY274" s="124"/>
      <c r="AZ274" s="124"/>
      <c r="BA274" s="4"/>
      <c r="BB274" s="127"/>
      <c r="BC274" s="4"/>
      <c r="BD274" s="4"/>
      <c r="BE274" s="9"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x14ac:dyDescent="0.25">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43"/>
      <c r="AY275" s="124"/>
      <c r="AZ275" s="124"/>
      <c r="BA275" s="4"/>
      <c r="BB275" s="127"/>
      <c r="BC275" s="4"/>
      <c r="BD275" s="4"/>
      <c r="BE275" s="9"/>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x14ac:dyDescent="0.25">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43"/>
      <c r="AY276" s="124"/>
      <c r="AZ276" s="124"/>
      <c r="BA276" s="4"/>
      <c r="BB276" s="127"/>
      <c r="BC276" s="4"/>
      <c r="BD276" s="4"/>
      <c r="BE276" s="9"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x14ac:dyDescent="0.25">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43"/>
      <c r="AY277" s="124"/>
      <c r="AZ277" s="124"/>
      <c r="BA277" s="4"/>
      <c r="BB277" s="127"/>
      <c r="BC277" s="4"/>
      <c r="BD277" s="4"/>
      <c r="BE277" s="9"/>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x14ac:dyDescent="0.25">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43"/>
      <c r="AY278" s="124"/>
      <c r="AZ278" s="124"/>
      <c r="BA278" s="4"/>
      <c r="BB278" s="127"/>
      <c r="BC278" s="4"/>
      <c r="BD278" s="4"/>
      <c r="BE278" s="9"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x14ac:dyDescent="0.25">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43"/>
      <c r="AY279" s="124"/>
      <c r="AZ279" s="124"/>
      <c r="BA279" s="4"/>
      <c r="BB279" s="127"/>
      <c r="BC279" s="4"/>
      <c r="BD279" s="4"/>
      <c r="BE279" s="9"/>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x14ac:dyDescent="0.25">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43"/>
      <c r="AY280" s="124"/>
      <c r="AZ280" s="124"/>
      <c r="BA280" s="4"/>
      <c r="BB280" s="127"/>
      <c r="BC280" s="4"/>
      <c r="BD280" s="4"/>
      <c r="BE280" s="9"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x14ac:dyDescent="0.25">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43"/>
      <c r="AY281" s="124"/>
      <c r="AZ281" s="124"/>
      <c r="BA281" s="4"/>
      <c r="BB281" s="127"/>
      <c r="BC281" s="4"/>
      <c r="BD281" s="4"/>
      <c r="BE281" s="9"/>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x14ac:dyDescent="0.25">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43"/>
      <c r="AY282" s="124"/>
      <c r="AZ282" s="124"/>
      <c r="BA282" s="4"/>
      <c r="BB282" s="127"/>
      <c r="BC282" s="4"/>
      <c r="BD282" s="4"/>
      <c r="BE282" s="9"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x14ac:dyDescent="0.25">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43"/>
      <c r="AY283" s="124"/>
      <c r="AZ283" s="124"/>
      <c r="BA283" s="4"/>
      <c r="BB283" s="127"/>
      <c r="BC283" s="4"/>
      <c r="BD283" s="4"/>
      <c r="BE283" s="9"/>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x14ac:dyDescent="0.25">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43"/>
      <c r="AY284" s="124"/>
      <c r="AZ284" s="124"/>
      <c r="BA284" s="4"/>
      <c r="BB284" s="127"/>
      <c r="BC284" s="4"/>
      <c r="BD284" s="4"/>
      <c r="BE284" s="9"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x14ac:dyDescent="0.25">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43"/>
      <c r="AY285" s="124"/>
      <c r="AZ285" s="124"/>
      <c r="BA285" s="4"/>
      <c r="BB285" s="127"/>
      <c r="BC285" s="4"/>
      <c r="BD285" s="4"/>
      <c r="BE285" s="9"/>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x14ac:dyDescent="0.25">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43"/>
      <c r="AY286" s="124"/>
      <c r="AZ286" s="124"/>
      <c r="BA286" s="4"/>
      <c r="BB286" s="127"/>
      <c r="BC286" s="4"/>
      <c r="BD286" s="4"/>
      <c r="BE286" s="9"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x14ac:dyDescent="0.25">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43"/>
      <c r="AY287" s="124"/>
      <c r="AZ287" s="124"/>
      <c r="BA287" s="4"/>
      <c r="BB287" s="127"/>
      <c r="BC287" s="4"/>
      <c r="BD287" s="4"/>
      <c r="BE287" s="9"/>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x14ac:dyDescent="0.25">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43"/>
      <c r="AY288" s="124"/>
      <c r="AZ288" s="124"/>
      <c r="BA288" s="4"/>
      <c r="BB288" s="127"/>
      <c r="BC288" s="4"/>
      <c r="BD288" s="4"/>
      <c r="BE288" s="9"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x14ac:dyDescent="0.25">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43"/>
      <c r="AY289" s="124"/>
      <c r="AZ289" s="124"/>
      <c r="BA289" s="4"/>
      <c r="BB289" s="127"/>
      <c r="BC289" s="4"/>
      <c r="BD289" s="4"/>
      <c r="BE289" s="9"/>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x14ac:dyDescent="0.25">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43"/>
      <c r="AY290" s="124"/>
      <c r="AZ290" s="124"/>
      <c r="BA290" s="4"/>
      <c r="BB290" s="127"/>
      <c r="BC290" s="4"/>
      <c r="BD290" s="4"/>
      <c r="BE290" s="9"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x14ac:dyDescent="0.25">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43"/>
      <c r="AY291" s="124"/>
      <c r="AZ291" s="124"/>
      <c r="BA291" s="4"/>
      <c r="BB291" s="127"/>
      <c r="BC291" s="4"/>
      <c r="BD291" s="4"/>
      <c r="BE291" s="9"/>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x14ac:dyDescent="0.25">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43"/>
      <c r="AY292" s="124"/>
      <c r="AZ292" s="124"/>
      <c r="BA292" s="4"/>
      <c r="BB292" s="127"/>
      <c r="BC292" s="4"/>
      <c r="BD292" s="4"/>
      <c r="BE292" s="9"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x14ac:dyDescent="0.25">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43"/>
      <c r="AY293" s="124"/>
      <c r="AZ293" s="124"/>
      <c r="BA293" s="4"/>
      <c r="BB293" s="127"/>
      <c r="BC293" s="4"/>
      <c r="BD293" s="4"/>
      <c r="BE293" s="9"/>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x14ac:dyDescent="0.25">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43"/>
      <c r="AY294" s="124"/>
      <c r="AZ294" s="124"/>
      <c r="BA294" s="4"/>
      <c r="BB294" s="127"/>
      <c r="BC294" s="4"/>
      <c r="BD294" s="4"/>
      <c r="BE294" s="9"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x14ac:dyDescent="0.25">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43"/>
      <c r="AY295" s="124"/>
      <c r="AZ295" s="124"/>
      <c r="BA295" s="4"/>
      <c r="BB295" s="127"/>
      <c r="BC295" s="4"/>
      <c r="BD295" s="4"/>
      <c r="BE295" s="9"/>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x14ac:dyDescent="0.25">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43"/>
      <c r="AY296" s="124"/>
      <c r="AZ296" s="124"/>
      <c r="BA296" s="4"/>
      <c r="BB296" s="127"/>
      <c r="BC296" s="4"/>
      <c r="BD296" s="4"/>
      <c r="BE296" s="9"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x14ac:dyDescent="0.25">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43"/>
      <c r="AY297" s="124"/>
      <c r="AZ297" s="124"/>
      <c r="BA297" s="4"/>
      <c r="BB297" s="127"/>
      <c r="BC297" s="4"/>
      <c r="BD297" s="4"/>
      <c r="BE297" s="9"/>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x14ac:dyDescent="0.25">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43"/>
      <c r="AY298" s="124"/>
      <c r="AZ298" s="124"/>
      <c r="BA298" s="4"/>
      <c r="BB298" s="127"/>
      <c r="BC298" s="4"/>
      <c r="BD298" s="4"/>
      <c r="BE298" s="9"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x14ac:dyDescent="0.25">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43"/>
      <c r="AY299" s="124"/>
      <c r="AZ299" s="124"/>
      <c r="BA299" s="4"/>
      <c r="BB299" s="127"/>
      <c r="BC299" s="4"/>
      <c r="BD299" s="4"/>
      <c r="BE299" s="9"/>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x14ac:dyDescent="0.25">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43"/>
      <c r="AY300" s="124"/>
      <c r="AZ300" s="124"/>
      <c r="BA300" s="4"/>
      <c r="BB300" s="127"/>
      <c r="BC300" s="4"/>
      <c r="BD300" s="4"/>
      <c r="BE300" s="9"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x14ac:dyDescent="0.25">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43"/>
      <c r="AY301" s="124"/>
      <c r="AZ301" s="124"/>
      <c r="BA301" s="4"/>
      <c r="BB301" s="127"/>
      <c r="BC301" s="4"/>
      <c r="BD301" s="4"/>
      <c r="BE301" s="9"/>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x14ac:dyDescent="0.25">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43"/>
      <c r="AY302" s="124"/>
      <c r="AZ302" s="124"/>
      <c r="BA302" s="4"/>
      <c r="BB302" s="127"/>
      <c r="BC302" s="4"/>
      <c r="BD302" s="4"/>
      <c r="BE302" s="9"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x14ac:dyDescent="0.25">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43"/>
      <c r="AY303" s="124"/>
      <c r="AZ303" s="124"/>
      <c r="BA303" s="4"/>
      <c r="BB303" s="127"/>
      <c r="BC303" s="4"/>
      <c r="BD303" s="4"/>
      <c r="BE303" s="9"/>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x14ac:dyDescent="0.25">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43"/>
      <c r="AY304" s="124"/>
      <c r="AZ304" s="124"/>
      <c r="BA304" s="4"/>
      <c r="BB304" s="127"/>
      <c r="BC304" s="4"/>
      <c r="BD304" s="4"/>
      <c r="BE304" s="9"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x14ac:dyDescent="0.25">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43"/>
      <c r="AY305" s="124"/>
      <c r="AZ305" s="124"/>
      <c r="BA305" s="4"/>
      <c r="BB305" s="127"/>
      <c r="BC305" s="4"/>
      <c r="BD305" s="4"/>
      <c r="BE305" s="9"/>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x14ac:dyDescent="0.25">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43"/>
      <c r="AY306" s="124"/>
      <c r="AZ306" s="124"/>
      <c r="BA306" s="4"/>
      <c r="BB306" s="127"/>
      <c r="BC306" s="4"/>
      <c r="BD306" s="4"/>
      <c r="BE306" s="9"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x14ac:dyDescent="0.25">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43"/>
      <c r="AY307" s="124"/>
      <c r="AZ307" s="124"/>
      <c r="BA307" s="4"/>
      <c r="BB307" s="127"/>
      <c r="BC307" s="4"/>
      <c r="BD307" s="4"/>
      <c r="BE307" s="9"/>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x14ac:dyDescent="0.25">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43"/>
      <c r="AY308" s="124"/>
      <c r="AZ308" s="124"/>
      <c r="BA308" s="4"/>
      <c r="BB308" s="127"/>
      <c r="BC308" s="4"/>
      <c r="BD308" s="4"/>
      <c r="BE308" s="9"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x14ac:dyDescent="0.25">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43"/>
      <c r="AY309" s="124"/>
      <c r="AZ309" s="124"/>
      <c r="BA309" s="4"/>
      <c r="BB309" s="127"/>
      <c r="BC309" s="4"/>
      <c r="BD309" s="4"/>
      <c r="BE309" s="9"/>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x14ac:dyDescent="0.25">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43"/>
      <c r="AY310" s="124"/>
      <c r="AZ310" s="124"/>
      <c r="BA310" s="4"/>
      <c r="BB310" s="127"/>
      <c r="BC310" s="4"/>
      <c r="BD310" s="4"/>
      <c r="BE310" s="9"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x14ac:dyDescent="0.25">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43"/>
      <c r="AY311" s="124"/>
      <c r="AZ311" s="124"/>
      <c r="BA311" s="4"/>
      <c r="BB311" s="127"/>
      <c r="BC311" s="4"/>
      <c r="BD311" s="4"/>
      <c r="BE311" s="9"/>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x14ac:dyDescent="0.25">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43"/>
      <c r="AY312" s="124"/>
      <c r="AZ312" s="124"/>
      <c r="BA312" s="4"/>
      <c r="BB312" s="127"/>
      <c r="BC312" s="4"/>
      <c r="BD312" s="4"/>
      <c r="BE312" s="9"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x14ac:dyDescent="0.25">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43"/>
      <c r="AY313" s="124"/>
      <c r="AZ313" s="124"/>
      <c r="BA313" s="4"/>
      <c r="BB313" s="127"/>
      <c r="BC313" s="4"/>
      <c r="BD313" s="4"/>
      <c r="BE313" s="9"/>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x14ac:dyDescent="0.25">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43"/>
      <c r="AY314" s="124"/>
      <c r="AZ314" s="124"/>
      <c r="BA314" s="4"/>
      <c r="BB314" s="127"/>
      <c r="BC314" s="4"/>
      <c r="BD314" s="4"/>
      <c r="BE314" s="9"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x14ac:dyDescent="0.25">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43"/>
      <c r="AY315" s="124"/>
      <c r="AZ315" s="124"/>
      <c r="BA315" s="4"/>
      <c r="BB315" s="127"/>
      <c r="BC315" s="4"/>
      <c r="BD315" s="4"/>
      <c r="BE315" s="9"/>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x14ac:dyDescent="0.25">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43"/>
      <c r="AY316" s="124"/>
      <c r="AZ316" s="124"/>
      <c r="BA316" s="4"/>
      <c r="BB316" s="127"/>
      <c r="BC316" s="4"/>
      <c r="BD316" s="4"/>
      <c r="BE316" s="9"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x14ac:dyDescent="0.25">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43"/>
      <c r="AY317" s="124"/>
      <c r="AZ317" s="124"/>
      <c r="BA317" s="4"/>
      <c r="BB317" s="127"/>
      <c r="BC317" s="4"/>
      <c r="BD317" s="4"/>
      <c r="BE317" s="9"/>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x14ac:dyDescent="0.25">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43"/>
      <c r="AY318" s="124"/>
      <c r="AZ318" s="124"/>
      <c r="BA318" s="4"/>
      <c r="BB318" s="127"/>
      <c r="BC318" s="4"/>
      <c r="BD318" s="4"/>
      <c r="BE318" s="9"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x14ac:dyDescent="0.25">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43"/>
      <c r="AY319" s="124"/>
      <c r="AZ319" s="124"/>
      <c r="BA319" s="4"/>
      <c r="BB319" s="127"/>
      <c r="BC319" s="4"/>
      <c r="BD319" s="4"/>
      <c r="BE319" s="9"/>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x14ac:dyDescent="0.25">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43"/>
      <c r="AY320" s="124"/>
      <c r="AZ320" s="124"/>
      <c r="BA320" s="4"/>
      <c r="BB320" s="127"/>
      <c r="BC320" s="4"/>
      <c r="BD320" s="4"/>
      <c r="BE320" s="9"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x14ac:dyDescent="0.25">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43"/>
      <c r="AY321" s="124"/>
      <c r="AZ321" s="124"/>
      <c r="BA321" s="4"/>
      <c r="BB321" s="127"/>
      <c r="BC321" s="4"/>
      <c r="BD321" s="4"/>
      <c r="BE321" s="9"/>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x14ac:dyDescent="0.25">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43"/>
      <c r="AY322" s="124"/>
      <c r="AZ322" s="124"/>
      <c r="BA322" s="4"/>
      <c r="BB322" s="127"/>
      <c r="BC322" s="4"/>
      <c r="BD322" s="4"/>
      <c r="BE322" s="9"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x14ac:dyDescent="0.25">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43"/>
      <c r="AY323" s="124"/>
      <c r="AZ323" s="124"/>
      <c r="BA323" s="4"/>
      <c r="BB323" s="127"/>
      <c r="BC323" s="4"/>
      <c r="BD323" s="4"/>
      <c r="BE323" s="9"/>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x14ac:dyDescent="0.25">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43"/>
      <c r="AY324" s="124"/>
      <c r="AZ324" s="124"/>
      <c r="BA324" s="4"/>
      <c r="BB324" s="127"/>
      <c r="BC324" s="4"/>
      <c r="BD324" s="4"/>
      <c r="BE324" s="9"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x14ac:dyDescent="0.25">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43"/>
      <c r="AY325" s="124"/>
      <c r="AZ325" s="124"/>
      <c r="BA325" s="4"/>
      <c r="BB325" s="127"/>
      <c r="BC325" s="4"/>
      <c r="BD325" s="4"/>
      <c r="BE325" s="9"/>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x14ac:dyDescent="0.25">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43"/>
      <c r="AY326" s="124"/>
      <c r="AZ326" s="124"/>
      <c r="BA326" s="4"/>
      <c r="BB326" s="127"/>
      <c r="BC326" s="4"/>
      <c r="BD326" s="4"/>
      <c r="BE326" s="9"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x14ac:dyDescent="0.25">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43"/>
      <c r="AY327" s="124"/>
      <c r="AZ327" s="124"/>
      <c r="BA327" s="4"/>
      <c r="BB327" s="127"/>
      <c r="BC327" s="4"/>
      <c r="BD327" s="4"/>
      <c r="BE327" s="9"/>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x14ac:dyDescent="0.25">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43"/>
      <c r="AY328" s="124"/>
      <c r="AZ328" s="124"/>
      <c r="BA328" s="4"/>
      <c r="BB328" s="127"/>
      <c r="BC328" s="4"/>
      <c r="BD328" s="4"/>
      <c r="BE328" s="9"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x14ac:dyDescent="0.25">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43"/>
      <c r="AY329" s="124"/>
      <c r="AZ329" s="124"/>
      <c r="BA329" s="4"/>
      <c r="BB329" s="127"/>
      <c r="BC329" s="4"/>
      <c r="BD329" s="4"/>
      <c r="BE329" s="9"/>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x14ac:dyDescent="0.25">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43"/>
      <c r="AY330" s="124"/>
      <c r="AZ330" s="124"/>
      <c r="BA330" s="4"/>
      <c r="BB330" s="127"/>
      <c r="BC330" s="4"/>
      <c r="BD330" s="4"/>
      <c r="BE330" s="9"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x14ac:dyDescent="0.25">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43"/>
      <c r="AY331" s="124"/>
      <c r="AZ331" s="124"/>
      <c r="BA331" s="4"/>
      <c r="BB331" s="127"/>
      <c r="BC331" s="4"/>
      <c r="BD331" s="4"/>
      <c r="BE331" s="9"/>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x14ac:dyDescent="0.25">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43"/>
      <c r="AY332" s="124"/>
      <c r="AZ332" s="124"/>
      <c r="BA332" s="4"/>
      <c r="BB332" s="127"/>
      <c r="BC332" s="4"/>
      <c r="BD332" s="4"/>
      <c r="BE332" s="9"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x14ac:dyDescent="0.25">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43"/>
      <c r="AY333" s="124"/>
      <c r="AZ333" s="124"/>
      <c r="BA333" s="4"/>
      <c r="BB333" s="127"/>
      <c r="BC333" s="4"/>
      <c r="BD333" s="4"/>
      <c r="BE333" s="9"/>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x14ac:dyDescent="0.25">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43"/>
      <c r="AY334" s="124"/>
      <c r="AZ334" s="124"/>
      <c r="BA334" s="4"/>
      <c r="BB334" s="127"/>
      <c r="BC334" s="4"/>
      <c r="BD334" s="4"/>
      <c r="BE334" s="9"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x14ac:dyDescent="0.25">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43"/>
      <c r="AY335" s="124"/>
      <c r="AZ335" s="124"/>
      <c r="BA335" s="4"/>
      <c r="BB335" s="127"/>
      <c r="BC335" s="4"/>
      <c r="BD335" s="4"/>
      <c r="BE335" s="9"/>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x14ac:dyDescent="0.25">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43"/>
      <c r="AY336" s="124"/>
      <c r="AZ336" s="124"/>
      <c r="BA336" s="4"/>
      <c r="BB336" s="127"/>
      <c r="BC336" s="4"/>
      <c r="BD336" s="4"/>
      <c r="BE336" s="9"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x14ac:dyDescent="0.25">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43"/>
      <c r="AY337" s="124"/>
      <c r="AZ337" s="124"/>
      <c r="BA337" s="4"/>
      <c r="BB337" s="127"/>
      <c r="BC337" s="4"/>
      <c r="BD337" s="4"/>
      <c r="BE337" s="9"/>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x14ac:dyDescent="0.25">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43"/>
      <c r="AY338" s="124"/>
      <c r="AZ338" s="124"/>
      <c r="BA338" s="4"/>
      <c r="BB338" s="127"/>
      <c r="BC338" s="4"/>
      <c r="BD338" s="4"/>
      <c r="BE338" s="9"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x14ac:dyDescent="0.25">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43"/>
      <c r="AY339" s="124"/>
      <c r="AZ339" s="124"/>
      <c r="BA339" s="4"/>
      <c r="BB339" s="127"/>
      <c r="BC339" s="4"/>
      <c r="BD339" s="4"/>
      <c r="BE339" s="9"/>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x14ac:dyDescent="0.25">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43"/>
      <c r="AY340" s="124"/>
      <c r="AZ340" s="124"/>
      <c r="BA340" s="4"/>
      <c r="BB340" s="127"/>
      <c r="BC340" s="4"/>
      <c r="BD340" s="4"/>
      <c r="BE340" s="9"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x14ac:dyDescent="0.25">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43"/>
      <c r="AY341" s="124"/>
      <c r="AZ341" s="124"/>
      <c r="BA341" s="4"/>
      <c r="BB341" s="127"/>
      <c r="BC341" s="4"/>
      <c r="BD341" s="4"/>
      <c r="BE341" s="9"/>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x14ac:dyDescent="0.25">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43"/>
      <c r="AY342" s="124"/>
      <c r="AZ342" s="124"/>
      <c r="BA342" s="4"/>
      <c r="BB342" s="127"/>
      <c r="BC342" s="4"/>
      <c r="BD342" s="4"/>
      <c r="BE342" s="9"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x14ac:dyDescent="0.25">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43"/>
      <c r="AY343" s="124"/>
      <c r="AZ343" s="124"/>
      <c r="BA343" s="4"/>
      <c r="BB343" s="127"/>
      <c r="BC343" s="4"/>
      <c r="BD343" s="4"/>
      <c r="BE343" s="9"/>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x14ac:dyDescent="0.25">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43"/>
      <c r="AY344" s="124"/>
      <c r="AZ344" s="124"/>
      <c r="BA344" s="4"/>
      <c r="BB344" s="127"/>
      <c r="BC344" s="4"/>
      <c r="BD344" s="4"/>
      <c r="BE344" s="9"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x14ac:dyDescent="0.25">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43"/>
      <c r="AY345" s="124"/>
      <c r="AZ345" s="124"/>
      <c r="BA345" s="4"/>
      <c r="BB345" s="127"/>
      <c r="BC345" s="4"/>
      <c r="BD345" s="4"/>
      <c r="BE345" s="9"/>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x14ac:dyDescent="0.25">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43"/>
      <c r="AY346" s="124"/>
      <c r="AZ346" s="124"/>
      <c r="BA346" s="4"/>
      <c r="BB346" s="127"/>
      <c r="BC346" s="4"/>
      <c r="BD346" s="4"/>
      <c r="BE346" s="9"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x14ac:dyDescent="0.25">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43"/>
      <c r="AY347" s="124"/>
      <c r="AZ347" s="124"/>
      <c r="BA347" s="4"/>
      <c r="BB347" s="127"/>
      <c r="BC347" s="4"/>
      <c r="BD347" s="4"/>
      <c r="BE347" s="9"/>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x14ac:dyDescent="0.25">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43"/>
      <c r="AY348" s="124"/>
      <c r="AZ348" s="124"/>
      <c r="BA348" s="4"/>
      <c r="BB348" s="127"/>
      <c r="BC348" s="4"/>
      <c r="BD348" s="4"/>
      <c r="BE348" s="9"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x14ac:dyDescent="0.25">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43"/>
      <c r="AY349" s="124"/>
      <c r="AZ349" s="124"/>
      <c r="BA349" s="4"/>
      <c r="BB349" s="127"/>
      <c r="BC349" s="4"/>
      <c r="BD349" s="4"/>
      <c r="BE349" s="9"/>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x14ac:dyDescent="0.25">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43"/>
      <c r="AY350" s="124"/>
      <c r="AZ350" s="124"/>
      <c r="BA350" s="4"/>
      <c r="BB350" s="127"/>
      <c r="BC350" s="4"/>
      <c r="BD350" s="4"/>
      <c r="BE350" s="9"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x14ac:dyDescent="0.25">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43"/>
      <c r="AY351" s="124"/>
      <c r="AZ351" s="124"/>
      <c r="BA351" s="4"/>
      <c r="BB351" s="127"/>
      <c r="BC351" s="4"/>
      <c r="BD351" s="4"/>
      <c r="BE351" s="9"/>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x14ac:dyDescent="0.25">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43"/>
      <c r="AY352" s="124"/>
      <c r="AZ352" s="124"/>
      <c r="BA352" s="4"/>
      <c r="BB352" s="127"/>
      <c r="BC352" s="4"/>
      <c r="BD352" s="4"/>
      <c r="BE352" s="9"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x14ac:dyDescent="0.25">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43"/>
      <c r="AY353" s="124"/>
      <c r="AZ353" s="124"/>
      <c r="BA353" s="4"/>
      <c r="BB353" s="127"/>
      <c r="BC353" s="4"/>
      <c r="BD353" s="4"/>
      <c r="BE353" s="9"/>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x14ac:dyDescent="0.25">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43"/>
      <c r="AY354" s="124"/>
      <c r="AZ354" s="124"/>
      <c r="BA354" s="4"/>
      <c r="BB354" s="127"/>
      <c r="BC354" s="4"/>
      <c r="BD354" s="4"/>
      <c r="BE354" s="9"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x14ac:dyDescent="0.25">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43"/>
      <c r="AY355" s="124"/>
      <c r="AZ355" s="124"/>
      <c r="BA355" s="4"/>
      <c r="BB355" s="127"/>
      <c r="BC355" s="4"/>
      <c r="BD355" s="4"/>
      <c r="BE355" s="9"/>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x14ac:dyDescent="0.25">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43"/>
      <c r="AY356" s="124"/>
      <c r="AZ356" s="124"/>
      <c r="BA356" s="4"/>
      <c r="BB356" s="127"/>
      <c r="BC356" s="4"/>
      <c r="BD356" s="4"/>
      <c r="BE356" s="9"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x14ac:dyDescent="0.25">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43"/>
      <c r="AY357" s="124"/>
      <c r="AZ357" s="124"/>
      <c r="BA357" s="4"/>
      <c r="BB357" s="127"/>
      <c r="BC357" s="4"/>
      <c r="BD357" s="4"/>
      <c r="BE357" s="9"/>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x14ac:dyDescent="0.25">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43"/>
      <c r="AY358" s="124"/>
      <c r="AZ358" s="124"/>
      <c r="BA358" s="4"/>
      <c r="BB358" s="127"/>
      <c r="BC358" s="4"/>
      <c r="BD358" s="4"/>
      <c r="BE358" s="9"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x14ac:dyDescent="0.25">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43"/>
      <c r="AY359" s="124"/>
      <c r="AZ359" s="124"/>
      <c r="BA359" s="4"/>
      <c r="BB359" s="127"/>
      <c r="BC359" s="4"/>
      <c r="BD359" s="4"/>
      <c r="BE359" s="9"/>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x14ac:dyDescent="0.25">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43"/>
      <c r="AY360" s="124"/>
      <c r="AZ360" s="124"/>
      <c r="BA360" s="4"/>
      <c r="BB360" s="127"/>
      <c r="BC360" s="4"/>
      <c r="BD360" s="4"/>
      <c r="BE360" s="9"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x14ac:dyDescent="0.25">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43"/>
      <c r="AY361" s="124"/>
      <c r="AZ361" s="124"/>
      <c r="BA361" s="4"/>
      <c r="BB361" s="127"/>
      <c r="BC361" s="4"/>
      <c r="BD361" s="4"/>
      <c r="BE361" s="9"/>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x14ac:dyDescent="0.25">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43"/>
      <c r="AY362" s="124"/>
      <c r="AZ362" s="124"/>
      <c r="BA362" s="4"/>
      <c r="BB362" s="127"/>
      <c r="BC362" s="4"/>
      <c r="BD362" s="4"/>
      <c r="BE362" s="9"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x14ac:dyDescent="0.25">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43"/>
      <c r="AY363" s="124"/>
      <c r="AZ363" s="124"/>
      <c r="BA363" s="4"/>
      <c r="BB363" s="127"/>
      <c r="BC363" s="4"/>
      <c r="BD363" s="4"/>
      <c r="BE363" s="9"/>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x14ac:dyDescent="0.25">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43"/>
      <c r="AY364" s="124"/>
      <c r="AZ364" s="124"/>
      <c r="BA364" s="4"/>
      <c r="BB364" s="127"/>
      <c r="BC364" s="4"/>
      <c r="BD364" s="4"/>
      <c r="BE364" s="9"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x14ac:dyDescent="0.25">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43"/>
      <c r="AY365" s="124"/>
      <c r="AZ365" s="124"/>
      <c r="BA365" s="4"/>
      <c r="BB365" s="127"/>
      <c r="BC365" s="4"/>
      <c r="BD365" s="4"/>
      <c r="BE365" s="9"/>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x14ac:dyDescent="0.25">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43"/>
      <c r="AY366" s="124"/>
      <c r="AZ366" s="124"/>
      <c r="BA366" s="4"/>
      <c r="BB366" s="127"/>
      <c r="BC366" s="4"/>
      <c r="BD366" s="4"/>
      <c r="BE366" s="9"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x14ac:dyDescent="0.25">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43"/>
      <c r="AY367" s="124"/>
      <c r="AZ367" s="124"/>
      <c r="BA367" s="4"/>
      <c r="BB367" s="127"/>
      <c r="BC367" s="4"/>
      <c r="BD367" s="4"/>
      <c r="BE367" s="9"/>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x14ac:dyDescent="0.25">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43"/>
      <c r="AY368" s="124"/>
      <c r="AZ368" s="124"/>
      <c r="BA368" s="4"/>
      <c r="BB368" s="127"/>
      <c r="BC368" s="4"/>
      <c r="BD368" s="4"/>
      <c r="BE368" s="9"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x14ac:dyDescent="0.25">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43"/>
      <c r="AY369" s="124"/>
      <c r="AZ369" s="124"/>
      <c r="BA369" s="4"/>
      <c r="BB369" s="127"/>
      <c r="BC369" s="4"/>
      <c r="BD369" s="4"/>
      <c r="BE369" s="9"/>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x14ac:dyDescent="0.25">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43"/>
      <c r="AY370" s="124"/>
      <c r="AZ370" s="124"/>
      <c r="BA370" s="4"/>
      <c r="BB370" s="127"/>
      <c r="BC370" s="4"/>
      <c r="BD370" s="4"/>
      <c r="BE370" s="9"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x14ac:dyDescent="0.25">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43"/>
      <c r="AY371" s="124"/>
      <c r="AZ371" s="124"/>
      <c r="BA371" s="4"/>
      <c r="BB371" s="127"/>
      <c r="BC371" s="4"/>
      <c r="BD371" s="4"/>
      <c r="BE371" s="9"/>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x14ac:dyDescent="0.25">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43"/>
      <c r="AY372" s="124"/>
      <c r="AZ372" s="124"/>
      <c r="BA372" s="4"/>
      <c r="BB372" s="127"/>
      <c r="BC372" s="4"/>
      <c r="BD372" s="4"/>
      <c r="BE372" s="9"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x14ac:dyDescent="0.25">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43"/>
      <c r="AY373" s="124"/>
      <c r="AZ373" s="124"/>
      <c r="BA373" s="4"/>
      <c r="BB373" s="127"/>
      <c r="BC373" s="4"/>
      <c r="BD373" s="4"/>
      <c r="BE373" s="9"/>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x14ac:dyDescent="0.25">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43"/>
      <c r="AY374" s="124"/>
      <c r="AZ374" s="124"/>
      <c r="BA374" s="4"/>
      <c r="BB374" s="127"/>
      <c r="BC374" s="4"/>
      <c r="BD374" s="4"/>
      <c r="BE374" s="9"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x14ac:dyDescent="0.25">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43"/>
      <c r="AY375" s="124"/>
      <c r="AZ375" s="124"/>
      <c r="BA375" s="4"/>
      <c r="BB375" s="127"/>
      <c r="BC375" s="4"/>
      <c r="BD375" s="4"/>
      <c r="BE375" s="9"/>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x14ac:dyDescent="0.25">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43"/>
      <c r="AY376" s="124"/>
      <c r="AZ376" s="124"/>
      <c r="BA376" s="4"/>
      <c r="BB376" s="127"/>
      <c r="BC376" s="4"/>
      <c r="BD376" s="4"/>
      <c r="BE376" s="9"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x14ac:dyDescent="0.25">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43"/>
      <c r="AY377" s="124"/>
      <c r="AZ377" s="124"/>
      <c r="BA377" s="4"/>
      <c r="BB377" s="127"/>
      <c r="BC377" s="4"/>
      <c r="BD377" s="4"/>
      <c r="BE377" s="9"/>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x14ac:dyDescent="0.25">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43"/>
      <c r="AY378" s="124"/>
      <c r="AZ378" s="124"/>
      <c r="BA378" s="4"/>
      <c r="BB378" s="127"/>
      <c r="BC378" s="4"/>
      <c r="BD378" s="4"/>
      <c r="BE378" s="9"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x14ac:dyDescent="0.25">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43"/>
      <c r="AY379" s="124"/>
      <c r="AZ379" s="124"/>
      <c r="BA379" s="4"/>
      <c r="BB379" s="127"/>
      <c r="BC379" s="4"/>
      <c r="BD379" s="4"/>
      <c r="BE379" s="9"/>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x14ac:dyDescent="0.25">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43"/>
      <c r="AY380" s="124"/>
      <c r="AZ380" s="124"/>
      <c r="BA380" s="4"/>
      <c r="BB380" s="127"/>
      <c r="BC380" s="4"/>
      <c r="BD380" s="4"/>
      <c r="BE380" s="9"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x14ac:dyDescent="0.25">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43"/>
      <c r="AY381" s="124"/>
      <c r="AZ381" s="124"/>
      <c r="BA381" s="4"/>
      <c r="BB381" s="127"/>
      <c r="BC381" s="4"/>
      <c r="BD381" s="4"/>
      <c r="BE381" s="9"/>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x14ac:dyDescent="0.25">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43"/>
      <c r="AY382" s="124"/>
      <c r="AZ382" s="124"/>
      <c r="BA382" s="4"/>
      <c r="BB382" s="127"/>
      <c r="BC382" s="4"/>
      <c r="BD382" s="4"/>
      <c r="BE382" s="9"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x14ac:dyDescent="0.25">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43"/>
      <c r="AY383" s="124"/>
      <c r="AZ383" s="124"/>
      <c r="BA383" s="4"/>
      <c r="BB383" s="127"/>
      <c r="BC383" s="4"/>
      <c r="BD383" s="4"/>
      <c r="BE383" s="9"/>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x14ac:dyDescent="0.25">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43"/>
      <c r="AY384" s="124"/>
      <c r="AZ384" s="124"/>
      <c r="BA384" s="4"/>
      <c r="BB384" s="127"/>
      <c r="BC384" s="4"/>
      <c r="BD384" s="4"/>
      <c r="BE384" s="9"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x14ac:dyDescent="0.25">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43"/>
      <c r="AY385" s="124"/>
      <c r="AZ385" s="124"/>
      <c r="BA385" s="4"/>
      <c r="BB385" s="127"/>
      <c r="BC385" s="4"/>
      <c r="BD385" s="4"/>
      <c r="BE385" s="9"/>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x14ac:dyDescent="0.25">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43"/>
      <c r="AY386" s="124"/>
      <c r="AZ386" s="124"/>
      <c r="BA386" s="4"/>
      <c r="BB386" s="127"/>
      <c r="BC386" s="4"/>
      <c r="BD386" s="4"/>
      <c r="BE386" s="9"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x14ac:dyDescent="0.25">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43"/>
      <c r="AY387" s="124"/>
      <c r="AZ387" s="124"/>
      <c r="BA387" s="4"/>
      <c r="BB387" s="127"/>
      <c r="BC387" s="4"/>
      <c r="BD387" s="4"/>
      <c r="BE387" s="9"/>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x14ac:dyDescent="0.25">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43"/>
      <c r="AY388" s="124"/>
      <c r="AZ388" s="124"/>
      <c r="BA388" s="4"/>
      <c r="BB388" s="127"/>
      <c r="BC388" s="4"/>
      <c r="BD388" s="4"/>
      <c r="BE388" s="9"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x14ac:dyDescent="0.25">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43"/>
      <c r="AY389" s="124"/>
      <c r="AZ389" s="124"/>
      <c r="BA389" s="4"/>
      <c r="BB389" s="127"/>
      <c r="BC389" s="4"/>
      <c r="BD389" s="4"/>
      <c r="BE389" s="9"/>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x14ac:dyDescent="0.25">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43"/>
      <c r="AY390" s="124"/>
      <c r="AZ390" s="124"/>
      <c r="BA390" s="4"/>
      <c r="BB390" s="127"/>
      <c r="BC390" s="4"/>
      <c r="BD390" s="4"/>
      <c r="BE390" s="9"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x14ac:dyDescent="0.25">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43"/>
      <c r="AY391" s="124"/>
      <c r="AZ391" s="124"/>
      <c r="BA391" s="4"/>
      <c r="BB391" s="127"/>
      <c r="BC391" s="4"/>
      <c r="BD391" s="4"/>
      <c r="BE391" s="9"/>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x14ac:dyDescent="0.25">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43"/>
      <c r="AY392" s="124"/>
      <c r="AZ392" s="124"/>
      <c r="BA392" s="4"/>
      <c r="BB392" s="127"/>
      <c r="BC392" s="4"/>
      <c r="BD392" s="4"/>
      <c r="BE392" s="9"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x14ac:dyDescent="0.25">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43"/>
      <c r="AY393" s="124"/>
      <c r="AZ393" s="124"/>
      <c r="BA393" s="4"/>
      <c r="BB393" s="127"/>
      <c r="BC393" s="4"/>
      <c r="BD393" s="4"/>
      <c r="BE393" s="9"/>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x14ac:dyDescent="0.25">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43"/>
      <c r="AY394" s="124"/>
      <c r="AZ394" s="124"/>
      <c r="BA394" s="4"/>
      <c r="BB394" s="127"/>
      <c r="BC394" s="4"/>
      <c r="BD394" s="4"/>
      <c r="BE394" s="9"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x14ac:dyDescent="0.25">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43"/>
      <c r="AY395" s="124"/>
      <c r="AZ395" s="124"/>
      <c r="BA395" s="4"/>
      <c r="BB395" s="127"/>
      <c r="BC395" s="4"/>
      <c r="BD395" s="4"/>
      <c r="BE395" s="9"/>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x14ac:dyDescent="0.25">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43"/>
      <c r="AY396" s="124"/>
      <c r="AZ396" s="124"/>
      <c r="BA396" s="4"/>
      <c r="BB396" s="127"/>
      <c r="BC396" s="4"/>
      <c r="BD396" s="4"/>
      <c r="BE396" s="9"/>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x14ac:dyDescent="0.25">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43"/>
      <c r="AY397" s="124"/>
      <c r="AZ397" s="124"/>
      <c r="BA397" s="4"/>
      <c r="BB397" s="127"/>
      <c r="BC397" s="4"/>
      <c r="BD397" s="4"/>
      <c r="BE397" s="9"/>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x14ac:dyDescent="0.25">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43"/>
      <c r="AY398" s="124"/>
      <c r="AZ398" s="124"/>
      <c r="BA398" s="4"/>
      <c r="BB398" s="127"/>
      <c r="BC398" s="4"/>
      <c r="BD398" s="4"/>
      <c r="BE398" s="9"/>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x14ac:dyDescent="0.25">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43"/>
      <c r="AY399" s="124"/>
      <c r="AZ399" s="124"/>
      <c r="BA399" s="4"/>
      <c r="BB399" s="127"/>
      <c r="BC399" s="4"/>
      <c r="BD399" s="4"/>
      <c r="BE399" s="9"/>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x14ac:dyDescent="0.25">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43"/>
      <c r="AY400" s="124"/>
      <c r="AZ400" s="124"/>
      <c r="BA400" s="4"/>
      <c r="BB400" s="127"/>
      <c r="BC400" s="4"/>
      <c r="BD400" s="4"/>
      <c r="BE400" s="9"/>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x14ac:dyDescent="0.25">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43"/>
      <c r="AY401" s="124"/>
      <c r="AZ401" s="124"/>
      <c r="BA401" s="4"/>
      <c r="BB401" s="127"/>
      <c r="BC401" s="4"/>
      <c r="BD401" s="4"/>
      <c r="BE401" s="9"/>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x14ac:dyDescent="0.25">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43"/>
      <c r="AY402" s="124"/>
      <c r="AZ402" s="124"/>
      <c r="BA402" s="4"/>
      <c r="BB402" s="127"/>
      <c r="BC402" s="4"/>
      <c r="BD402" s="4"/>
      <c r="BE402" s="9"/>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x14ac:dyDescent="0.25">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43"/>
      <c r="AY403" s="124"/>
      <c r="AZ403" s="124"/>
      <c r="BA403" s="4"/>
      <c r="BB403" s="127"/>
      <c r="BC403" s="4"/>
      <c r="BD403" s="4"/>
      <c r="BE403" s="9"/>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x14ac:dyDescent="0.25">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43"/>
      <c r="AY404" s="124"/>
      <c r="AZ404" s="124"/>
      <c r="BA404" s="4"/>
      <c r="BB404" s="127"/>
      <c r="BC404" s="4"/>
      <c r="BD404" s="4"/>
      <c r="BE404" s="9"/>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x14ac:dyDescent="0.25">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43"/>
      <c r="AY405" s="124"/>
      <c r="AZ405" s="124"/>
      <c r="BA405" s="4"/>
      <c r="BB405" s="127"/>
      <c r="BC405" s="4"/>
      <c r="BD405" s="4"/>
      <c r="BE405" s="9"/>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x14ac:dyDescent="0.25">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43"/>
      <c r="AY406" s="124"/>
      <c r="AZ406" s="124"/>
      <c r="BA406" s="4"/>
      <c r="BB406" s="127"/>
      <c r="BC406" s="4"/>
      <c r="BD406" s="4"/>
      <c r="BE406" s="9"/>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x14ac:dyDescent="0.25">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43"/>
      <c r="AY407" s="124"/>
      <c r="AZ407" s="124"/>
      <c r="BA407" s="4"/>
      <c r="BB407" s="127"/>
      <c r="BC407" s="4"/>
      <c r="BD407" s="4"/>
      <c r="BE407" s="9"/>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x14ac:dyDescent="0.25">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43"/>
      <c r="AY408" s="124"/>
      <c r="AZ408" s="124"/>
      <c r="BA408" s="4"/>
      <c r="BB408" s="127"/>
      <c r="BC408" s="4"/>
      <c r="BD408" s="4"/>
      <c r="BE408" s="9"/>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x14ac:dyDescent="0.25">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43"/>
      <c r="AY409" s="124"/>
      <c r="AZ409" s="124"/>
      <c r="BA409" s="4"/>
      <c r="BB409" s="127"/>
      <c r="BC409" s="4"/>
      <c r="BD409" s="4"/>
      <c r="BE409" s="9"/>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x14ac:dyDescent="0.25">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43"/>
      <c r="AY410" s="124"/>
      <c r="AZ410" s="124"/>
      <c r="BA410" s="4"/>
      <c r="BB410" s="127"/>
      <c r="BC410" s="4"/>
      <c r="BD410" s="4"/>
      <c r="BE410" s="9"/>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x14ac:dyDescent="0.25">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43"/>
      <c r="AY411" s="124"/>
      <c r="AZ411" s="124"/>
      <c r="BA411" s="4"/>
      <c r="BB411" s="127"/>
      <c r="BC411" s="4"/>
      <c r="BD411" s="4"/>
      <c r="BE411" s="9"/>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x14ac:dyDescent="0.25">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43"/>
      <c r="AY412" s="124"/>
      <c r="AZ412" s="124"/>
      <c r="BA412" s="4"/>
      <c r="BB412" s="127"/>
      <c r="BC412" s="4"/>
      <c r="BD412" s="4"/>
      <c r="BE412" s="9"/>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x14ac:dyDescent="0.25">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43"/>
      <c r="AY413" s="124"/>
      <c r="AZ413" s="124"/>
      <c r="BA413" s="4"/>
      <c r="BB413" s="127"/>
      <c r="BC413" s="4"/>
      <c r="BD413" s="4"/>
      <c r="BE413" s="9"/>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x14ac:dyDescent="0.25">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43"/>
      <c r="AY414" s="124"/>
      <c r="AZ414" s="124"/>
      <c r="BA414" s="4"/>
      <c r="BB414" s="127"/>
      <c r="BC414" s="4"/>
      <c r="BD414" s="4"/>
      <c r="BE414" s="9"/>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x14ac:dyDescent="0.25">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43"/>
      <c r="AY415" s="124"/>
      <c r="AZ415" s="124"/>
      <c r="BA415" s="4"/>
      <c r="BB415" s="127"/>
      <c r="BC415" s="4"/>
      <c r="BD415" s="4"/>
      <c r="BE415" s="9"/>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x14ac:dyDescent="0.25">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43"/>
      <c r="AY416" s="124"/>
      <c r="AZ416" s="124"/>
      <c r="BA416" s="4"/>
      <c r="BB416" s="127"/>
      <c r="BC416" s="4"/>
      <c r="BD416" s="4"/>
      <c r="BE416" s="9"/>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x14ac:dyDescent="0.25">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43"/>
      <c r="AY417" s="124"/>
      <c r="AZ417" s="124"/>
      <c r="BA417" s="4"/>
      <c r="BB417" s="127"/>
      <c r="BC417" s="4"/>
      <c r="BD417" s="4"/>
      <c r="BE417" s="9"/>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x14ac:dyDescent="0.25">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43"/>
      <c r="AY418" s="124"/>
      <c r="AZ418" s="124"/>
      <c r="BA418" s="4"/>
      <c r="BB418" s="127"/>
      <c r="BC418" s="4"/>
      <c r="BD418" s="4"/>
      <c r="BE418" s="9"/>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x14ac:dyDescent="0.25">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43"/>
      <c r="AY419" s="124"/>
      <c r="AZ419" s="124"/>
      <c r="BA419" s="4"/>
      <c r="BB419" s="127"/>
      <c r="BC419" s="4"/>
      <c r="BD419" s="4"/>
      <c r="BE419" s="9"/>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x14ac:dyDescent="0.25">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43"/>
      <c r="AY420" s="124"/>
      <c r="AZ420" s="124"/>
      <c r="BA420" s="4"/>
      <c r="BB420" s="127"/>
      <c r="BC420" s="4"/>
      <c r="BD420" s="4"/>
      <c r="BE420" s="9"/>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x14ac:dyDescent="0.25">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43"/>
      <c r="AY421" s="124"/>
      <c r="AZ421" s="124"/>
      <c r="BA421" s="4"/>
      <c r="BB421" s="127"/>
      <c r="BC421" s="4"/>
      <c r="BD421" s="4"/>
      <c r="BE421" s="9"/>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x14ac:dyDescent="0.25">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43"/>
      <c r="AY422" s="124"/>
      <c r="AZ422" s="124"/>
      <c r="BA422" s="4"/>
      <c r="BB422" s="127"/>
      <c r="BC422" s="4"/>
      <c r="BD422" s="4"/>
      <c r="BE422" s="9"/>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x14ac:dyDescent="0.25">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43"/>
      <c r="AY423" s="124"/>
      <c r="AZ423" s="124"/>
      <c r="BA423" s="4"/>
      <c r="BB423" s="127"/>
      <c r="BC423" s="4"/>
      <c r="BD423" s="4"/>
      <c r="BE423" s="9"/>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x14ac:dyDescent="0.25">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43"/>
      <c r="AY424" s="124"/>
      <c r="AZ424" s="124"/>
      <c r="BA424" s="4"/>
      <c r="BB424" s="127"/>
      <c r="BC424" s="4"/>
      <c r="BD424" s="4"/>
      <c r="BE424" s="9"/>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x14ac:dyDescent="0.25">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43"/>
      <c r="AY425" s="124"/>
      <c r="AZ425" s="124"/>
      <c r="BA425" s="4"/>
      <c r="BB425" s="127"/>
      <c r="BC425" s="4"/>
      <c r="BD425" s="4"/>
      <c r="BE425" s="9"/>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x14ac:dyDescent="0.25">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43"/>
      <c r="AY426" s="124"/>
      <c r="AZ426" s="124"/>
      <c r="BA426" s="4"/>
      <c r="BB426" s="127"/>
      <c r="BC426" s="4"/>
      <c r="BD426" s="4"/>
      <c r="BE426" s="9"/>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x14ac:dyDescent="0.25">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43"/>
      <c r="AY427" s="124"/>
      <c r="AZ427" s="124"/>
      <c r="BA427" s="4"/>
      <c r="BB427" s="127"/>
      <c r="BC427" s="4"/>
      <c r="BD427" s="4"/>
      <c r="BE427" s="9"/>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x14ac:dyDescent="0.25">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43"/>
      <c r="AY428" s="124"/>
      <c r="AZ428" s="124"/>
      <c r="BA428" s="4"/>
      <c r="BB428" s="127"/>
      <c r="BC428" s="4"/>
      <c r="BD428" s="4"/>
      <c r="BE428" s="9"/>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x14ac:dyDescent="0.25">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43"/>
      <c r="AY429" s="124"/>
      <c r="AZ429" s="124"/>
      <c r="BA429" s="4"/>
      <c r="BB429" s="127"/>
      <c r="BC429" s="4"/>
      <c r="BD429" s="4"/>
      <c r="BE429" s="9"/>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x14ac:dyDescent="0.25">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43"/>
      <c r="AY430" s="124"/>
      <c r="AZ430" s="124"/>
      <c r="BA430" s="4"/>
      <c r="BB430" s="127"/>
      <c r="BC430" s="4"/>
      <c r="BD430" s="4"/>
      <c r="BE430" s="9"/>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x14ac:dyDescent="0.25">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43"/>
      <c r="AY431" s="124"/>
      <c r="AZ431" s="124"/>
      <c r="BA431" s="4"/>
      <c r="BB431" s="127"/>
      <c r="BC431" s="4"/>
      <c r="BD431" s="4"/>
      <c r="BE431" s="9"/>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x14ac:dyDescent="0.25">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43"/>
      <c r="AY432" s="124"/>
      <c r="AZ432" s="124"/>
      <c r="BA432" s="4"/>
      <c r="BB432" s="127"/>
      <c r="BC432" s="4"/>
      <c r="BD432" s="4"/>
      <c r="BE432" s="9"/>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x14ac:dyDescent="0.25">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43"/>
      <c r="AY433" s="124"/>
      <c r="AZ433" s="124"/>
      <c r="BA433" s="4"/>
      <c r="BB433" s="127"/>
      <c r="BC433" s="4"/>
      <c r="BD433" s="4"/>
      <c r="BE433" s="9"/>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x14ac:dyDescent="0.25">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43"/>
      <c r="AY434" s="124"/>
      <c r="AZ434" s="124"/>
      <c r="BA434" s="4"/>
      <c r="BB434" s="127"/>
      <c r="BC434" s="4"/>
      <c r="BD434" s="4"/>
      <c r="BE434" s="9"/>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x14ac:dyDescent="0.25">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43"/>
      <c r="AY435" s="124"/>
      <c r="AZ435" s="124"/>
      <c r="BA435" s="4"/>
      <c r="BB435" s="127"/>
      <c r="BC435" s="4"/>
      <c r="BD435" s="4"/>
      <c r="BE435" s="9"/>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x14ac:dyDescent="0.25">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43"/>
      <c r="AY436" s="124"/>
      <c r="AZ436" s="124"/>
      <c r="BA436" s="4"/>
      <c r="BB436" s="127"/>
      <c r="BC436" s="4"/>
      <c r="BD436" s="4"/>
      <c r="BE436" s="9"/>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x14ac:dyDescent="0.25">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43"/>
      <c r="AY437" s="124"/>
      <c r="AZ437" s="124"/>
      <c r="BA437" s="4"/>
      <c r="BB437" s="127"/>
      <c r="BC437" s="4"/>
      <c r="BD437" s="4"/>
      <c r="BE437" s="9"/>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x14ac:dyDescent="0.25">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43"/>
      <c r="AY438" s="124"/>
      <c r="AZ438" s="124"/>
      <c r="BA438" s="4"/>
      <c r="BB438" s="127"/>
      <c r="BC438" s="4"/>
      <c r="BD438" s="4"/>
      <c r="BE438" s="9"/>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x14ac:dyDescent="0.25">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43"/>
      <c r="AY439" s="124"/>
      <c r="AZ439" s="124"/>
      <c r="BA439" s="4"/>
      <c r="BB439" s="127"/>
      <c r="BC439" s="4"/>
      <c r="BD439" s="4"/>
      <c r="BE439" s="9"/>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x14ac:dyDescent="0.25">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43"/>
      <c r="AY440" s="124"/>
      <c r="AZ440" s="124"/>
      <c r="BA440" s="4"/>
      <c r="BB440" s="127"/>
      <c r="BC440" s="4"/>
      <c r="BD440" s="4"/>
      <c r="BE440" s="9"/>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x14ac:dyDescent="0.25">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43"/>
      <c r="AY441" s="124"/>
      <c r="AZ441" s="124"/>
      <c r="BA441" s="4"/>
      <c r="BB441" s="127"/>
      <c r="BC441" s="4"/>
      <c r="BD441" s="4"/>
      <c r="BE441" s="9"/>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x14ac:dyDescent="0.25">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43"/>
      <c r="AY442" s="124"/>
      <c r="AZ442" s="124"/>
      <c r="BA442" s="4"/>
      <c r="BB442" s="127"/>
      <c r="BC442" s="4"/>
      <c r="BD442" s="4"/>
      <c r="BE442" s="9"/>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x14ac:dyDescent="0.25">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43"/>
      <c r="AY443" s="124"/>
      <c r="AZ443" s="124"/>
      <c r="BA443" s="4"/>
      <c r="BB443" s="127"/>
      <c r="BC443" s="4"/>
      <c r="BD443" s="4"/>
      <c r="BE443" s="9"/>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x14ac:dyDescent="0.25">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43"/>
      <c r="AY444" s="124"/>
      <c r="AZ444" s="124"/>
      <c r="BA444" s="4"/>
      <c r="BB444" s="127"/>
      <c r="BC444" s="4"/>
      <c r="BD444" s="4"/>
      <c r="BE444" s="9"/>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x14ac:dyDescent="0.25">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43"/>
      <c r="AY445" s="124"/>
      <c r="AZ445" s="124"/>
      <c r="BA445" s="4"/>
      <c r="BB445" s="127"/>
      <c r="BC445" s="4"/>
      <c r="BD445" s="4"/>
      <c r="BE445" s="9"/>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x14ac:dyDescent="0.25">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43"/>
      <c r="AY446" s="124"/>
      <c r="AZ446" s="124"/>
      <c r="BA446" s="4"/>
      <c r="BB446" s="127"/>
      <c r="BC446" s="4"/>
      <c r="BD446" s="4"/>
      <c r="BE446" s="9"/>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x14ac:dyDescent="0.25">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43"/>
      <c r="AY447" s="124"/>
      <c r="AZ447" s="124"/>
      <c r="BA447" s="4"/>
      <c r="BB447" s="127"/>
      <c r="BC447" s="4"/>
      <c r="BD447" s="4"/>
      <c r="BE447" s="9"/>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x14ac:dyDescent="0.25">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43"/>
      <c r="AY448" s="124"/>
      <c r="AZ448" s="124"/>
      <c r="BA448" s="4"/>
      <c r="BB448" s="127"/>
      <c r="BC448" s="4"/>
      <c r="BD448" s="4"/>
      <c r="BE448" s="9"/>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x14ac:dyDescent="0.25">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43"/>
      <c r="AY449" s="124"/>
      <c r="AZ449" s="124"/>
      <c r="BA449" s="4"/>
      <c r="BB449" s="127"/>
      <c r="BC449" s="4"/>
      <c r="BD449" s="4"/>
      <c r="BE449" s="9"/>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x14ac:dyDescent="0.25">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43"/>
      <c r="AY450" s="124"/>
      <c r="AZ450" s="124"/>
      <c r="BA450" s="4"/>
      <c r="BB450" s="127"/>
      <c r="BC450" s="4"/>
      <c r="BD450" s="4"/>
      <c r="BE450" s="9"/>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x14ac:dyDescent="0.25">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43"/>
      <c r="AY451" s="124"/>
      <c r="AZ451" s="124"/>
      <c r="BA451" s="4"/>
      <c r="BB451" s="127"/>
      <c r="BC451" s="4"/>
      <c r="BD451" s="4"/>
      <c r="BE451" s="9"/>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x14ac:dyDescent="0.25">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43"/>
      <c r="AY452" s="124"/>
      <c r="AZ452" s="124"/>
      <c r="BA452" s="4"/>
      <c r="BB452" s="127"/>
      <c r="BC452" s="4"/>
      <c r="BD452" s="4"/>
      <c r="BE452" s="9"/>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x14ac:dyDescent="0.25">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43"/>
      <c r="AY453" s="124"/>
      <c r="AZ453" s="124"/>
      <c r="BA453" s="4"/>
      <c r="BB453" s="127"/>
      <c r="BC453" s="4"/>
      <c r="BD453" s="4"/>
      <c r="BE453" s="9"/>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x14ac:dyDescent="0.25">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43"/>
      <c r="AY454" s="124"/>
      <c r="AZ454" s="124"/>
      <c r="BA454" s="4"/>
      <c r="BB454" s="127"/>
      <c r="BC454" s="4"/>
      <c r="BD454" s="4"/>
      <c r="BE454" s="9"/>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x14ac:dyDescent="0.25">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43"/>
      <c r="AY455" s="124"/>
      <c r="AZ455" s="124"/>
      <c r="BA455" s="4"/>
      <c r="BB455" s="127"/>
      <c r="BC455" s="4"/>
      <c r="BD455" s="4"/>
      <c r="BE455" s="9"/>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x14ac:dyDescent="0.25">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43"/>
      <c r="AY456" s="124"/>
      <c r="AZ456" s="124"/>
      <c r="BA456" s="4"/>
      <c r="BB456" s="127"/>
      <c r="BC456" s="4"/>
      <c r="BD456" s="4"/>
      <c r="BE456" s="9"/>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x14ac:dyDescent="0.25">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43"/>
      <c r="AY457" s="124"/>
      <c r="AZ457" s="124"/>
      <c r="BA457" s="4"/>
      <c r="BB457" s="127"/>
      <c r="BC457" s="4"/>
      <c r="BD457" s="4"/>
      <c r="BE457" s="9"/>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x14ac:dyDescent="0.25">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43"/>
      <c r="AY458" s="124"/>
      <c r="AZ458" s="124"/>
      <c r="BA458" s="4"/>
      <c r="BB458" s="127"/>
      <c r="BC458" s="4"/>
      <c r="BD458" s="4"/>
      <c r="BE458" s="9"/>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x14ac:dyDescent="0.25">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43"/>
      <c r="AY459" s="124"/>
      <c r="AZ459" s="124"/>
      <c r="BA459" s="4"/>
      <c r="BB459" s="127"/>
      <c r="BC459" s="4"/>
      <c r="BD459" s="4"/>
      <c r="BE459" s="9"/>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x14ac:dyDescent="0.25">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43"/>
      <c r="AY460" s="124"/>
      <c r="AZ460" s="124"/>
      <c r="BA460" s="4"/>
      <c r="BB460" s="127"/>
      <c r="BC460" s="4"/>
      <c r="BD460" s="4"/>
      <c r="BE460" s="9"/>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x14ac:dyDescent="0.25">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43"/>
      <c r="AY461" s="124"/>
      <c r="AZ461" s="124"/>
      <c r="BA461" s="4"/>
      <c r="BB461" s="127"/>
      <c r="BC461" s="4"/>
      <c r="BD461" s="4"/>
      <c r="BE461" s="9"/>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x14ac:dyDescent="0.25">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43"/>
      <c r="AY462" s="124"/>
      <c r="AZ462" s="124"/>
      <c r="BA462" s="4"/>
      <c r="BB462" s="127"/>
      <c r="BC462" s="4"/>
      <c r="BD462" s="4"/>
      <c r="BE462" s="9"/>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x14ac:dyDescent="0.25">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43"/>
      <c r="AY463" s="124"/>
      <c r="AZ463" s="124"/>
      <c r="BA463" s="4"/>
      <c r="BB463" s="127"/>
      <c r="BC463" s="4"/>
      <c r="BD463" s="4"/>
      <c r="BE463" s="9"/>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x14ac:dyDescent="0.25">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43"/>
      <c r="AY464" s="124"/>
      <c r="AZ464" s="124"/>
      <c r="BA464" s="4"/>
      <c r="BB464" s="127"/>
      <c r="BC464" s="4"/>
      <c r="BD464" s="4"/>
      <c r="BE464" s="9"/>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x14ac:dyDescent="0.25">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43"/>
      <c r="AY465" s="124"/>
      <c r="AZ465" s="124"/>
      <c r="BA465" s="4"/>
      <c r="BB465" s="127"/>
      <c r="BC465" s="4"/>
      <c r="BD465" s="4"/>
      <c r="BE465" s="9"/>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x14ac:dyDescent="0.25">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43"/>
      <c r="AY466" s="124"/>
      <c r="AZ466" s="124"/>
      <c r="BA466" s="4"/>
      <c r="BB466" s="127"/>
      <c r="BC466" s="4"/>
      <c r="BD466" s="4"/>
      <c r="BE466" s="9"/>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x14ac:dyDescent="0.25">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43"/>
      <c r="AY467" s="124"/>
      <c r="AZ467" s="124"/>
      <c r="BA467" s="4"/>
      <c r="BB467" s="127"/>
      <c r="BC467" s="4"/>
      <c r="BD467" s="4"/>
      <c r="BE467" s="9"/>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x14ac:dyDescent="0.25">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43"/>
      <c r="AY468" s="124"/>
      <c r="AZ468" s="124"/>
      <c r="BA468" s="4"/>
      <c r="BB468" s="127"/>
      <c r="BC468" s="4"/>
      <c r="BD468" s="4"/>
      <c r="BE468" s="9"/>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x14ac:dyDescent="0.25">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43"/>
      <c r="AY469" s="124"/>
      <c r="AZ469" s="124"/>
      <c r="BA469" s="4"/>
      <c r="BB469" s="127"/>
      <c r="BC469" s="4"/>
      <c r="BD469" s="4"/>
      <c r="BE469" s="9"/>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x14ac:dyDescent="0.25">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43"/>
      <c r="AY470" s="124"/>
      <c r="AZ470" s="124"/>
      <c r="BA470" s="4"/>
      <c r="BB470" s="127"/>
      <c r="BC470" s="4"/>
      <c r="BD470" s="4"/>
      <c r="BE470" s="9"/>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x14ac:dyDescent="0.25">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43"/>
      <c r="AY471" s="124"/>
      <c r="AZ471" s="124"/>
      <c r="BA471" s="4"/>
      <c r="BB471" s="127"/>
      <c r="BC471" s="4"/>
      <c r="BD471" s="4"/>
      <c r="BE471" s="9"/>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x14ac:dyDescent="0.25">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43"/>
      <c r="AY472" s="124"/>
      <c r="AZ472" s="124"/>
      <c r="BA472" s="4"/>
      <c r="BB472" s="127"/>
      <c r="BC472" s="4"/>
      <c r="BD472" s="4"/>
      <c r="BE472" s="9"/>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x14ac:dyDescent="0.25">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43"/>
      <c r="AY473" s="124"/>
      <c r="AZ473" s="124"/>
      <c r="BA473" s="4"/>
      <c r="BB473" s="127"/>
      <c r="BC473" s="4"/>
      <c r="BD473" s="4"/>
      <c r="BE473" s="9"/>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x14ac:dyDescent="0.25">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43"/>
      <c r="AY474" s="124"/>
      <c r="AZ474" s="124"/>
      <c r="BA474" s="4"/>
      <c r="BB474" s="127"/>
      <c r="BC474" s="4"/>
      <c r="BD474" s="4"/>
      <c r="BE474" s="9"/>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x14ac:dyDescent="0.25">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43"/>
      <c r="AY475" s="124"/>
      <c r="AZ475" s="124"/>
      <c r="BA475" s="4"/>
      <c r="BB475" s="127"/>
      <c r="BC475" s="4"/>
      <c r="BD475" s="4"/>
      <c r="BE475" s="9"/>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x14ac:dyDescent="0.25">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43"/>
      <c r="AY476" s="124"/>
      <c r="AZ476" s="124"/>
      <c r="BA476" s="4"/>
      <c r="BB476" s="127"/>
      <c r="BC476" s="4"/>
      <c r="BD476" s="4"/>
      <c r="BE476" s="9"/>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x14ac:dyDescent="0.25">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43"/>
      <c r="AY477" s="124"/>
      <c r="AZ477" s="124"/>
      <c r="BA477" s="4"/>
      <c r="BB477" s="127"/>
      <c r="BC477" s="4"/>
      <c r="BD477" s="4"/>
      <c r="BE477" s="9"/>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x14ac:dyDescent="0.25">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43"/>
      <c r="AY478" s="124"/>
      <c r="AZ478" s="124"/>
      <c r="BA478" s="4"/>
      <c r="BB478" s="127"/>
      <c r="BC478" s="4"/>
      <c r="BD478" s="4"/>
      <c r="BE478" s="9"/>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x14ac:dyDescent="0.25">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43"/>
      <c r="AY479" s="124"/>
      <c r="AZ479" s="124"/>
      <c r="BA479" s="4"/>
      <c r="BB479" s="127"/>
      <c r="BC479" s="4"/>
      <c r="BD479" s="4"/>
      <c r="BE479" s="9"/>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x14ac:dyDescent="0.25">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43"/>
      <c r="AY480" s="124"/>
      <c r="AZ480" s="124"/>
      <c r="BA480" s="4"/>
      <c r="BB480" s="127"/>
      <c r="BC480" s="4"/>
      <c r="BD480" s="4"/>
      <c r="BE480" s="9"/>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x14ac:dyDescent="0.25">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43"/>
      <c r="AY481" s="124"/>
      <c r="AZ481" s="124"/>
      <c r="BA481" s="4"/>
      <c r="BB481" s="127"/>
      <c r="BC481" s="4"/>
      <c r="BD481" s="4"/>
      <c r="BE481" s="9"/>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x14ac:dyDescent="0.25">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43"/>
      <c r="AY482" s="124"/>
      <c r="AZ482" s="124"/>
      <c r="BA482" s="4"/>
      <c r="BB482" s="127"/>
      <c r="BC482" s="4"/>
      <c r="BD482" s="4"/>
      <c r="BE482" s="9"/>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x14ac:dyDescent="0.25">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43"/>
      <c r="AY483" s="124"/>
      <c r="AZ483" s="124"/>
      <c r="BA483" s="4"/>
      <c r="BB483" s="127"/>
      <c r="BC483" s="4"/>
      <c r="BD483" s="4"/>
      <c r="BE483" s="9"/>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x14ac:dyDescent="0.25">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43"/>
      <c r="AY484" s="124"/>
      <c r="AZ484" s="124"/>
      <c r="BA484" s="4"/>
      <c r="BB484" s="127"/>
      <c r="BC484" s="4"/>
      <c r="BD484" s="4"/>
      <c r="BE484" s="9"/>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x14ac:dyDescent="0.25">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43"/>
      <c r="AY485" s="124"/>
      <c r="AZ485" s="124"/>
      <c r="BA485" s="4"/>
      <c r="BB485" s="127"/>
      <c r="BC485" s="4"/>
      <c r="BD485" s="4"/>
      <c r="BE485" s="9"/>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x14ac:dyDescent="0.25">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43"/>
      <c r="AY486" s="124"/>
      <c r="AZ486" s="124"/>
      <c r="BA486" s="4"/>
      <c r="BB486" s="127"/>
      <c r="BC486" s="4"/>
      <c r="BD486" s="4"/>
      <c r="BE486" s="9"/>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x14ac:dyDescent="0.25">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43"/>
      <c r="AY487" s="124"/>
      <c r="AZ487" s="124"/>
      <c r="BA487" s="4"/>
      <c r="BB487" s="127"/>
      <c r="BC487" s="4"/>
      <c r="BD487" s="4"/>
      <c r="BE487" s="9"/>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x14ac:dyDescent="0.25">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43"/>
      <c r="AY488" s="124"/>
      <c r="AZ488" s="124"/>
      <c r="BA488" s="4"/>
      <c r="BB488" s="127"/>
      <c r="BC488" s="4"/>
      <c r="BD488" s="4"/>
      <c r="BE488" s="9"/>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x14ac:dyDescent="0.25">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43"/>
      <c r="AY489" s="124"/>
      <c r="AZ489" s="124"/>
      <c r="BA489" s="4"/>
      <c r="BB489" s="127"/>
      <c r="BC489" s="4"/>
      <c r="BD489" s="4"/>
      <c r="BE489" s="9"/>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x14ac:dyDescent="0.25">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43"/>
      <c r="AY490" s="124"/>
      <c r="AZ490" s="124"/>
      <c r="BA490" s="4"/>
      <c r="BB490" s="127"/>
      <c r="BC490" s="4"/>
      <c r="BD490" s="4"/>
      <c r="BE490" s="9"/>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x14ac:dyDescent="0.25">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43"/>
      <c r="AY491" s="124"/>
      <c r="AZ491" s="124"/>
      <c r="BA491" s="4"/>
      <c r="BB491" s="127"/>
      <c r="BC491" s="4"/>
      <c r="BD491" s="4"/>
      <c r="BE491" s="9"/>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x14ac:dyDescent="0.25">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43"/>
      <c r="AY492" s="124"/>
      <c r="AZ492" s="124"/>
      <c r="BA492" s="4"/>
      <c r="BB492" s="127"/>
      <c r="BC492" s="4"/>
      <c r="BD492" s="4"/>
      <c r="BE492" s="9"/>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x14ac:dyDescent="0.25">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43"/>
      <c r="AY493" s="124"/>
      <c r="AZ493" s="124"/>
      <c r="BA493" s="4"/>
      <c r="BB493" s="127"/>
      <c r="BC493" s="4"/>
      <c r="BD493" s="4"/>
      <c r="BE493" s="9"/>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x14ac:dyDescent="0.25">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43"/>
      <c r="AY494" s="124"/>
      <c r="AZ494" s="124"/>
      <c r="BA494" s="4"/>
      <c r="BB494" s="127"/>
      <c r="BC494" s="4"/>
      <c r="BD494" s="4"/>
      <c r="BE494" s="9"/>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x14ac:dyDescent="0.25">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43"/>
      <c r="AY495" s="124"/>
      <c r="AZ495" s="124"/>
      <c r="BA495" s="4"/>
      <c r="BB495" s="127"/>
      <c r="BC495" s="4"/>
      <c r="BD495" s="4"/>
      <c r="BE495" s="9"/>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x14ac:dyDescent="0.25">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43"/>
      <c r="AY496" s="124"/>
      <c r="AZ496" s="124"/>
      <c r="BA496" s="4"/>
      <c r="BB496" s="127"/>
      <c r="BC496" s="4"/>
      <c r="BD496" s="4"/>
      <c r="BE496" s="9"/>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x14ac:dyDescent="0.25">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43"/>
      <c r="AY497" s="124"/>
      <c r="AZ497" s="124"/>
      <c r="BA497" s="4"/>
      <c r="BB497" s="127"/>
      <c r="BC497" s="4"/>
      <c r="BD497" s="4"/>
      <c r="BE497" s="9"/>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x14ac:dyDescent="0.25">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43"/>
      <c r="AY498" s="124"/>
      <c r="AZ498" s="124"/>
      <c r="BA498" s="4"/>
      <c r="BB498" s="127"/>
      <c r="BC498" s="4"/>
      <c r="BD498" s="4"/>
      <c r="BE498" s="9"/>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x14ac:dyDescent="0.25">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43"/>
      <c r="AY499" s="124"/>
      <c r="AZ499" s="124"/>
      <c r="BA499" s="4"/>
      <c r="BB499" s="127"/>
      <c r="BC499" s="4"/>
      <c r="BD499" s="4"/>
      <c r="BE499" s="9"/>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x14ac:dyDescent="0.25">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43"/>
      <c r="AY500" s="124"/>
      <c r="AZ500" s="124"/>
      <c r="BA500" s="4"/>
      <c r="BB500" s="127"/>
      <c r="BC500" s="4"/>
      <c r="BD500" s="4"/>
      <c r="BE500" s="9"/>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x14ac:dyDescent="0.25">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43"/>
      <c r="AY501" s="124"/>
      <c r="AZ501" s="124"/>
      <c r="BA501" s="4"/>
      <c r="BB501" s="127"/>
      <c r="BC501" s="4"/>
      <c r="BD501" s="4"/>
      <c r="BE501" s="9"/>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x14ac:dyDescent="0.25">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43"/>
      <c r="AY502" s="124"/>
      <c r="AZ502" s="124"/>
      <c r="BA502" s="4"/>
      <c r="BB502" s="127"/>
      <c r="BC502" s="4"/>
      <c r="BD502" s="4"/>
      <c r="BE502" s="9"/>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x14ac:dyDescent="0.25">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43"/>
      <c r="AY503" s="124"/>
      <c r="AZ503" s="124"/>
      <c r="BA503" s="4"/>
      <c r="BB503" s="127"/>
      <c r="BC503" s="4"/>
      <c r="BD503" s="4"/>
      <c r="BE503" s="9"/>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x14ac:dyDescent="0.25">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43"/>
      <c r="AY504" s="124"/>
      <c r="AZ504" s="124"/>
      <c r="BA504" s="4"/>
      <c r="BB504" s="127"/>
      <c r="BC504" s="4"/>
      <c r="BD504" s="4"/>
      <c r="BE504" s="9"/>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x14ac:dyDescent="0.25">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43"/>
      <c r="AY505" s="124"/>
      <c r="AZ505" s="124"/>
      <c r="BA505" s="4"/>
      <c r="BB505" s="127"/>
      <c r="BC505" s="4"/>
      <c r="BD505" s="4"/>
      <c r="BE505" s="9"/>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x14ac:dyDescent="0.25">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43"/>
      <c r="AY506" s="124"/>
      <c r="AZ506" s="124"/>
      <c r="BA506" s="4"/>
      <c r="BB506" s="127"/>
      <c r="BC506" s="4"/>
      <c r="BD506" s="4"/>
      <c r="BE506" s="9"/>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x14ac:dyDescent="0.25">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43"/>
      <c r="AY507" s="124"/>
      <c r="AZ507" s="124"/>
      <c r="BA507" s="4"/>
      <c r="BB507" s="127"/>
      <c r="BC507" s="4"/>
      <c r="BD507" s="4"/>
      <c r="BE507" s="9"/>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x14ac:dyDescent="0.25">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43"/>
      <c r="AY508" s="124"/>
      <c r="AZ508" s="124"/>
      <c r="BA508" s="4"/>
      <c r="BB508" s="127"/>
      <c r="BC508" s="4"/>
      <c r="BD508" s="4"/>
      <c r="BE508" s="9"/>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x14ac:dyDescent="0.25">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43"/>
      <c r="AY509" s="124"/>
      <c r="AZ509" s="124"/>
      <c r="BA509" s="4"/>
      <c r="BB509" s="127"/>
      <c r="BC509" s="4"/>
      <c r="BD509" s="4"/>
      <c r="BE509" s="9"/>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x14ac:dyDescent="0.25">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43"/>
      <c r="AY510" s="124"/>
      <c r="AZ510" s="124"/>
      <c r="BA510" s="4"/>
      <c r="BB510" s="127"/>
      <c r="BC510" s="4"/>
      <c r="BD510" s="4"/>
      <c r="BE510" s="9"/>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x14ac:dyDescent="0.25">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43"/>
      <c r="AY511" s="124"/>
      <c r="AZ511" s="124"/>
      <c r="BA511" s="4"/>
      <c r="BB511" s="127"/>
      <c r="BC511" s="4"/>
      <c r="BD511" s="4"/>
      <c r="BE511" s="9"/>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x14ac:dyDescent="0.25">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43"/>
      <c r="AY512" s="124"/>
      <c r="AZ512" s="124"/>
      <c r="BA512" s="4"/>
      <c r="BB512" s="127"/>
      <c r="BC512" s="4"/>
      <c r="BD512" s="4"/>
      <c r="BE512" s="9"/>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x14ac:dyDescent="0.25">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43"/>
      <c r="AY513" s="124"/>
      <c r="AZ513" s="124"/>
      <c r="BA513" s="4"/>
      <c r="BB513" s="127"/>
      <c r="BC513" s="4"/>
      <c r="BD513" s="4"/>
      <c r="BE513" s="9"/>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x14ac:dyDescent="0.25">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43"/>
      <c r="AY514" s="124"/>
      <c r="AZ514" s="124"/>
      <c r="BA514" s="4"/>
      <c r="BB514" s="127"/>
      <c r="BC514" s="4"/>
      <c r="BD514" s="4"/>
      <c r="BE514" s="9"/>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x14ac:dyDescent="0.25">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43"/>
      <c r="AY515" s="124"/>
      <c r="AZ515" s="124"/>
      <c r="BA515" s="4"/>
      <c r="BB515" s="127"/>
      <c r="BC515" s="4"/>
      <c r="BD515" s="4"/>
      <c r="BE515" s="9"/>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x14ac:dyDescent="0.25">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43"/>
      <c r="AY516" s="124"/>
      <c r="AZ516" s="124"/>
      <c r="BA516" s="4"/>
      <c r="BB516" s="127"/>
      <c r="BC516" s="4"/>
      <c r="BD516" s="4"/>
      <c r="BE516" s="9"/>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x14ac:dyDescent="0.25">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43"/>
      <c r="AY517" s="124"/>
      <c r="AZ517" s="124"/>
      <c r="BA517" s="4"/>
      <c r="BB517" s="127"/>
      <c r="BC517" s="4"/>
      <c r="BD517" s="4"/>
      <c r="BE517" s="9"/>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x14ac:dyDescent="0.25">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43"/>
      <c r="AY518" s="124"/>
      <c r="AZ518" s="124"/>
      <c r="BA518" s="4"/>
      <c r="BB518" s="127"/>
      <c r="BC518" s="4"/>
      <c r="BD518" s="4"/>
      <c r="BE518" s="9"/>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x14ac:dyDescent="0.25">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43"/>
      <c r="AY519" s="124"/>
      <c r="AZ519" s="124"/>
      <c r="BA519" s="4"/>
      <c r="BB519" s="127"/>
      <c r="BC519" s="4"/>
      <c r="BD519" s="4"/>
      <c r="BE519" s="9"/>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x14ac:dyDescent="0.25">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43"/>
      <c r="AY520" s="124"/>
      <c r="AZ520" s="124"/>
      <c r="BA520" s="4"/>
      <c r="BB520" s="127"/>
      <c r="BC520" s="4"/>
      <c r="BD520" s="4"/>
      <c r="BE520" s="9"/>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x14ac:dyDescent="0.25">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43"/>
      <c r="AY521" s="124"/>
      <c r="AZ521" s="124"/>
      <c r="BA521" s="4"/>
      <c r="BB521" s="127"/>
      <c r="BC521" s="4"/>
      <c r="BD521" s="4"/>
      <c r="BE521" s="9"/>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x14ac:dyDescent="0.25">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43"/>
      <c r="AY522" s="124"/>
      <c r="AZ522" s="124"/>
      <c r="BA522" s="4"/>
      <c r="BB522" s="127"/>
      <c r="BC522" s="4"/>
      <c r="BD522" s="4"/>
      <c r="BE522" s="9"/>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x14ac:dyDescent="0.25">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43"/>
      <c r="AY523" s="124"/>
      <c r="AZ523" s="124"/>
      <c r="BA523" s="4"/>
      <c r="BB523" s="127"/>
      <c r="BC523" s="4"/>
      <c r="BD523" s="4"/>
      <c r="BE523" s="9"/>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x14ac:dyDescent="0.25">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43"/>
      <c r="AY524" s="124"/>
      <c r="AZ524" s="124"/>
      <c r="BA524" s="4"/>
      <c r="BB524" s="127"/>
      <c r="BC524" s="4"/>
      <c r="BD524" s="4"/>
      <c r="BE524" s="9"/>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x14ac:dyDescent="0.25">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43"/>
      <c r="AY525" s="124"/>
      <c r="AZ525" s="124"/>
      <c r="BA525" s="4"/>
      <c r="BB525" s="127"/>
      <c r="BC525" s="4"/>
      <c r="BD525" s="4"/>
      <c r="BE525" s="9"/>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x14ac:dyDescent="0.25">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43"/>
      <c r="AY526" s="124"/>
      <c r="AZ526" s="124"/>
      <c r="BA526" s="4"/>
      <c r="BB526" s="127"/>
      <c r="BC526" s="4"/>
      <c r="BD526" s="4"/>
      <c r="BE526" s="9"/>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x14ac:dyDescent="0.25">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43"/>
      <c r="AY527" s="124"/>
      <c r="AZ527" s="124"/>
      <c r="BA527" s="4"/>
      <c r="BB527" s="127"/>
      <c r="BC527" s="4"/>
      <c r="BD527" s="4"/>
      <c r="BE527" s="9"/>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x14ac:dyDescent="0.25">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43"/>
      <c r="AY528" s="124"/>
      <c r="AZ528" s="124"/>
      <c r="BA528" s="4"/>
      <c r="BB528" s="127"/>
      <c r="BC528" s="4"/>
      <c r="BD528" s="4"/>
      <c r="BE528" s="9"/>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x14ac:dyDescent="0.25">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43"/>
      <c r="AY529" s="124"/>
      <c r="AZ529" s="124"/>
      <c r="BA529" s="4"/>
      <c r="BB529" s="127"/>
      <c r="BC529" s="4"/>
      <c r="BD529" s="4"/>
      <c r="BE529" s="9"/>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x14ac:dyDescent="0.25">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43"/>
      <c r="AY530" s="124"/>
      <c r="AZ530" s="124"/>
      <c r="BA530" s="4"/>
      <c r="BB530" s="127"/>
      <c r="BC530" s="4"/>
      <c r="BD530" s="4"/>
      <c r="BE530" s="9"/>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x14ac:dyDescent="0.25">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43"/>
      <c r="AY531" s="124"/>
      <c r="AZ531" s="124"/>
      <c r="BA531" s="4"/>
      <c r="BB531" s="127"/>
      <c r="BC531" s="4"/>
      <c r="BD531" s="4"/>
      <c r="BE531" s="9"/>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x14ac:dyDescent="0.25">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43"/>
      <c r="AY532" s="124"/>
      <c r="AZ532" s="124"/>
      <c r="BA532" s="4"/>
      <c r="BB532" s="127"/>
      <c r="BC532" s="4"/>
      <c r="BD532" s="4"/>
      <c r="BE532" s="9"/>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x14ac:dyDescent="0.25">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43"/>
      <c r="AY533" s="124"/>
      <c r="AZ533" s="124"/>
      <c r="BA533" s="4"/>
      <c r="BB533" s="127"/>
      <c r="BC533" s="4"/>
      <c r="BD533" s="4"/>
      <c r="BE533" s="9"/>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x14ac:dyDescent="0.25">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43"/>
      <c r="AY534" s="124"/>
      <c r="AZ534" s="124"/>
      <c r="BA534" s="4"/>
      <c r="BB534" s="127"/>
      <c r="BC534" s="4"/>
      <c r="BD534" s="4"/>
      <c r="BE534" s="9"/>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x14ac:dyDescent="0.25">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43"/>
      <c r="AY535" s="124"/>
      <c r="AZ535" s="124"/>
      <c r="BA535" s="4"/>
      <c r="BB535" s="127"/>
      <c r="BC535" s="4"/>
      <c r="BD535" s="4"/>
      <c r="BE535" s="9"/>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x14ac:dyDescent="0.25">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43"/>
      <c r="AY536" s="124"/>
      <c r="AZ536" s="124"/>
      <c r="BA536" s="4"/>
      <c r="BB536" s="127"/>
      <c r="BC536" s="4"/>
      <c r="BD536" s="4"/>
      <c r="BE536" s="9"/>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x14ac:dyDescent="0.25">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43"/>
      <c r="AY537" s="124"/>
      <c r="AZ537" s="124"/>
      <c r="BA537" s="4"/>
      <c r="BB537" s="127"/>
      <c r="BC537" s="4"/>
      <c r="BD537" s="4"/>
      <c r="BE537" s="9"/>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x14ac:dyDescent="0.25">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43"/>
      <c r="AY538" s="124"/>
      <c r="AZ538" s="124"/>
      <c r="BA538" s="4"/>
      <c r="BB538" s="127"/>
      <c r="BC538" s="4"/>
      <c r="BD538" s="4"/>
      <c r="BE538" s="9"/>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x14ac:dyDescent="0.25">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43"/>
      <c r="AY539" s="124"/>
      <c r="AZ539" s="124"/>
      <c r="BA539" s="4"/>
      <c r="BB539" s="127"/>
      <c r="BC539" s="4"/>
      <c r="BD539" s="4"/>
      <c r="BE539" s="9"/>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x14ac:dyDescent="0.25">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43"/>
      <c r="AY540" s="124"/>
      <c r="AZ540" s="124"/>
      <c r="BA540" s="4"/>
      <c r="BB540" s="127"/>
      <c r="BC540" s="4"/>
      <c r="BD540" s="4"/>
      <c r="BE540" s="9"/>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x14ac:dyDescent="0.25">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43"/>
      <c r="AY541" s="124"/>
      <c r="AZ541" s="124"/>
      <c r="BA541" s="4"/>
      <c r="BB541" s="127"/>
      <c r="BC541" s="4"/>
      <c r="BD541" s="4"/>
      <c r="BE541" s="9"/>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x14ac:dyDescent="0.25">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43"/>
      <c r="AY542" s="124"/>
      <c r="AZ542" s="124"/>
      <c r="BA542" s="4"/>
      <c r="BB542" s="127"/>
      <c r="BC542" s="4"/>
      <c r="BD542" s="4"/>
      <c r="BE542" s="9"/>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x14ac:dyDescent="0.25">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43"/>
      <c r="AY543" s="124"/>
      <c r="AZ543" s="124"/>
      <c r="BA543" s="4"/>
      <c r="BB543" s="127"/>
      <c r="BC543" s="4"/>
      <c r="BD543" s="4"/>
      <c r="BE543" s="9"/>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x14ac:dyDescent="0.25">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43"/>
      <c r="AY544" s="124"/>
      <c r="AZ544" s="124"/>
      <c r="BA544" s="4"/>
      <c r="BB544" s="127"/>
      <c r="BC544" s="4"/>
      <c r="BD544" s="4"/>
      <c r="BE544" s="9"/>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x14ac:dyDescent="0.25">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43"/>
      <c r="AY545" s="124"/>
      <c r="AZ545" s="124"/>
      <c r="BA545" s="4"/>
      <c r="BB545" s="127"/>
      <c r="BC545" s="4"/>
      <c r="BD545" s="4"/>
      <c r="BE545" s="9"/>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x14ac:dyDescent="0.25">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43"/>
      <c r="AY546" s="124"/>
      <c r="AZ546" s="124"/>
      <c r="BA546" s="4"/>
      <c r="BB546" s="127"/>
      <c r="BC546" s="4"/>
      <c r="BD546" s="4"/>
      <c r="BE546" s="9"/>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x14ac:dyDescent="0.25">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43"/>
      <c r="AY547" s="124"/>
      <c r="AZ547" s="124"/>
      <c r="BA547" s="4"/>
      <c r="BB547" s="127"/>
      <c r="BC547" s="4"/>
      <c r="BD547" s="4"/>
      <c r="BE547" s="9"/>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x14ac:dyDescent="0.25">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43"/>
      <c r="AY548" s="124"/>
      <c r="AZ548" s="124"/>
      <c r="BA548" s="4"/>
      <c r="BB548" s="127"/>
      <c r="BC548" s="4"/>
      <c r="BD548" s="4"/>
      <c r="BE548" s="9"/>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x14ac:dyDescent="0.25">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43"/>
      <c r="AY549" s="124"/>
      <c r="AZ549" s="124"/>
      <c r="BA549" s="4"/>
      <c r="BB549" s="127"/>
      <c r="BC549" s="4"/>
      <c r="BD549" s="4"/>
      <c r="BE549" s="9"/>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x14ac:dyDescent="0.25">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43"/>
      <c r="AY550" s="124"/>
      <c r="AZ550" s="124"/>
      <c r="BA550" s="4"/>
      <c r="BB550" s="127"/>
      <c r="BC550" s="4"/>
      <c r="BD550" s="4"/>
      <c r="BE550" s="9"/>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x14ac:dyDescent="0.25">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43"/>
      <c r="AY551" s="124"/>
      <c r="AZ551" s="124"/>
      <c r="BA551" s="4"/>
      <c r="BB551" s="127"/>
      <c r="BC551" s="4"/>
      <c r="BD551" s="4"/>
      <c r="BE551" s="9"/>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x14ac:dyDescent="0.25">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43"/>
      <c r="AY552" s="124"/>
      <c r="AZ552" s="124"/>
      <c r="BA552" s="4"/>
      <c r="BB552" s="127"/>
      <c r="BC552" s="4"/>
      <c r="BD552" s="4"/>
      <c r="BE552" s="9"/>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x14ac:dyDescent="0.25">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43"/>
      <c r="AY553" s="124"/>
      <c r="AZ553" s="124"/>
      <c r="BA553" s="4"/>
      <c r="BB553" s="127"/>
      <c r="BC553" s="4"/>
      <c r="BD553" s="4"/>
      <c r="BE553" s="9"/>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x14ac:dyDescent="0.25">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43"/>
      <c r="AY554" s="124"/>
      <c r="AZ554" s="124"/>
      <c r="BA554" s="4"/>
      <c r="BB554" s="127"/>
      <c r="BC554" s="4"/>
      <c r="BD554" s="4"/>
      <c r="BE554" s="9"/>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x14ac:dyDescent="0.25">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43"/>
      <c r="AY555" s="124"/>
      <c r="AZ555" s="124"/>
      <c r="BA555" s="4"/>
      <c r="BB555" s="127"/>
      <c r="BC555" s="4"/>
      <c r="BD555" s="4"/>
      <c r="BE555" s="9"/>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x14ac:dyDescent="0.25">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43"/>
      <c r="AY556" s="124"/>
      <c r="AZ556" s="124"/>
      <c r="BA556" s="4"/>
      <c r="BB556" s="127"/>
      <c r="BC556" s="4"/>
      <c r="BD556" s="4"/>
      <c r="BE556" s="9"/>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x14ac:dyDescent="0.25">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43"/>
      <c r="AY557" s="124"/>
      <c r="AZ557" s="124"/>
      <c r="BA557" s="4"/>
      <c r="BB557" s="127"/>
      <c r="BC557" s="4"/>
      <c r="BD557" s="4"/>
      <c r="BE557" s="9"/>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x14ac:dyDescent="0.25">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43"/>
      <c r="AY558" s="124"/>
      <c r="AZ558" s="124"/>
      <c r="BA558" s="4"/>
      <c r="BB558" s="127"/>
      <c r="BC558" s="4"/>
      <c r="BD558" s="4"/>
      <c r="BE558" s="9"/>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x14ac:dyDescent="0.25">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43"/>
      <c r="AY559" s="124"/>
      <c r="AZ559" s="124"/>
      <c r="BA559" s="4"/>
      <c r="BB559" s="127"/>
      <c r="BC559" s="4"/>
      <c r="BD559" s="4"/>
      <c r="BE559" s="9"/>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x14ac:dyDescent="0.25">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43"/>
      <c r="AY560" s="124"/>
      <c r="AZ560" s="124"/>
      <c r="BA560" s="4"/>
      <c r="BB560" s="127"/>
      <c r="BC560" s="4"/>
      <c r="BD560" s="4"/>
      <c r="BE560" s="9"/>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x14ac:dyDescent="0.25">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43"/>
      <c r="AY561" s="124"/>
      <c r="AZ561" s="124"/>
      <c r="BA561" s="4"/>
      <c r="BB561" s="127"/>
      <c r="BC561" s="4"/>
      <c r="BD561" s="4"/>
      <c r="BE561" s="9"/>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x14ac:dyDescent="0.25">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43"/>
      <c r="AY562" s="124"/>
      <c r="AZ562" s="124"/>
      <c r="BA562" s="4"/>
      <c r="BB562" s="127"/>
      <c r="BC562" s="4"/>
      <c r="BD562" s="4"/>
      <c r="BE562" s="9"/>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x14ac:dyDescent="0.25">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43"/>
      <c r="AY563" s="124"/>
      <c r="AZ563" s="124"/>
      <c r="BA563" s="4"/>
      <c r="BB563" s="127"/>
      <c r="BC563" s="4"/>
      <c r="BD563" s="4"/>
      <c r="BE563" s="9"/>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x14ac:dyDescent="0.25">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43"/>
      <c r="AY564" s="124"/>
      <c r="AZ564" s="124"/>
      <c r="BA564" s="4"/>
      <c r="BB564" s="127"/>
      <c r="BC564" s="4"/>
      <c r="BD564" s="4"/>
      <c r="BE564" s="9"/>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x14ac:dyDescent="0.25">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43"/>
      <c r="AY565" s="124"/>
      <c r="AZ565" s="124"/>
      <c r="BA565" s="4"/>
      <c r="BB565" s="127"/>
      <c r="BC565" s="4"/>
      <c r="BD565" s="4"/>
      <c r="BE565" s="9"/>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x14ac:dyDescent="0.25">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43"/>
      <c r="AY566" s="124"/>
      <c r="AZ566" s="124"/>
      <c r="BA566" s="4"/>
      <c r="BB566" s="127"/>
      <c r="BC566" s="4"/>
      <c r="BD566" s="4"/>
      <c r="BE566" s="9"/>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x14ac:dyDescent="0.25">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43"/>
      <c r="AY567" s="124"/>
      <c r="AZ567" s="124"/>
      <c r="BA567" s="4"/>
      <c r="BB567" s="127"/>
      <c r="BC567" s="4"/>
      <c r="BD567" s="4"/>
      <c r="BE567" s="9"/>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x14ac:dyDescent="0.25">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43"/>
      <c r="AY568" s="124"/>
      <c r="AZ568" s="124"/>
      <c r="BA568" s="4"/>
      <c r="BB568" s="127"/>
      <c r="BC568" s="4"/>
      <c r="BD568" s="4"/>
      <c r="BE568" s="9"/>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x14ac:dyDescent="0.25">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43"/>
      <c r="AY569" s="124"/>
      <c r="AZ569" s="124"/>
      <c r="BA569" s="4"/>
      <c r="BB569" s="127"/>
      <c r="BC569" s="4"/>
      <c r="BD569" s="4"/>
      <c r="BE569" s="9"/>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x14ac:dyDescent="0.25">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43"/>
      <c r="AY570" s="124"/>
      <c r="AZ570" s="124"/>
      <c r="BA570" s="4"/>
      <c r="BB570" s="127"/>
      <c r="BC570" s="4"/>
      <c r="BD570" s="4"/>
      <c r="BE570" s="9"/>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x14ac:dyDescent="0.25">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43"/>
      <c r="AY571" s="124"/>
      <c r="AZ571" s="124"/>
      <c r="BA571" s="4"/>
      <c r="BB571" s="127"/>
      <c r="BC571" s="4"/>
      <c r="BD571" s="4"/>
      <c r="BE571" s="9"/>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x14ac:dyDescent="0.25">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43"/>
      <c r="AY572" s="124"/>
      <c r="AZ572" s="124"/>
      <c r="BA572" s="4"/>
      <c r="BB572" s="127"/>
      <c r="BC572" s="4"/>
      <c r="BD572" s="4"/>
      <c r="BE572" s="9"/>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x14ac:dyDescent="0.25">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43"/>
      <c r="AY573" s="124"/>
      <c r="AZ573" s="124"/>
      <c r="BA573" s="4"/>
      <c r="BB573" s="127"/>
      <c r="BC573" s="4"/>
      <c r="BD573" s="4"/>
      <c r="BE573" s="9"/>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x14ac:dyDescent="0.25">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43"/>
      <c r="AY574" s="124"/>
      <c r="AZ574" s="124"/>
      <c r="BA574" s="4"/>
      <c r="BB574" s="127"/>
      <c r="BC574" s="4"/>
      <c r="BD574" s="4"/>
      <c r="BE574" s="9"/>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x14ac:dyDescent="0.25">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43"/>
      <c r="AY575" s="124"/>
      <c r="AZ575" s="124"/>
      <c r="BA575" s="4"/>
      <c r="BB575" s="127"/>
      <c r="BC575" s="4"/>
      <c r="BD575" s="4"/>
      <c r="BE575" s="9"/>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x14ac:dyDescent="0.25">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43"/>
      <c r="AY576" s="124"/>
      <c r="AZ576" s="124"/>
      <c r="BA576" s="4"/>
      <c r="BB576" s="127"/>
      <c r="BC576" s="4"/>
      <c r="BD576" s="4"/>
      <c r="BE576" s="9"/>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x14ac:dyDescent="0.25">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43"/>
      <c r="AY577" s="124"/>
      <c r="AZ577" s="124"/>
      <c r="BA577" s="4"/>
      <c r="BB577" s="127"/>
      <c r="BC577" s="4"/>
      <c r="BD577" s="4"/>
      <c r="BE577" s="9"/>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x14ac:dyDescent="0.25">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43"/>
      <c r="AY578" s="124"/>
      <c r="AZ578" s="124"/>
      <c r="BA578" s="4"/>
      <c r="BB578" s="127"/>
      <c r="BC578" s="4"/>
      <c r="BD578" s="4"/>
      <c r="BE578" s="9"/>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x14ac:dyDescent="0.25">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43"/>
      <c r="AY579" s="124"/>
      <c r="AZ579" s="124"/>
      <c r="BA579" s="4"/>
      <c r="BB579" s="127"/>
      <c r="BC579" s="4"/>
      <c r="BD579" s="4"/>
      <c r="BE579" s="9"/>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x14ac:dyDescent="0.25">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43"/>
      <c r="AY580" s="124"/>
      <c r="AZ580" s="124"/>
      <c r="BA580" s="4"/>
      <c r="BB580" s="127"/>
      <c r="BC580" s="4"/>
      <c r="BD580" s="4"/>
      <c r="BE580" s="9"/>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x14ac:dyDescent="0.25">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43"/>
      <c r="AY581" s="124"/>
      <c r="AZ581" s="124"/>
      <c r="BA581" s="4"/>
      <c r="BB581" s="127"/>
      <c r="BC581" s="4"/>
      <c r="BD581" s="4"/>
      <c r="BE581" s="9"/>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x14ac:dyDescent="0.25">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43"/>
      <c r="AY582" s="124"/>
      <c r="AZ582" s="124"/>
      <c r="BA582" s="4"/>
      <c r="BB582" s="127"/>
      <c r="BC582" s="4"/>
      <c r="BD582" s="4"/>
      <c r="BE582" s="9"/>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x14ac:dyDescent="0.25">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43"/>
      <c r="AY583" s="124"/>
      <c r="AZ583" s="124"/>
      <c r="BA583" s="4"/>
      <c r="BB583" s="127"/>
      <c r="BC583" s="4"/>
      <c r="BD583" s="4"/>
      <c r="BE583" s="9"/>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x14ac:dyDescent="0.25">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43"/>
      <c r="AY584" s="124"/>
      <c r="AZ584" s="124"/>
      <c r="BA584" s="4"/>
      <c r="BB584" s="127"/>
      <c r="BC584" s="4"/>
      <c r="BD584" s="4"/>
      <c r="BE584" s="9"/>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x14ac:dyDescent="0.25">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43"/>
      <c r="AY585" s="124"/>
      <c r="AZ585" s="124"/>
      <c r="BA585" s="4"/>
      <c r="BB585" s="127"/>
      <c r="BC585" s="4"/>
      <c r="BD585" s="4"/>
      <c r="BE585" s="9"/>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x14ac:dyDescent="0.25">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43"/>
      <c r="AY586" s="124"/>
      <c r="AZ586" s="124"/>
      <c r="BA586" s="4"/>
      <c r="BB586" s="127"/>
      <c r="BC586" s="4"/>
      <c r="BD586" s="4"/>
      <c r="BE586" s="9"/>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x14ac:dyDescent="0.25">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43"/>
      <c r="AY587" s="124"/>
      <c r="AZ587" s="124"/>
      <c r="BA587" s="4"/>
      <c r="BB587" s="127"/>
      <c r="BC587" s="4"/>
      <c r="BD587" s="4"/>
      <c r="BE587" s="9"/>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x14ac:dyDescent="0.25">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43"/>
      <c r="AY588" s="124"/>
      <c r="AZ588" s="124"/>
      <c r="BA588" s="4"/>
      <c r="BB588" s="127"/>
      <c r="BC588" s="4"/>
      <c r="BD588" s="4"/>
      <c r="BE588" s="9"/>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x14ac:dyDescent="0.25">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43"/>
      <c r="AY589" s="124"/>
      <c r="AZ589" s="124"/>
      <c r="BA589" s="4"/>
      <c r="BB589" s="127"/>
      <c r="BC589" s="4"/>
      <c r="BD589" s="4"/>
      <c r="BE589" s="9"/>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x14ac:dyDescent="0.25">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43"/>
      <c r="AY590" s="124"/>
      <c r="AZ590" s="124"/>
      <c r="BA590" s="4"/>
      <c r="BB590" s="127"/>
      <c r="BC590" s="4"/>
      <c r="BD590" s="4"/>
      <c r="BE590" s="9"/>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x14ac:dyDescent="0.25">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43"/>
      <c r="AY591" s="124"/>
      <c r="AZ591" s="124"/>
      <c r="BA591" s="4"/>
      <c r="BB591" s="127"/>
      <c r="BC591" s="4"/>
      <c r="BD591" s="4"/>
      <c r="BE591" s="9"/>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x14ac:dyDescent="0.25">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43"/>
      <c r="AY592" s="124"/>
      <c r="AZ592" s="124"/>
      <c r="BA592" s="4"/>
      <c r="BB592" s="127"/>
      <c r="BC592" s="4"/>
      <c r="BD592" s="4"/>
      <c r="BE592" s="9"/>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x14ac:dyDescent="0.25">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43"/>
      <c r="AY593" s="124"/>
      <c r="AZ593" s="124"/>
      <c r="BA593" s="4"/>
      <c r="BB593" s="127"/>
      <c r="BC593" s="4"/>
      <c r="BD593" s="4"/>
      <c r="BE593" s="9"/>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x14ac:dyDescent="0.25">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43"/>
      <c r="AY594" s="124"/>
      <c r="AZ594" s="124"/>
      <c r="BA594" s="4"/>
      <c r="BB594" s="127"/>
      <c r="BC594" s="4"/>
      <c r="BD594" s="4"/>
      <c r="BE594" s="9"/>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x14ac:dyDescent="0.25">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43"/>
      <c r="AY595" s="124"/>
      <c r="AZ595" s="124"/>
      <c r="BA595" s="4"/>
      <c r="BB595" s="127"/>
      <c r="BC595" s="4"/>
      <c r="BD595" s="4"/>
      <c r="BE595" s="9"/>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x14ac:dyDescent="0.25">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43"/>
      <c r="AY596" s="124"/>
      <c r="AZ596" s="124"/>
      <c r="BA596" s="4"/>
      <c r="BB596" s="127"/>
      <c r="BC596" s="4"/>
      <c r="BD596" s="4"/>
      <c r="BE596" s="9"/>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x14ac:dyDescent="0.25">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43"/>
      <c r="AY597" s="124"/>
      <c r="AZ597" s="124"/>
      <c r="BA597" s="4"/>
      <c r="BB597" s="127"/>
      <c r="BC597" s="4"/>
      <c r="BD597" s="4"/>
      <c r="BE597" s="9"/>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x14ac:dyDescent="0.25">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43"/>
      <c r="AY598" s="124"/>
      <c r="AZ598" s="124"/>
      <c r="BA598" s="4"/>
      <c r="BB598" s="127"/>
      <c r="BC598" s="4"/>
      <c r="BD598" s="4"/>
      <c r="BE598" s="9"/>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x14ac:dyDescent="0.25">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43"/>
      <c r="AY599" s="124"/>
      <c r="AZ599" s="124"/>
      <c r="BA599" s="4"/>
      <c r="BB599" s="127"/>
      <c r="BC599" s="4"/>
      <c r="BD599" s="4"/>
      <c r="BE599" s="9"/>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x14ac:dyDescent="0.25">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43"/>
      <c r="AY600" s="124"/>
      <c r="AZ600" s="124"/>
      <c r="BA600" s="4"/>
      <c r="BB600" s="127"/>
      <c r="BC600" s="4"/>
      <c r="BD600" s="4"/>
      <c r="BE600" s="9"/>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x14ac:dyDescent="0.25">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43"/>
      <c r="AY601" s="124"/>
      <c r="AZ601" s="124"/>
      <c r="BA601" s="4"/>
      <c r="BB601" s="127"/>
      <c r="BC601" s="4"/>
      <c r="BD601" s="4"/>
      <c r="BE601" s="9"/>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x14ac:dyDescent="0.25">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43"/>
      <c r="AY602" s="124"/>
      <c r="AZ602" s="124"/>
      <c r="BA602" s="4"/>
      <c r="BB602" s="127"/>
      <c r="BC602" s="4"/>
      <c r="BD602" s="4"/>
      <c r="BE602" s="9"/>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x14ac:dyDescent="0.25">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43"/>
      <c r="AY603" s="124"/>
      <c r="AZ603" s="124"/>
      <c r="BA603" s="4"/>
      <c r="BB603" s="127"/>
      <c r="BC603" s="4"/>
      <c r="BD603" s="4"/>
      <c r="BE603" s="9"/>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x14ac:dyDescent="0.25">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43"/>
      <c r="AY604" s="124"/>
      <c r="AZ604" s="124"/>
      <c r="BA604" s="4"/>
      <c r="BB604" s="127"/>
      <c r="BC604" s="4"/>
      <c r="BD604" s="4"/>
      <c r="BE604" s="9"/>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x14ac:dyDescent="0.25">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43"/>
      <c r="AY605" s="124"/>
      <c r="AZ605" s="124"/>
      <c r="BA605" s="4"/>
      <c r="BB605" s="127"/>
      <c r="BE605" s="9"/>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x14ac:dyDescent="0.25">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43"/>
      <c r="AY606" s="124"/>
      <c r="AZ606" s="124"/>
      <c r="BA606" s="4"/>
      <c r="BB606" s="127"/>
      <c r="BE606" s="9"/>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x14ac:dyDescent="0.25">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43"/>
      <c r="AY607" s="124"/>
      <c r="AZ607" s="124"/>
      <c r="BA607" s="4"/>
      <c r="BB607" s="127"/>
      <c r="BE607" s="9"/>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x14ac:dyDescent="0.25">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43"/>
      <c r="AY608" s="124"/>
      <c r="AZ608" s="124"/>
      <c r="BA608" s="4"/>
      <c r="BB608" s="127"/>
      <c r="BE608" s="9"/>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x14ac:dyDescent="0.25">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43"/>
      <c r="AY609" s="124"/>
      <c r="AZ609" s="124"/>
      <c r="BA609" s="4"/>
      <c r="BB609" s="127"/>
      <c r="BE609" s="9"/>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x14ac:dyDescent="0.25">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43"/>
      <c r="AY610" s="124"/>
      <c r="AZ610" s="124"/>
      <c r="BA610" s="4"/>
      <c r="BB610" s="127"/>
      <c r="BE610" s="9"/>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x14ac:dyDescent="0.25">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43"/>
      <c r="AY611" s="124"/>
      <c r="AZ611" s="124"/>
      <c r="BA611" s="4"/>
      <c r="BB611" s="127"/>
      <c r="BE611" s="9"/>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x14ac:dyDescent="0.25">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43"/>
      <c r="AY612" s="124"/>
      <c r="AZ612" s="124"/>
      <c r="BA612" s="4"/>
      <c r="BB612" s="127"/>
      <c r="BE612" s="9"/>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x14ac:dyDescent="0.25">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43"/>
      <c r="AY613" s="124"/>
      <c r="AZ613" s="124"/>
      <c r="BA613" s="4"/>
      <c r="BB613" s="127"/>
      <c r="BE613" s="9"/>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x14ac:dyDescent="0.25">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43"/>
      <c r="AY614" s="124"/>
      <c r="AZ614" s="124"/>
      <c r="BA614" s="4"/>
      <c r="BB614" s="127"/>
      <c r="BE614" s="9"/>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x14ac:dyDescent="0.25">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43"/>
      <c r="AY615" s="124"/>
      <c r="AZ615" s="124"/>
      <c r="BA615" s="4"/>
      <c r="BB615" s="127"/>
      <c r="BE615" s="9"/>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x14ac:dyDescent="0.25">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43"/>
      <c r="AY616" s="124"/>
      <c r="AZ616" s="124"/>
      <c r="BA616" s="4"/>
      <c r="BB616" s="127"/>
      <c r="BE616" s="9"/>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x14ac:dyDescent="0.25">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43"/>
      <c r="AY617" s="124"/>
      <c r="AZ617" s="124"/>
      <c r="BA617" s="4"/>
      <c r="BB617" s="127"/>
      <c r="BE617" s="9"/>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x14ac:dyDescent="0.25">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43"/>
      <c r="AY618" s="124"/>
      <c r="AZ618" s="124"/>
      <c r="BA618" s="4"/>
      <c r="BB618" s="127"/>
      <c r="BE618" s="9"/>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x14ac:dyDescent="0.25">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43"/>
      <c r="AY619" s="124"/>
      <c r="AZ619" s="124"/>
      <c r="BA619" s="4"/>
      <c r="BB619" s="127"/>
      <c r="BE619" s="9"/>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x14ac:dyDescent="0.25">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43"/>
      <c r="AY620" s="124"/>
      <c r="AZ620" s="124"/>
      <c r="BA620" s="4"/>
      <c r="BB620" s="127"/>
      <c r="BE620" s="9"/>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x14ac:dyDescent="0.25">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43"/>
      <c r="AY621" s="124"/>
      <c r="AZ621" s="124"/>
      <c r="BA621" s="4"/>
      <c r="BB621" s="127"/>
      <c r="BE621" s="9"/>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x14ac:dyDescent="0.25">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43"/>
      <c r="AY622" s="124"/>
      <c r="AZ622" s="124"/>
      <c r="BA622" s="4"/>
      <c r="BB622" s="127"/>
      <c r="BE622" s="9"/>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x14ac:dyDescent="0.25">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43"/>
      <c r="AY623" s="124"/>
      <c r="AZ623" s="124"/>
      <c r="BA623" s="4"/>
      <c r="BB623" s="127"/>
      <c r="BE623" s="9"/>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x14ac:dyDescent="0.25">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43"/>
      <c r="AY624" s="124"/>
      <c r="AZ624" s="124"/>
      <c r="BA624" s="4"/>
      <c r="BB624" s="127"/>
      <c r="BE624" s="9"/>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x14ac:dyDescent="0.25">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43"/>
      <c r="AY625" s="124"/>
      <c r="AZ625" s="124"/>
      <c r="BA625" s="4"/>
      <c r="BB625" s="127"/>
      <c r="BE625" s="9"/>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x14ac:dyDescent="0.25">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43"/>
      <c r="AY626" s="124"/>
      <c r="AZ626" s="124"/>
      <c r="BA626" s="4"/>
      <c r="BB626" s="127"/>
      <c r="BE626" s="9"/>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x14ac:dyDescent="0.25">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43"/>
      <c r="AY627" s="124"/>
      <c r="AZ627" s="124"/>
      <c r="BA627" s="4"/>
      <c r="BB627" s="127"/>
      <c r="BE627" s="9"/>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x14ac:dyDescent="0.25">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43"/>
      <c r="AY628" s="124"/>
      <c r="AZ628" s="124"/>
      <c r="BA628" s="4"/>
      <c r="BB628" s="127"/>
      <c r="BE628" s="9"/>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x14ac:dyDescent="0.25">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43"/>
      <c r="AY629" s="124"/>
      <c r="AZ629" s="124"/>
      <c r="BA629" s="4"/>
      <c r="BB629" s="127"/>
      <c r="BE629" s="9"/>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x14ac:dyDescent="0.25">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43"/>
      <c r="AY630" s="124"/>
      <c r="AZ630" s="124"/>
      <c r="BA630" s="4"/>
      <c r="BB630" s="127"/>
      <c r="BE630" s="9"/>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x14ac:dyDescent="0.25">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43"/>
      <c r="AY631" s="124"/>
      <c r="AZ631" s="124"/>
      <c r="BA631" s="4"/>
      <c r="BB631" s="127"/>
      <c r="BE631" s="9"/>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x14ac:dyDescent="0.25">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43"/>
      <c r="AY632" s="124"/>
      <c r="AZ632" s="124"/>
      <c r="BA632" s="4"/>
      <c r="BB632" s="127"/>
      <c r="BE632" s="9"/>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x14ac:dyDescent="0.25">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43"/>
      <c r="AY633" s="124"/>
      <c r="AZ633" s="124"/>
      <c r="BA633" s="4"/>
      <c r="BB633" s="127"/>
      <c r="BE633" s="9"/>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x14ac:dyDescent="0.25">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43"/>
      <c r="AY634" s="124"/>
      <c r="AZ634" s="124"/>
      <c r="BA634" s="4"/>
      <c r="BB634" s="127"/>
      <c r="BE634" s="9"/>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x14ac:dyDescent="0.25">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43"/>
      <c r="AY635" s="124"/>
      <c r="AZ635" s="124"/>
      <c r="BA635" s="4"/>
      <c r="BB635" s="127"/>
      <c r="BE635" s="9"/>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x14ac:dyDescent="0.25">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43"/>
      <c r="AY636" s="124"/>
      <c r="AZ636" s="124"/>
      <c r="BA636" s="4"/>
      <c r="BB636" s="127"/>
      <c r="BE636" s="9"/>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x14ac:dyDescent="0.25">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43"/>
      <c r="AY637" s="124"/>
      <c r="AZ637" s="124"/>
      <c r="BA637" s="4"/>
      <c r="BB637" s="127"/>
      <c r="BE637" s="9"/>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x14ac:dyDescent="0.25">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43"/>
      <c r="AY638" s="124"/>
      <c r="AZ638" s="124"/>
      <c r="BA638" s="4"/>
      <c r="BB638" s="127"/>
      <c r="BE638" s="9"/>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x14ac:dyDescent="0.25">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43"/>
      <c r="AY639" s="124"/>
      <c r="AZ639" s="124"/>
      <c r="BA639" s="4"/>
      <c r="BB639" s="127"/>
      <c r="BE639" s="9"/>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x14ac:dyDescent="0.25">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43"/>
      <c r="AY640" s="124"/>
      <c r="AZ640" s="124"/>
      <c r="BA640" s="4"/>
      <c r="BB640" s="127"/>
      <c r="BE640" s="9"/>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x14ac:dyDescent="0.25">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43"/>
      <c r="AY641" s="124"/>
      <c r="AZ641" s="124"/>
      <c r="BA641" s="4"/>
      <c r="BB641" s="127"/>
      <c r="BE641" s="9"/>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x14ac:dyDescent="0.25">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43"/>
      <c r="AY642" s="124"/>
      <c r="AZ642" s="124"/>
      <c r="BA642" s="4"/>
      <c r="BB642" s="127"/>
      <c r="BE642" s="9"/>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x14ac:dyDescent="0.25">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43"/>
      <c r="AY643" s="124"/>
      <c r="AZ643" s="124"/>
      <c r="BA643" s="4"/>
      <c r="BB643" s="127"/>
      <c r="BE643" s="9"/>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x14ac:dyDescent="0.25">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43"/>
      <c r="AY644" s="124"/>
      <c r="AZ644" s="124"/>
      <c r="BA644" s="4"/>
      <c r="BB644" s="127"/>
      <c r="BE644" s="9"/>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x14ac:dyDescent="0.25">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43"/>
      <c r="AY645" s="124"/>
      <c r="AZ645" s="124"/>
      <c r="BA645" s="4"/>
      <c r="BB645" s="127"/>
      <c r="BE645" s="9"/>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x14ac:dyDescent="0.25">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43"/>
      <c r="AY646" s="124"/>
      <c r="AZ646" s="124"/>
      <c r="BA646" s="4"/>
      <c r="BB646" s="127"/>
      <c r="BE646" s="9"/>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x14ac:dyDescent="0.25">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43"/>
      <c r="AY647" s="124"/>
      <c r="AZ647" s="124"/>
      <c r="BA647" s="4"/>
      <c r="BB647" s="127"/>
      <c r="BE647" s="9"/>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x14ac:dyDescent="0.25">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43"/>
      <c r="AY648" s="124"/>
      <c r="AZ648" s="124"/>
      <c r="BA648" s="4"/>
      <c r="BB648" s="127"/>
      <c r="BE648" s="9"/>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x14ac:dyDescent="0.25">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43"/>
      <c r="AY649" s="124"/>
      <c r="AZ649" s="124"/>
      <c r="BA649" s="4"/>
      <c r="BB649" s="127"/>
      <c r="BE649" s="9"/>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x14ac:dyDescent="0.25">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43"/>
      <c r="AY650" s="124"/>
      <c r="AZ650" s="124"/>
      <c r="BA650" s="4"/>
      <c r="BB650" s="127"/>
      <c r="BE650" s="9"/>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x14ac:dyDescent="0.25">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43"/>
      <c r="AY651" s="124"/>
      <c r="AZ651" s="124"/>
      <c r="BA651" s="4"/>
      <c r="BB651" s="127"/>
      <c r="BE651" s="9"/>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x14ac:dyDescent="0.25">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43"/>
      <c r="AY652" s="124"/>
      <c r="AZ652" s="124"/>
      <c r="BA652" s="4"/>
      <c r="BB652" s="127"/>
      <c r="BE652" s="9"/>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x14ac:dyDescent="0.25">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43"/>
      <c r="AY653" s="124"/>
      <c r="AZ653" s="124"/>
      <c r="BA653" s="4"/>
      <c r="BB653" s="127"/>
      <c r="BE653" s="9"/>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x14ac:dyDescent="0.25">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43"/>
      <c r="AY654" s="124"/>
      <c r="AZ654" s="124"/>
      <c r="BA654" s="4"/>
      <c r="BB654" s="127"/>
      <c r="BE654" s="9"/>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x14ac:dyDescent="0.25">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43"/>
      <c r="AY655" s="124"/>
      <c r="AZ655" s="124"/>
      <c r="BA655" s="4"/>
      <c r="BB655" s="127"/>
      <c r="BE655" s="9"/>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x14ac:dyDescent="0.25">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43"/>
      <c r="AY656" s="124"/>
      <c r="AZ656" s="124"/>
      <c r="BA656" s="4"/>
      <c r="BB656" s="127"/>
      <c r="BE656" s="9"/>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x14ac:dyDescent="0.25">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43"/>
      <c r="AY657" s="124"/>
      <c r="AZ657" s="124"/>
      <c r="BA657" s="4"/>
      <c r="BB657" s="127"/>
      <c r="BE657" s="9"/>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x14ac:dyDescent="0.25">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43"/>
      <c r="AY658" s="124"/>
      <c r="AZ658" s="124"/>
      <c r="BA658" s="4"/>
      <c r="BB658" s="127"/>
      <c r="BE658" s="9"/>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x14ac:dyDescent="0.25">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43"/>
      <c r="AY659" s="124"/>
      <c r="AZ659" s="124"/>
      <c r="BA659" s="4"/>
      <c r="BB659" s="127"/>
      <c r="BE659" s="9"/>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x14ac:dyDescent="0.25">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43"/>
      <c r="AY660" s="124"/>
      <c r="AZ660" s="124"/>
      <c r="BA660" s="4"/>
      <c r="BB660" s="127"/>
      <c r="BE660" s="9"/>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x14ac:dyDescent="0.25">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43"/>
      <c r="AY661" s="124"/>
      <c r="AZ661" s="124"/>
      <c r="BA661" s="4"/>
      <c r="BB661" s="127"/>
      <c r="BE661" s="9"/>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x14ac:dyDescent="0.25">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43"/>
      <c r="AY662" s="124"/>
      <c r="AZ662" s="124"/>
      <c r="BA662" s="4"/>
      <c r="BB662" s="127"/>
      <c r="BE662" s="9"/>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x14ac:dyDescent="0.25">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43"/>
      <c r="AY663" s="124"/>
      <c r="AZ663" s="124"/>
      <c r="BA663" s="4"/>
      <c r="BB663" s="127"/>
      <c r="BE663" s="9"/>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x14ac:dyDescent="0.25">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43"/>
      <c r="AY664" s="124"/>
      <c r="AZ664" s="124"/>
      <c r="BA664" s="4"/>
      <c r="BB664" s="127"/>
      <c r="BE664" s="9"/>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x14ac:dyDescent="0.25">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43"/>
      <c r="AY665" s="124"/>
      <c r="AZ665" s="124"/>
      <c r="BA665" s="4"/>
      <c r="BB665" s="127"/>
      <c r="BE665" s="9"/>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x14ac:dyDescent="0.25">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43"/>
      <c r="AY666" s="124"/>
      <c r="AZ666" s="124"/>
      <c r="BA666" s="4"/>
      <c r="BB666" s="127"/>
      <c r="BE666" s="9"/>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x14ac:dyDescent="0.25">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43"/>
      <c r="AY667" s="124"/>
      <c r="AZ667" s="124"/>
      <c r="BA667" s="4"/>
      <c r="BB667" s="127"/>
      <c r="BE667" s="9"/>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x14ac:dyDescent="0.25">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43"/>
      <c r="AY668" s="124"/>
      <c r="AZ668" s="124"/>
      <c r="BA668" s="4"/>
      <c r="BB668" s="127"/>
      <c r="BE668" s="9"/>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x14ac:dyDescent="0.25">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43"/>
      <c r="AY669" s="124"/>
      <c r="AZ669" s="124"/>
      <c r="BA669" s="4"/>
      <c r="BB669" s="127"/>
      <c r="BE669" s="9"/>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x14ac:dyDescent="0.25">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43"/>
      <c r="AY670" s="124"/>
      <c r="AZ670" s="124"/>
      <c r="BA670" s="4"/>
      <c r="BB670" s="127"/>
      <c r="BE670" s="9"/>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x14ac:dyDescent="0.25">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43"/>
      <c r="AY671" s="124"/>
      <c r="AZ671" s="124"/>
      <c r="BA671" s="4"/>
      <c r="BB671" s="127"/>
      <c r="BE671" s="9"/>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x14ac:dyDescent="0.25">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43"/>
      <c r="AY672" s="124"/>
      <c r="AZ672" s="124"/>
      <c r="BA672" s="4"/>
      <c r="BB672" s="127"/>
      <c r="BE672" s="9"/>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x14ac:dyDescent="0.25">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43"/>
      <c r="AY673" s="124"/>
      <c r="AZ673" s="124"/>
      <c r="BA673" s="4"/>
      <c r="BB673" s="127"/>
      <c r="BE673" s="9"/>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x14ac:dyDescent="0.25">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43"/>
      <c r="AY674" s="124"/>
      <c r="AZ674" s="124"/>
      <c r="BA674" s="4"/>
      <c r="BB674" s="127"/>
      <c r="BE674" s="9"/>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x14ac:dyDescent="0.25">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43"/>
      <c r="AY675" s="124"/>
      <c r="AZ675" s="124"/>
      <c r="BA675" s="4"/>
      <c r="BB675" s="127"/>
      <c r="BE675" s="9"/>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x14ac:dyDescent="0.25">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43"/>
      <c r="AY676" s="124"/>
      <c r="AZ676" s="124"/>
      <c r="BA676" s="4"/>
      <c r="BB676" s="127"/>
      <c r="BE676" s="9"/>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x14ac:dyDescent="0.25">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43"/>
      <c r="AY677" s="124"/>
      <c r="AZ677" s="124"/>
      <c r="BA677" s="4"/>
      <c r="BB677" s="127"/>
      <c r="BE677" s="9"/>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x14ac:dyDescent="0.25">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43"/>
      <c r="AY678" s="124"/>
      <c r="AZ678" s="124"/>
      <c r="BA678" s="4"/>
      <c r="BB678" s="127"/>
      <c r="BE678" s="9"/>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x14ac:dyDescent="0.25">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43"/>
      <c r="AY679" s="124"/>
      <c r="AZ679" s="124"/>
      <c r="BA679" s="4"/>
      <c r="BB679" s="127"/>
      <c r="BE679" s="9"/>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x14ac:dyDescent="0.25">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43"/>
      <c r="AY680" s="124"/>
      <c r="AZ680" s="124"/>
      <c r="BA680" s="4"/>
      <c r="BB680" s="127"/>
      <c r="BE680" s="9"/>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x14ac:dyDescent="0.25">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43"/>
      <c r="AY681" s="124"/>
      <c r="AZ681" s="124"/>
      <c r="BA681" s="4"/>
      <c r="BB681" s="127"/>
      <c r="BE681" s="9"/>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x14ac:dyDescent="0.25">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43"/>
      <c r="AY682" s="124"/>
      <c r="AZ682" s="124"/>
      <c r="BA682" s="4"/>
      <c r="BB682" s="127"/>
      <c r="BE682" s="9"/>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x14ac:dyDescent="0.25">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43"/>
      <c r="AY683" s="124"/>
      <c r="AZ683" s="124"/>
      <c r="BA683" s="4"/>
      <c r="BB683" s="127"/>
      <c r="BE683" s="9"/>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x14ac:dyDescent="0.25">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43"/>
      <c r="AY684" s="124"/>
      <c r="AZ684" s="124"/>
      <c r="BA684" s="4"/>
      <c r="BB684" s="127"/>
      <c r="BE684" s="9"/>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x14ac:dyDescent="0.25">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43"/>
      <c r="AY685" s="124"/>
      <c r="AZ685" s="124"/>
      <c r="BA685" s="4"/>
      <c r="BB685" s="127"/>
      <c r="BE685" s="9"/>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x14ac:dyDescent="0.25">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43"/>
      <c r="AY686" s="124"/>
      <c r="AZ686" s="124"/>
      <c r="BA686" s="4"/>
      <c r="BB686" s="127"/>
      <c r="BE686" s="9"/>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x14ac:dyDescent="0.25">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43"/>
      <c r="AY687" s="124"/>
      <c r="AZ687" s="124"/>
      <c r="BA687" s="4"/>
      <c r="BB687" s="127"/>
      <c r="BE687" s="9"/>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x14ac:dyDescent="0.25">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43"/>
      <c r="AY688" s="124"/>
      <c r="AZ688" s="124"/>
      <c r="BA688" s="4"/>
      <c r="BB688" s="127"/>
      <c r="BE688" s="9"/>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x14ac:dyDescent="0.25">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43"/>
      <c r="AY689" s="124"/>
      <c r="AZ689" s="124"/>
      <c r="BA689" s="4"/>
      <c r="BB689" s="127"/>
      <c r="BE689" s="9"/>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x14ac:dyDescent="0.25">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43"/>
      <c r="AY690" s="124"/>
      <c r="AZ690" s="124"/>
      <c r="BA690" s="4"/>
      <c r="BB690" s="127"/>
      <c r="BE690" s="9"/>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x14ac:dyDescent="0.25">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43"/>
      <c r="AY691" s="124"/>
      <c r="AZ691" s="124"/>
      <c r="BA691" s="4"/>
      <c r="BB691" s="127"/>
      <c r="BE691" s="9"/>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x14ac:dyDescent="0.25">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43"/>
      <c r="AY692" s="124"/>
      <c r="AZ692" s="124"/>
      <c r="BA692" s="4"/>
      <c r="BB692" s="127"/>
      <c r="BE692" s="9"/>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x14ac:dyDescent="0.25">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43"/>
      <c r="AY693" s="124"/>
      <c r="AZ693" s="124"/>
      <c r="BA693" s="4"/>
      <c r="BB693" s="127"/>
      <c r="BE693" s="9"/>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x14ac:dyDescent="0.25">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43"/>
      <c r="AY694" s="124"/>
      <c r="AZ694" s="124"/>
      <c r="BA694" s="4"/>
      <c r="BB694" s="127"/>
      <c r="BE694" s="9"/>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x14ac:dyDescent="0.25">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43"/>
      <c r="AY695" s="124"/>
      <c r="AZ695" s="124"/>
      <c r="BA695" s="4"/>
      <c r="BB695" s="127"/>
      <c r="BE695" s="9"/>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x14ac:dyDescent="0.25">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43"/>
      <c r="AY696" s="124"/>
      <c r="AZ696" s="124"/>
      <c r="BA696" s="4"/>
      <c r="BB696" s="127"/>
      <c r="BE696" s="9"/>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x14ac:dyDescent="0.25">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43"/>
      <c r="AY697" s="124"/>
      <c r="AZ697" s="124"/>
      <c r="BA697" s="4"/>
      <c r="BB697" s="127"/>
      <c r="BE697" s="9"/>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x14ac:dyDescent="0.25">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43"/>
      <c r="AY698" s="124"/>
      <c r="AZ698" s="124"/>
      <c r="BA698" s="4"/>
      <c r="BB698" s="127"/>
      <c r="BE698" s="9"/>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x14ac:dyDescent="0.25">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43"/>
      <c r="AY699" s="124"/>
      <c r="AZ699" s="124"/>
      <c r="BA699" s="4"/>
      <c r="BB699" s="127"/>
      <c r="BE699" s="9"/>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x14ac:dyDescent="0.25">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43"/>
      <c r="AY700" s="124"/>
      <c r="AZ700" s="124"/>
      <c r="BA700" s="4"/>
      <c r="BB700" s="127"/>
      <c r="BE700" s="9"/>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x14ac:dyDescent="0.25">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43"/>
      <c r="AY701" s="124"/>
      <c r="AZ701" s="124"/>
      <c r="BA701" s="4"/>
      <c r="BB701" s="127"/>
      <c r="BE701" s="9"/>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x14ac:dyDescent="0.25">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43"/>
      <c r="AY702" s="124"/>
      <c r="AZ702" s="124"/>
      <c r="BA702" s="4"/>
      <c r="BB702" s="127"/>
      <c r="BE702" s="9"/>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x14ac:dyDescent="0.25">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43"/>
      <c r="AY703" s="124"/>
      <c r="AZ703" s="124"/>
      <c r="BA703" s="4"/>
      <c r="BB703" s="127"/>
      <c r="BE703" s="9"/>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x14ac:dyDescent="0.25">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43"/>
      <c r="AY704" s="124"/>
      <c r="AZ704" s="124"/>
      <c r="BA704" s="4"/>
      <c r="BB704" s="127"/>
      <c r="BE704" s="9"/>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x14ac:dyDescent="0.25">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43"/>
      <c r="AY705" s="124"/>
      <c r="AZ705" s="124"/>
      <c r="BA705" s="4"/>
      <c r="BB705" s="127"/>
      <c r="BE705" s="9"/>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x14ac:dyDescent="0.25">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43"/>
      <c r="AY706" s="124"/>
      <c r="AZ706" s="124"/>
      <c r="BA706" s="4"/>
      <c r="BB706" s="127"/>
      <c r="BE706" s="9"/>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x14ac:dyDescent="0.25">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43"/>
      <c r="AY707" s="124"/>
      <c r="AZ707" s="124"/>
      <c r="BA707" s="4"/>
      <c r="BB707" s="127"/>
      <c r="BE707" s="9"/>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x14ac:dyDescent="0.25">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43"/>
      <c r="AY708" s="124"/>
      <c r="AZ708" s="124"/>
      <c r="BA708" s="4"/>
      <c r="BB708" s="127"/>
      <c r="BE708" s="9"/>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x14ac:dyDescent="0.25">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43"/>
      <c r="AY709" s="124"/>
      <c r="AZ709" s="124"/>
      <c r="BA709" s="4"/>
      <c r="BB709" s="127"/>
      <c r="BE709" s="9"/>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x14ac:dyDescent="0.25">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43"/>
      <c r="AY710" s="124"/>
      <c r="AZ710" s="124"/>
      <c r="BA710" s="4"/>
      <c r="BB710" s="127"/>
      <c r="BE710" s="9"/>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x14ac:dyDescent="0.25">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43"/>
      <c r="AY711" s="124"/>
      <c r="AZ711" s="124"/>
      <c r="BA711" s="4"/>
      <c r="BB711" s="127"/>
      <c r="BE711" s="9"/>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x14ac:dyDescent="0.25">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43"/>
      <c r="AY712" s="124"/>
      <c r="AZ712" s="124"/>
      <c r="BA712" s="4"/>
      <c r="BB712" s="127"/>
      <c r="BE712" s="9"/>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x14ac:dyDescent="0.25">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43"/>
      <c r="AY713" s="124"/>
      <c r="AZ713" s="124"/>
      <c r="BA713" s="4"/>
      <c r="BB713" s="127"/>
      <c r="BE713" s="9"/>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x14ac:dyDescent="0.25">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43"/>
      <c r="AY714" s="124"/>
      <c r="AZ714" s="124"/>
      <c r="BA714" s="4"/>
      <c r="BB714" s="127"/>
      <c r="BE714" s="9"/>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x14ac:dyDescent="0.25">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43"/>
      <c r="AY715" s="124"/>
      <c r="AZ715" s="124"/>
      <c r="BA715" s="4"/>
      <c r="BB715" s="127"/>
      <c r="BE715" s="9"/>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x14ac:dyDescent="0.25">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43"/>
      <c r="AY716" s="124"/>
      <c r="AZ716" s="124"/>
      <c r="BA716" s="4"/>
      <c r="BB716" s="127"/>
      <c r="BE716" s="9"/>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x14ac:dyDescent="0.25">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43"/>
      <c r="AY717" s="124"/>
      <c r="AZ717" s="124"/>
      <c r="BA717" s="4"/>
      <c r="BB717" s="127"/>
      <c r="BE717" s="9"/>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x14ac:dyDescent="0.25">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43"/>
      <c r="AY718" s="124"/>
      <c r="AZ718" s="124"/>
      <c r="BA718" s="4"/>
      <c r="BB718" s="127"/>
      <c r="BE718" s="9"/>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x14ac:dyDescent="0.25">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43"/>
      <c r="AY719" s="124"/>
      <c r="AZ719" s="124"/>
      <c r="BA719" s="4"/>
      <c r="BB719" s="127"/>
      <c r="BE719" s="9"/>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x14ac:dyDescent="0.25">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43"/>
      <c r="AY720" s="124"/>
      <c r="AZ720" s="124"/>
      <c r="BA720" s="4"/>
      <c r="BB720" s="127"/>
      <c r="BE720" s="9"/>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x14ac:dyDescent="0.25">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43"/>
      <c r="AY721" s="124"/>
      <c r="AZ721" s="124"/>
      <c r="BA721" s="4"/>
      <c r="BB721" s="127"/>
      <c r="BE721" s="9"/>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x14ac:dyDescent="0.25">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43"/>
      <c r="AY722" s="124"/>
      <c r="AZ722" s="124"/>
      <c r="BA722" s="4"/>
      <c r="BB722" s="127"/>
      <c r="BE722" s="9"/>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x14ac:dyDescent="0.25">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43"/>
      <c r="AY723" s="124"/>
      <c r="AZ723" s="124"/>
      <c r="BA723" s="4"/>
      <c r="BB723" s="127"/>
      <c r="BE723" s="9"/>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x14ac:dyDescent="0.25">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43"/>
      <c r="AY724" s="124"/>
      <c r="AZ724" s="124"/>
      <c r="BA724" s="4"/>
      <c r="BB724" s="127"/>
      <c r="BE724" s="9"/>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x14ac:dyDescent="0.25">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43"/>
      <c r="AY725" s="124"/>
      <c r="AZ725" s="124"/>
      <c r="BA725" s="4"/>
      <c r="BB725" s="127"/>
      <c r="BE725" s="9"/>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x14ac:dyDescent="0.25">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43"/>
      <c r="AY726" s="124"/>
      <c r="AZ726" s="124"/>
      <c r="BA726" s="4"/>
      <c r="BB726" s="127"/>
      <c r="BE726" s="9"/>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x14ac:dyDescent="0.25">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43"/>
      <c r="AY727" s="124"/>
      <c r="AZ727" s="124"/>
      <c r="BA727" s="4"/>
      <c r="BB727" s="127"/>
      <c r="BE727" s="9"/>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x14ac:dyDescent="0.25">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43"/>
      <c r="AY728" s="124"/>
      <c r="AZ728" s="124"/>
      <c r="BA728" s="4"/>
      <c r="BB728" s="127"/>
      <c r="BE728" s="9"/>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x14ac:dyDescent="0.25">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43"/>
      <c r="AY729" s="124"/>
      <c r="AZ729" s="124"/>
      <c r="BA729" s="4"/>
      <c r="BB729" s="127"/>
      <c r="BE729" s="9"/>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x14ac:dyDescent="0.25">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43"/>
      <c r="AY730" s="124"/>
      <c r="AZ730" s="124"/>
      <c r="BA730" s="4"/>
      <c r="BB730" s="127"/>
      <c r="BE730" s="9"/>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x14ac:dyDescent="0.25">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43"/>
      <c r="AY731" s="124"/>
      <c r="AZ731" s="124"/>
      <c r="BA731" s="4"/>
      <c r="BB731" s="127"/>
      <c r="BE731" s="9"/>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x14ac:dyDescent="0.25">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43"/>
      <c r="AY732" s="124"/>
      <c r="AZ732" s="124"/>
      <c r="BA732" s="4"/>
      <c r="BB732" s="127"/>
      <c r="BE732" s="9"/>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x14ac:dyDescent="0.25">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43"/>
      <c r="AY733" s="124"/>
      <c r="AZ733" s="124"/>
      <c r="BA733" s="4"/>
      <c r="BB733" s="127"/>
      <c r="BE733" s="9"/>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x14ac:dyDescent="0.25">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43"/>
      <c r="AY734" s="124"/>
      <c r="AZ734" s="124"/>
      <c r="BA734" s="4"/>
      <c r="BB734" s="127"/>
      <c r="BE734" s="9"/>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x14ac:dyDescent="0.25">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43"/>
      <c r="AY735" s="124"/>
      <c r="AZ735" s="124"/>
      <c r="BA735" s="4"/>
      <c r="BB735" s="127"/>
      <c r="BE735" s="9"/>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x14ac:dyDescent="0.25">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43"/>
      <c r="AY736" s="124"/>
      <c r="AZ736" s="124"/>
      <c r="BA736" s="4"/>
      <c r="BB736" s="127"/>
      <c r="BE736" s="9"/>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x14ac:dyDescent="0.25">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43"/>
      <c r="AY737" s="124"/>
      <c r="AZ737" s="124"/>
      <c r="BA737" s="4"/>
      <c r="BB737" s="127"/>
      <c r="BE737" s="9"/>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x14ac:dyDescent="0.25">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43"/>
      <c r="AY738" s="124"/>
      <c r="AZ738" s="124"/>
      <c r="BA738" s="4"/>
      <c r="BB738" s="127"/>
      <c r="BE738" s="9"/>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x14ac:dyDescent="0.25">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43"/>
      <c r="AY739" s="124"/>
      <c r="AZ739" s="124"/>
      <c r="BA739" s="4"/>
      <c r="BB739" s="127"/>
      <c r="BE739" s="9"/>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x14ac:dyDescent="0.25">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43"/>
      <c r="AY740" s="124"/>
      <c r="AZ740" s="124"/>
      <c r="BA740" s="4"/>
      <c r="BB740" s="127"/>
      <c r="BE740" s="9"/>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x14ac:dyDescent="0.25">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43"/>
      <c r="AY741" s="124"/>
      <c r="AZ741" s="124"/>
      <c r="BA741" s="4"/>
      <c r="BB741" s="127"/>
      <c r="BE741" s="9"/>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x14ac:dyDescent="0.25">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43"/>
      <c r="AY742" s="124"/>
      <c r="AZ742" s="124"/>
      <c r="BA742" s="4"/>
      <c r="BB742" s="127"/>
      <c r="BE742" s="9"/>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x14ac:dyDescent="0.25">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43"/>
      <c r="AY743" s="124"/>
      <c r="AZ743" s="124"/>
      <c r="BA743" s="4"/>
      <c r="BB743" s="127"/>
      <c r="BE743" s="9"/>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x14ac:dyDescent="0.25">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43"/>
      <c r="AY744" s="124"/>
      <c r="AZ744" s="124"/>
      <c r="BA744" s="4"/>
      <c r="BB744" s="127"/>
      <c r="BE744" s="9"/>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x14ac:dyDescent="0.25">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43"/>
      <c r="AY745" s="124"/>
      <c r="AZ745" s="124"/>
      <c r="BA745" s="4"/>
      <c r="BB745" s="127"/>
      <c r="BE745" s="9"/>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x14ac:dyDescent="0.25">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43"/>
      <c r="AY746" s="124"/>
      <c r="AZ746" s="124"/>
      <c r="BA746" s="4"/>
      <c r="BB746" s="127"/>
      <c r="BE746" s="9"/>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x14ac:dyDescent="0.25">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43"/>
      <c r="AY747" s="124"/>
      <c r="AZ747" s="124"/>
      <c r="BA747" s="4"/>
      <c r="BB747" s="127"/>
      <c r="BE747" s="9"/>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x14ac:dyDescent="0.25">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43"/>
      <c r="AY748" s="124"/>
      <c r="AZ748" s="124"/>
      <c r="BA748" s="4"/>
      <c r="BB748" s="127"/>
      <c r="BE748" s="9"/>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x14ac:dyDescent="0.25">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43"/>
      <c r="AY749" s="124"/>
      <c r="AZ749" s="124"/>
      <c r="BA749" s="4"/>
      <c r="BB749" s="127"/>
      <c r="BE749" s="9"/>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x14ac:dyDescent="0.25">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43"/>
      <c r="AY750" s="124"/>
      <c r="AZ750" s="124"/>
      <c r="BA750" s="4"/>
      <c r="BB750" s="127"/>
      <c r="BE750" s="9"/>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x14ac:dyDescent="0.25">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43"/>
      <c r="AY751" s="124"/>
      <c r="AZ751" s="124"/>
      <c r="BA751" s="4"/>
      <c r="BB751" s="127"/>
      <c r="BE751" s="9"/>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x14ac:dyDescent="0.25">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43"/>
      <c r="AY752" s="124"/>
      <c r="AZ752" s="124"/>
      <c r="BA752" s="4"/>
      <c r="BB752" s="127"/>
      <c r="BE752" s="9"/>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x14ac:dyDescent="0.25">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43"/>
      <c r="AY753" s="124"/>
      <c r="AZ753" s="124"/>
      <c r="BA753" s="4"/>
      <c r="BB753" s="127"/>
      <c r="BE753" s="9"/>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x14ac:dyDescent="0.25">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43"/>
      <c r="AY754" s="124"/>
      <c r="AZ754" s="124"/>
      <c r="BA754" s="4"/>
      <c r="BB754" s="127"/>
      <c r="BE754" s="9"/>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x14ac:dyDescent="0.25">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43"/>
      <c r="AY755" s="124"/>
      <c r="AZ755" s="124"/>
      <c r="BA755" s="4"/>
      <c r="BB755" s="127"/>
      <c r="BE755" s="9"/>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x14ac:dyDescent="0.25">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43"/>
      <c r="AY756" s="124"/>
      <c r="AZ756" s="124"/>
      <c r="BA756" s="4"/>
      <c r="BB756" s="127"/>
      <c r="BE756" s="9"/>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x14ac:dyDescent="0.25">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43"/>
      <c r="AY757" s="124"/>
      <c r="AZ757" s="124"/>
      <c r="BA757" s="4"/>
      <c r="BB757" s="127"/>
      <c r="BE757" s="9"/>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x14ac:dyDescent="0.25">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43"/>
      <c r="AY758" s="124"/>
      <c r="AZ758" s="124"/>
      <c r="BA758" s="4"/>
      <c r="BB758" s="127"/>
      <c r="BE758" s="9"/>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x14ac:dyDescent="0.25">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43"/>
      <c r="AY759" s="124"/>
      <c r="AZ759" s="124"/>
      <c r="BA759" s="4"/>
      <c r="BB759" s="127"/>
      <c r="BE759" s="9"/>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x14ac:dyDescent="0.25">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43"/>
      <c r="AY760" s="124"/>
      <c r="AZ760" s="124"/>
      <c r="BA760" s="4"/>
      <c r="BB760" s="127"/>
      <c r="BE760" s="9"/>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x14ac:dyDescent="0.25">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43"/>
      <c r="AY761" s="124"/>
      <c r="AZ761" s="124"/>
      <c r="BA761" s="4"/>
      <c r="BB761" s="127"/>
      <c r="BE761" s="9"/>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x14ac:dyDescent="0.25">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43"/>
      <c r="AY762" s="124"/>
      <c r="AZ762" s="124"/>
      <c r="BA762" s="4"/>
      <c r="BB762" s="127"/>
      <c r="BE762" s="9"/>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x14ac:dyDescent="0.25">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43"/>
      <c r="AY763" s="124"/>
      <c r="AZ763" s="124"/>
      <c r="BA763" s="4"/>
      <c r="BB763" s="127"/>
      <c r="BE763" s="9"/>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x14ac:dyDescent="0.25">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43"/>
      <c r="AY764" s="124"/>
      <c r="AZ764" s="124"/>
      <c r="BA764" s="4"/>
      <c r="BB764" s="127"/>
      <c r="BE764" s="9"/>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x14ac:dyDescent="0.25">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43"/>
      <c r="AY765" s="124"/>
      <c r="AZ765" s="124"/>
      <c r="BA765" s="4"/>
      <c r="BB765" s="127"/>
      <c r="BE765" s="9"/>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x14ac:dyDescent="0.25">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43"/>
      <c r="AY766" s="124"/>
      <c r="AZ766" s="124"/>
      <c r="BA766" s="4"/>
      <c r="BB766" s="127"/>
      <c r="BE766" s="9"/>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x14ac:dyDescent="0.25">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43"/>
      <c r="AY767" s="124"/>
      <c r="AZ767" s="124"/>
      <c r="BA767" s="4"/>
      <c r="BB767" s="127"/>
      <c r="BE767" s="9"/>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x14ac:dyDescent="0.25">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43"/>
      <c r="AY768" s="124"/>
      <c r="AZ768" s="124"/>
      <c r="BA768" s="4"/>
      <c r="BB768" s="127"/>
      <c r="BE768" s="9"/>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x14ac:dyDescent="0.25">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43"/>
      <c r="AY769" s="124"/>
      <c r="AZ769" s="124"/>
      <c r="BA769" s="4"/>
      <c r="BB769" s="127"/>
      <c r="BE769" s="9"/>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x14ac:dyDescent="0.25">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43"/>
      <c r="AY770" s="124"/>
      <c r="AZ770" s="124"/>
      <c r="BA770" s="4"/>
      <c r="BB770" s="127"/>
      <c r="BE770" s="9"/>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x14ac:dyDescent="0.25">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43"/>
      <c r="AY771" s="124"/>
      <c r="AZ771" s="124"/>
      <c r="BA771" s="4"/>
      <c r="BB771" s="127"/>
      <c r="BE771" s="9"/>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x14ac:dyDescent="0.25">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43"/>
      <c r="AY772" s="124"/>
      <c r="AZ772" s="124"/>
      <c r="BA772" s="4"/>
      <c r="BB772" s="127"/>
      <c r="BE772" s="9"/>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x14ac:dyDescent="0.25">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43"/>
      <c r="AY773" s="124"/>
      <c r="AZ773" s="124"/>
      <c r="BA773" s="4"/>
      <c r="BB773" s="127"/>
      <c r="BE773" s="9"/>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x14ac:dyDescent="0.25">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43"/>
      <c r="AY774" s="124"/>
      <c r="AZ774" s="124"/>
      <c r="BA774" s="4"/>
      <c r="BB774" s="127"/>
      <c r="BE774" s="9"/>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x14ac:dyDescent="0.25">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43"/>
      <c r="AY775" s="124"/>
      <c r="AZ775" s="124"/>
      <c r="BA775" s="4"/>
      <c r="BB775" s="127"/>
      <c r="BE775" s="9"/>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x14ac:dyDescent="0.25">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43"/>
      <c r="AY776" s="124"/>
      <c r="AZ776" s="124"/>
      <c r="BA776" s="4"/>
      <c r="BB776" s="127"/>
      <c r="BE776" s="9"/>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x14ac:dyDescent="0.25">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43"/>
      <c r="AY777" s="124"/>
      <c r="AZ777" s="124"/>
      <c r="BA777" s="4"/>
      <c r="BB777" s="127"/>
      <c r="BE777" s="9"/>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x14ac:dyDescent="0.25">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43"/>
      <c r="AY778" s="124"/>
      <c r="AZ778" s="124"/>
      <c r="BA778" s="4"/>
      <c r="BB778" s="127"/>
      <c r="BE778" s="9"/>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x14ac:dyDescent="0.25">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43"/>
      <c r="AY779" s="124"/>
      <c r="AZ779" s="124"/>
      <c r="BA779" s="4"/>
      <c r="BB779" s="127"/>
      <c r="BE779" s="9"/>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x14ac:dyDescent="0.25">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43"/>
      <c r="AY780" s="124"/>
      <c r="AZ780" s="124"/>
      <c r="BA780" s="4"/>
      <c r="BB780" s="127"/>
      <c r="BE780" s="9"/>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x14ac:dyDescent="0.25">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43"/>
      <c r="AY781" s="124"/>
      <c r="AZ781" s="124"/>
      <c r="BA781" s="4"/>
      <c r="BB781" s="127"/>
      <c r="BE781" s="9"/>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x14ac:dyDescent="0.25">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43"/>
      <c r="AY782" s="124"/>
      <c r="AZ782" s="124"/>
      <c r="BA782" s="4"/>
      <c r="BB782" s="127"/>
      <c r="BE782" s="9"/>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x14ac:dyDescent="0.25">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43"/>
      <c r="AY783" s="124"/>
      <c r="AZ783" s="124"/>
      <c r="BA783" s="4"/>
      <c r="BB783" s="127"/>
      <c r="BE783" s="9"/>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x14ac:dyDescent="0.25">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43"/>
      <c r="AY784" s="124"/>
      <c r="AZ784" s="124"/>
      <c r="BA784" s="4"/>
      <c r="BB784" s="127"/>
      <c r="BE784" s="9"/>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x14ac:dyDescent="0.25">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43"/>
      <c r="AY785" s="124"/>
      <c r="AZ785" s="124"/>
      <c r="BA785" s="4"/>
      <c r="BB785" s="127"/>
      <c r="BE785" s="9"/>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x14ac:dyDescent="0.25">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43"/>
      <c r="AY786" s="124"/>
      <c r="AZ786" s="124"/>
      <c r="BA786" s="4"/>
      <c r="BB786" s="127"/>
      <c r="BE786" s="9"/>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x14ac:dyDescent="0.25">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43"/>
      <c r="AY787" s="124"/>
      <c r="AZ787" s="124"/>
      <c r="BA787" s="4"/>
      <c r="BB787" s="127"/>
      <c r="BE787" s="9"/>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x14ac:dyDescent="0.25">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43"/>
      <c r="AY788" s="124"/>
      <c r="AZ788" s="124"/>
      <c r="BA788" s="4"/>
      <c r="BB788" s="127"/>
      <c r="BE788" s="9"/>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x14ac:dyDescent="0.25">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43"/>
      <c r="AY789" s="124"/>
      <c r="AZ789" s="124"/>
      <c r="BA789" s="4"/>
      <c r="BB789" s="127"/>
      <c r="BE789" s="9"/>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x14ac:dyDescent="0.25">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43"/>
      <c r="AY790" s="124"/>
      <c r="AZ790" s="124"/>
      <c r="BA790" s="4"/>
      <c r="BB790" s="127"/>
      <c r="BE790" s="9"/>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x14ac:dyDescent="0.25">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43"/>
      <c r="AY791" s="124"/>
      <c r="AZ791" s="124"/>
      <c r="BA791" s="4"/>
      <c r="BB791" s="127"/>
      <c r="BE791" s="9"/>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x14ac:dyDescent="0.25">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43"/>
      <c r="AY792" s="124"/>
      <c r="AZ792" s="124"/>
      <c r="BA792" s="4"/>
      <c r="BB792" s="127"/>
      <c r="BE792" s="9"/>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x14ac:dyDescent="0.25">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43"/>
      <c r="AY793" s="124"/>
      <c r="AZ793" s="124"/>
      <c r="BA793" s="4"/>
      <c r="BB793" s="127"/>
      <c r="BE793" s="9"/>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x14ac:dyDescent="0.25">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43"/>
      <c r="AY794" s="124"/>
      <c r="AZ794" s="124"/>
      <c r="BA794" s="4"/>
      <c r="BB794" s="127"/>
      <c r="BE794" s="9"/>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x14ac:dyDescent="0.25">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43"/>
      <c r="AY795" s="124"/>
      <c r="AZ795" s="124"/>
      <c r="BA795" s="4"/>
      <c r="BB795" s="127"/>
      <c r="BE795" s="9"/>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x14ac:dyDescent="0.25">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43"/>
      <c r="AY796" s="124"/>
      <c r="AZ796" s="124"/>
      <c r="BA796" s="4"/>
      <c r="BB796" s="127"/>
      <c r="BE796" s="9"/>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x14ac:dyDescent="0.25">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43"/>
      <c r="AY797" s="124"/>
      <c r="AZ797" s="124"/>
      <c r="BA797" s="4"/>
      <c r="BB797" s="127"/>
      <c r="BE797" s="9"/>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x14ac:dyDescent="0.25">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43"/>
      <c r="AY798" s="124"/>
      <c r="AZ798" s="124"/>
      <c r="BA798" s="4"/>
      <c r="BB798" s="127"/>
      <c r="BE798" s="9"/>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x14ac:dyDescent="0.25">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43"/>
      <c r="AY799" s="124"/>
      <c r="AZ799" s="124"/>
      <c r="BA799" s="4"/>
      <c r="BB799" s="127"/>
      <c r="BE799" s="9"/>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x14ac:dyDescent="0.25">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43"/>
      <c r="AY800" s="124"/>
      <c r="AZ800" s="124"/>
      <c r="BA800" s="4"/>
      <c r="BB800" s="127"/>
      <c r="BE800" s="9"/>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x14ac:dyDescent="0.25">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43"/>
      <c r="AY801" s="124"/>
      <c r="AZ801" s="124"/>
      <c r="BA801" s="4"/>
      <c r="BB801" s="127"/>
      <c r="BE801" s="9"/>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x14ac:dyDescent="0.25">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43"/>
      <c r="AY802" s="124"/>
      <c r="AZ802" s="124"/>
      <c r="BA802" s="4"/>
      <c r="BB802" s="127"/>
      <c r="BE802" s="9"/>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x14ac:dyDescent="0.25">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43"/>
      <c r="AY803" s="124"/>
      <c r="AZ803" s="124"/>
      <c r="BA803" s="4"/>
      <c r="BB803" s="127"/>
      <c r="BE803" s="9"/>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x14ac:dyDescent="0.25">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43"/>
      <c r="AY804" s="124"/>
      <c r="AZ804" s="124"/>
      <c r="BA804" s="4"/>
      <c r="BB804" s="127"/>
      <c r="BE804" s="9"/>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x14ac:dyDescent="0.25">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43"/>
      <c r="AY805" s="124"/>
      <c r="AZ805" s="124"/>
      <c r="BA805" s="4"/>
      <c r="BB805" s="127"/>
      <c r="BE805" s="9"/>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x14ac:dyDescent="0.25">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43"/>
      <c r="AY806" s="124"/>
      <c r="AZ806" s="124"/>
      <c r="BA806" s="4"/>
      <c r="BB806" s="127"/>
      <c r="BE806" s="9"/>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x14ac:dyDescent="0.25">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43"/>
      <c r="AY807" s="124"/>
      <c r="AZ807" s="124"/>
      <c r="BA807" s="4"/>
      <c r="BB807" s="127"/>
      <c r="BE807" s="9"/>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x14ac:dyDescent="0.25">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43"/>
      <c r="AY808" s="124"/>
      <c r="AZ808" s="124"/>
      <c r="BA808" s="4"/>
      <c r="BB808" s="127"/>
      <c r="BE808" s="9"/>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x14ac:dyDescent="0.25">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43"/>
      <c r="AY809" s="124"/>
      <c r="AZ809" s="124"/>
      <c r="BA809" s="4"/>
      <c r="BB809" s="127"/>
      <c r="BE809" s="9"/>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x14ac:dyDescent="0.25">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43"/>
      <c r="AY810" s="124"/>
      <c r="AZ810" s="124"/>
      <c r="BA810" s="4"/>
      <c r="BB810" s="127"/>
      <c r="BE810" s="9"/>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x14ac:dyDescent="0.25">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43"/>
      <c r="AY811" s="124"/>
      <c r="AZ811" s="124"/>
      <c r="BA811" s="4"/>
      <c r="BB811" s="127"/>
      <c r="BE811" s="9"/>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x14ac:dyDescent="0.25">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43"/>
      <c r="AY812" s="124"/>
      <c r="AZ812" s="124"/>
      <c r="BA812" s="4"/>
      <c r="BB812" s="127"/>
      <c r="BE812" s="9"/>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x14ac:dyDescent="0.25">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43"/>
      <c r="AY813" s="124"/>
      <c r="AZ813" s="124"/>
      <c r="BA813" s="4"/>
      <c r="BB813" s="127"/>
      <c r="BE813" s="9"/>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x14ac:dyDescent="0.25">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43"/>
      <c r="AY814" s="124"/>
      <c r="AZ814" s="124"/>
      <c r="BA814" s="4"/>
      <c r="BB814" s="127"/>
      <c r="BE814" s="9"/>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x14ac:dyDescent="0.25">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43"/>
      <c r="AY815" s="124"/>
      <c r="AZ815" s="124"/>
      <c r="BA815" s="4"/>
      <c r="BB815" s="127"/>
      <c r="BE815" s="9"/>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x14ac:dyDescent="0.25">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43"/>
      <c r="AY816" s="124"/>
      <c r="AZ816" s="124"/>
      <c r="BA816" s="4"/>
      <c r="BB816" s="127"/>
      <c r="BE816" s="9"/>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x14ac:dyDescent="0.25">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43"/>
      <c r="AY817" s="124"/>
      <c r="AZ817" s="124"/>
      <c r="BA817" s="4"/>
      <c r="BB817" s="127"/>
      <c r="BE817" s="9"/>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x14ac:dyDescent="0.25">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43"/>
      <c r="AY818" s="124"/>
      <c r="AZ818" s="124"/>
      <c r="BA818" s="4"/>
      <c r="BB818" s="127"/>
      <c r="BE818" s="9"/>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x14ac:dyDescent="0.25">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43"/>
      <c r="AY819" s="124"/>
      <c r="AZ819" s="124"/>
      <c r="BA819" s="4"/>
      <c r="BB819" s="127"/>
      <c r="BE819" s="9"/>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x14ac:dyDescent="0.25">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43"/>
      <c r="AY820" s="124"/>
      <c r="AZ820" s="124"/>
      <c r="BA820" s="4"/>
      <c r="BB820" s="127"/>
      <c r="BE820" s="9"/>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x14ac:dyDescent="0.25">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43"/>
      <c r="AY821" s="124"/>
      <c r="AZ821" s="124"/>
      <c r="BA821" s="4"/>
      <c r="BB821" s="127"/>
      <c r="BE821" s="9"/>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x14ac:dyDescent="0.25">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43"/>
      <c r="AY822" s="124"/>
      <c r="AZ822" s="124"/>
      <c r="BA822" s="4"/>
      <c r="BB822" s="127"/>
      <c r="BE822" s="9"/>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x14ac:dyDescent="0.25">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43"/>
      <c r="AY823" s="124"/>
      <c r="AZ823" s="124"/>
      <c r="BA823" s="4"/>
      <c r="BB823" s="127"/>
      <c r="BE823" s="9"/>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x14ac:dyDescent="0.25">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43"/>
      <c r="AY824" s="124"/>
      <c r="AZ824" s="124"/>
      <c r="BA824" s="4"/>
      <c r="BB824" s="127"/>
      <c r="BE824" s="9"/>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x14ac:dyDescent="0.25">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43"/>
      <c r="AY825" s="124"/>
      <c r="AZ825" s="124"/>
      <c r="BA825" s="4"/>
      <c r="BB825" s="127"/>
      <c r="BE825" s="9"/>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x14ac:dyDescent="0.25">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43"/>
      <c r="AY826" s="124"/>
      <c r="AZ826" s="124"/>
      <c r="BA826" s="4"/>
      <c r="BB826" s="127"/>
      <c r="BE826" s="9"/>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x14ac:dyDescent="0.25">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43"/>
      <c r="AY827" s="124"/>
      <c r="AZ827" s="124"/>
      <c r="BA827" s="4"/>
      <c r="BB827" s="127"/>
      <c r="BE827" s="9"/>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x14ac:dyDescent="0.25">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43"/>
      <c r="AY828" s="124"/>
      <c r="AZ828" s="124"/>
      <c r="BA828" s="4"/>
      <c r="BB828" s="127"/>
      <c r="BE828" s="9"/>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x14ac:dyDescent="0.25">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43"/>
      <c r="AY829" s="124"/>
      <c r="AZ829" s="124"/>
      <c r="BA829" s="4"/>
      <c r="BB829" s="127"/>
      <c r="BE829" s="9"/>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x14ac:dyDescent="0.25">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43"/>
      <c r="AY830" s="124"/>
      <c r="AZ830" s="124"/>
      <c r="BA830" s="4"/>
      <c r="BB830" s="127"/>
      <c r="BE830" s="9"/>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x14ac:dyDescent="0.25">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43"/>
      <c r="AY831" s="124"/>
      <c r="AZ831" s="124"/>
      <c r="BA831" s="4"/>
      <c r="BB831" s="127"/>
      <c r="BE831" s="9"/>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x14ac:dyDescent="0.25">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43"/>
      <c r="AY832" s="124"/>
      <c r="AZ832" s="124"/>
      <c r="BA832" s="4"/>
      <c r="BB832" s="127"/>
      <c r="BE832" s="9"/>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x14ac:dyDescent="0.25">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43"/>
      <c r="AY833" s="124"/>
      <c r="AZ833" s="124"/>
      <c r="BA833" s="4"/>
      <c r="BB833" s="127"/>
      <c r="BE833" s="9"/>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x14ac:dyDescent="0.25">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43"/>
      <c r="AY834" s="124"/>
      <c r="AZ834" s="124"/>
      <c r="BA834" s="4"/>
      <c r="BB834" s="127"/>
      <c r="BE834" s="9"/>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x14ac:dyDescent="0.25">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43"/>
      <c r="AY835" s="124"/>
      <c r="AZ835" s="124"/>
      <c r="BA835" s="4"/>
      <c r="BB835" s="127"/>
      <c r="BE835" s="9"/>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x14ac:dyDescent="0.25">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43"/>
      <c r="AY836" s="124"/>
      <c r="AZ836" s="124"/>
      <c r="BA836" s="4"/>
      <c r="BB836" s="127"/>
      <c r="BE836" s="9"/>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x14ac:dyDescent="0.25">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43"/>
      <c r="AY837" s="124"/>
      <c r="AZ837" s="124"/>
      <c r="BA837" s="4"/>
      <c r="BB837" s="127"/>
      <c r="BE837" s="9"/>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x14ac:dyDescent="0.25">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43"/>
      <c r="AY838" s="124"/>
      <c r="AZ838" s="124"/>
      <c r="BA838" s="4"/>
      <c r="BB838" s="127"/>
      <c r="BE838" s="9"/>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x14ac:dyDescent="0.25">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43"/>
      <c r="AY839" s="124"/>
      <c r="AZ839" s="124"/>
      <c r="BA839" s="4"/>
      <c r="BB839" s="127"/>
      <c r="BE839" s="9"/>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x14ac:dyDescent="0.25">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43"/>
      <c r="AY840" s="124"/>
      <c r="AZ840" s="124"/>
      <c r="BA840" s="4"/>
      <c r="BB840" s="127"/>
      <c r="BE840" s="9"/>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x14ac:dyDescent="0.25">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43"/>
      <c r="AY841" s="124"/>
      <c r="AZ841" s="124"/>
      <c r="BA841" s="4"/>
      <c r="BB841" s="127"/>
      <c r="BE841" s="9"/>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x14ac:dyDescent="0.25">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43"/>
      <c r="AY842" s="124"/>
      <c r="AZ842" s="124"/>
      <c r="BA842" s="4"/>
      <c r="BB842" s="127"/>
      <c r="BE842" s="9"/>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x14ac:dyDescent="0.25">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43"/>
      <c r="AY843" s="124"/>
      <c r="AZ843" s="124"/>
      <c r="BA843" s="4"/>
      <c r="BB843" s="127"/>
      <c r="BE843" s="9"/>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x14ac:dyDescent="0.25">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43"/>
      <c r="AY844" s="124"/>
      <c r="AZ844" s="124"/>
      <c r="BA844" s="4"/>
      <c r="BB844" s="127"/>
      <c r="BE844" s="9"/>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x14ac:dyDescent="0.25">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43"/>
      <c r="AY845" s="124"/>
      <c r="AZ845" s="124"/>
      <c r="BA845" s="4"/>
      <c r="BB845" s="127"/>
      <c r="BE845" s="9"/>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x14ac:dyDescent="0.25">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43"/>
      <c r="AY846" s="124"/>
      <c r="AZ846" s="124"/>
      <c r="BA846" s="4"/>
      <c r="BB846" s="127"/>
      <c r="BE846" s="9"/>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x14ac:dyDescent="0.25">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43"/>
      <c r="AY847" s="124"/>
      <c r="AZ847" s="124"/>
      <c r="BA847" s="4"/>
      <c r="BB847" s="127"/>
      <c r="BE847" s="9"/>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x14ac:dyDescent="0.25">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43"/>
      <c r="AY848" s="124"/>
      <c r="AZ848" s="124"/>
      <c r="BA848" s="4"/>
      <c r="BB848" s="127"/>
      <c r="BE848" s="9"/>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x14ac:dyDescent="0.25">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43"/>
      <c r="AY849" s="124"/>
      <c r="AZ849" s="124"/>
      <c r="BA849" s="4"/>
      <c r="BB849" s="127"/>
      <c r="BE849" s="9"/>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x14ac:dyDescent="0.25">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43"/>
      <c r="AY850" s="124"/>
      <c r="AZ850" s="124"/>
      <c r="BA850" s="4"/>
      <c r="BB850" s="127"/>
      <c r="BE850" s="9"/>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x14ac:dyDescent="0.25">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43"/>
      <c r="AY851" s="124"/>
      <c r="AZ851" s="124"/>
      <c r="BA851" s="4"/>
      <c r="BB851" s="127"/>
      <c r="BE851" s="9"/>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x14ac:dyDescent="0.25">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43"/>
      <c r="AY852" s="124"/>
      <c r="AZ852" s="124"/>
      <c r="BA852" s="4"/>
      <c r="BB852" s="127"/>
      <c r="BE852" s="9"/>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x14ac:dyDescent="0.25">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43"/>
      <c r="AY853" s="124"/>
      <c r="AZ853" s="124"/>
      <c r="BA853" s="4"/>
      <c r="BB853" s="127"/>
      <c r="BE853" s="9"/>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x14ac:dyDescent="0.25">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43"/>
      <c r="AY854" s="124"/>
      <c r="AZ854" s="124"/>
      <c r="BA854" s="4"/>
      <c r="BB854" s="127"/>
      <c r="BE854" s="9"/>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x14ac:dyDescent="0.25">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43"/>
      <c r="AY855" s="124"/>
      <c r="AZ855" s="124"/>
      <c r="BA855" s="4"/>
      <c r="BB855" s="127"/>
      <c r="BE855" s="9"/>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x14ac:dyDescent="0.25">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43"/>
      <c r="AY856" s="124"/>
      <c r="AZ856" s="124"/>
      <c r="BA856" s="4"/>
      <c r="BB856" s="127"/>
      <c r="BE856" s="9"/>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x14ac:dyDescent="0.25">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43"/>
      <c r="AY857" s="124"/>
      <c r="AZ857" s="124"/>
      <c r="BA857" s="4"/>
      <c r="BB857" s="127"/>
      <c r="BE857" s="9"/>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x14ac:dyDescent="0.25">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43"/>
      <c r="AY858" s="124"/>
      <c r="AZ858" s="124"/>
      <c r="BA858" s="4"/>
      <c r="BB858" s="127"/>
      <c r="BE858" s="9"/>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x14ac:dyDescent="0.25">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43"/>
      <c r="AY859" s="124"/>
      <c r="AZ859" s="124"/>
      <c r="BA859" s="4"/>
      <c r="BB859" s="127"/>
      <c r="BE859" s="9"/>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x14ac:dyDescent="0.25">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43"/>
      <c r="AY860" s="124"/>
      <c r="AZ860" s="124"/>
      <c r="BA860" s="4"/>
      <c r="BB860" s="127"/>
      <c r="BE860" s="9"/>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x14ac:dyDescent="0.25">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43"/>
      <c r="AY861" s="124"/>
      <c r="AZ861" s="124"/>
      <c r="BA861" s="4"/>
      <c r="BB861" s="127"/>
      <c r="BE861" s="9"/>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x14ac:dyDescent="0.25">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43"/>
      <c r="AY862" s="124"/>
      <c r="AZ862" s="124"/>
      <c r="BA862" s="4"/>
      <c r="BB862" s="127"/>
      <c r="BE862" s="9"/>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x14ac:dyDescent="0.25">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43"/>
      <c r="AY863" s="124"/>
      <c r="AZ863" s="124"/>
      <c r="BA863" s="4"/>
      <c r="BB863" s="127"/>
      <c r="BE863" s="9"/>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x14ac:dyDescent="0.25">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43"/>
      <c r="AY864" s="124"/>
      <c r="AZ864" s="124"/>
      <c r="BA864" s="4"/>
      <c r="BB864" s="127"/>
      <c r="BE864" s="9"/>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x14ac:dyDescent="0.25">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43"/>
      <c r="AY865" s="124"/>
      <c r="AZ865" s="124"/>
      <c r="BA865" s="4"/>
      <c r="BB865" s="127"/>
      <c r="BE865" s="9"/>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x14ac:dyDescent="0.25">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43"/>
      <c r="AY866" s="124"/>
      <c r="AZ866" s="124"/>
      <c r="BA866" s="4"/>
      <c r="BB866" s="127"/>
      <c r="BE866" s="9"/>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x14ac:dyDescent="0.25">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43"/>
      <c r="AY867" s="124"/>
      <c r="AZ867" s="124"/>
      <c r="BA867" s="4"/>
      <c r="BB867" s="127"/>
      <c r="BE867" s="9"/>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x14ac:dyDescent="0.25">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43"/>
      <c r="AY868" s="124"/>
      <c r="AZ868" s="124"/>
      <c r="BA868" s="4"/>
      <c r="BB868" s="127"/>
      <c r="BE868" s="9"/>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x14ac:dyDescent="0.25">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43"/>
      <c r="AY869" s="124"/>
      <c r="AZ869" s="124"/>
      <c r="BA869" s="4"/>
      <c r="BB869" s="127"/>
      <c r="BE869" s="9"/>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x14ac:dyDescent="0.25">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43"/>
      <c r="AY870" s="124"/>
      <c r="AZ870" s="124"/>
      <c r="BA870" s="4"/>
      <c r="BB870" s="127"/>
      <c r="BE870" s="9"/>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x14ac:dyDescent="0.25">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43"/>
      <c r="AY871" s="124"/>
      <c r="AZ871" s="124"/>
      <c r="BA871" s="4"/>
      <c r="BB871" s="127"/>
      <c r="BE871" s="9"/>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x14ac:dyDescent="0.25">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43"/>
      <c r="AY872" s="124"/>
      <c r="AZ872" s="124"/>
      <c r="BA872" s="4"/>
      <c r="BB872" s="127"/>
      <c r="BE872" s="9"/>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x14ac:dyDescent="0.25">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43"/>
      <c r="AY873" s="124"/>
      <c r="AZ873" s="124"/>
      <c r="BA873" s="4"/>
      <c r="BB873" s="127"/>
      <c r="BE873" s="9"/>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x14ac:dyDescent="0.25">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43"/>
      <c r="AY874" s="124"/>
      <c r="AZ874" s="124"/>
      <c r="BA874" s="4"/>
      <c r="BB874" s="127"/>
      <c r="BE874" s="9"/>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x14ac:dyDescent="0.25">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43"/>
      <c r="AY875" s="124"/>
      <c r="AZ875" s="124"/>
      <c r="BA875" s="4"/>
      <c r="BB875" s="127"/>
      <c r="BE875" s="9"/>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x14ac:dyDescent="0.25">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43"/>
      <c r="AY876" s="124"/>
      <c r="AZ876" s="124"/>
      <c r="BA876" s="4"/>
      <c r="BB876" s="127"/>
      <c r="BE876" s="9"/>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x14ac:dyDescent="0.25">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43"/>
      <c r="AY877" s="124"/>
      <c r="AZ877" s="124"/>
      <c r="BA877" s="4"/>
      <c r="BB877" s="127"/>
      <c r="BE877" s="9"/>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x14ac:dyDescent="0.25">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43"/>
      <c r="AY878" s="124"/>
      <c r="AZ878" s="124"/>
      <c r="BA878" s="4"/>
      <c r="BB878" s="127"/>
      <c r="BE878" s="9"/>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x14ac:dyDescent="0.25">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43"/>
      <c r="AY879" s="124"/>
      <c r="AZ879" s="124"/>
      <c r="BA879" s="4"/>
      <c r="BB879" s="127"/>
      <c r="BE879" s="9"/>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x14ac:dyDescent="0.25">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43"/>
      <c r="AY880" s="124"/>
      <c r="AZ880" s="124"/>
      <c r="BA880" s="4"/>
      <c r="BB880" s="127"/>
      <c r="BE880" s="9"/>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x14ac:dyDescent="0.25">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43"/>
      <c r="AY881" s="124"/>
      <c r="AZ881" s="124"/>
      <c r="BA881" s="4"/>
      <c r="BB881" s="127"/>
      <c r="BE881" s="9"/>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x14ac:dyDescent="0.25">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43"/>
      <c r="AY882" s="124"/>
      <c r="AZ882" s="124"/>
      <c r="BA882" s="4"/>
      <c r="BB882" s="127"/>
      <c r="BE882" s="9"/>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x14ac:dyDescent="0.25">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43"/>
      <c r="AY883" s="124"/>
      <c r="AZ883" s="124"/>
      <c r="BA883" s="4"/>
      <c r="BB883" s="127"/>
      <c r="BE883" s="9"/>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x14ac:dyDescent="0.25">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43"/>
      <c r="AY884" s="124"/>
      <c r="AZ884" s="124"/>
      <c r="BA884" s="4"/>
      <c r="BB884" s="127"/>
      <c r="BE884" s="9"/>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x14ac:dyDescent="0.25">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43"/>
      <c r="AY885" s="124"/>
      <c r="AZ885" s="124"/>
      <c r="BA885" s="4"/>
      <c r="BB885" s="127"/>
      <c r="BE885" s="9"/>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x14ac:dyDescent="0.25">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43"/>
      <c r="AY886" s="124"/>
      <c r="AZ886" s="124"/>
      <c r="BA886" s="4"/>
      <c r="BB886" s="127"/>
      <c r="BE886" s="9"/>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x14ac:dyDescent="0.25">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43"/>
      <c r="AY887" s="124"/>
      <c r="AZ887" s="124"/>
      <c r="BA887" s="4"/>
      <c r="BB887" s="127"/>
      <c r="BE887" s="9"/>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x14ac:dyDescent="0.25">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43"/>
      <c r="AY888" s="124"/>
      <c r="AZ888" s="124"/>
      <c r="BA888" s="4"/>
      <c r="BB888" s="127"/>
      <c r="BE888" s="9"/>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x14ac:dyDescent="0.25">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43"/>
      <c r="AY889" s="124"/>
      <c r="AZ889" s="124"/>
      <c r="BA889" s="4"/>
      <c r="BB889" s="127"/>
      <c r="BE889" s="9"/>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x14ac:dyDescent="0.25">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43"/>
      <c r="AY890" s="124"/>
      <c r="AZ890" s="124"/>
      <c r="BA890" s="4"/>
      <c r="BB890" s="127"/>
      <c r="BE890" s="9"/>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x14ac:dyDescent="0.25">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43"/>
      <c r="AY891" s="124"/>
      <c r="AZ891" s="124"/>
      <c r="BA891" s="4"/>
      <c r="BB891" s="127"/>
      <c r="BE891" s="9"/>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x14ac:dyDescent="0.25">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43"/>
      <c r="AY892" s="124"/>
      <c r="AZ892" s="124"/>
      <c r="BA892" s="4"/>
      <c r="BB892" s="127"/>
      <c r="BE892" s="9"/>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x14ac:dyDescent="0.25">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43"/>
      <c r="AY893" s="124"/>
      <c r="AZ893" s="124"/>
      <c r="BA893" s="4"/>
      <c r="BB893" s="127"/>
      <c r="BE893" s="9"/>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x14ac:dyDescent="0.25">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43"/>
      <c r="AY894" s="124"/>
      <c r="AZ894" s="124"/>
      <c r="BA894" s="4"/>
      <c r="BB894" s="127"/>
      <c r="BE894" s="9"/>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x14ac:dyDescent="0.25">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43"/>
      <c r="AY895" s="124"/>
      <c r="AZ895" s="124"/>
      <c r="BA895" s="4"/>
      <c r="BB895" s="127"/>
      <c r="BE895" s="9"/>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x14ac:dyDescent="0.25">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43"/>
      <c r="AY896" s="124"/>
      <c r="AZ896" s="124"/>
      <c r="BA896" s="4"/>
      <c r="BB896" s="127"/>
      <c r="BE896" s="9"/>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x14ac:dyDescent="0.25">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43"/>
      <c r="AY897" s="124"/>
      <c r="AZ897" s="124"/>
      <c r="BA897" s="4"/>
      <c r="BB897" s="127"/>
      <c r="BE897" s="9"/>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x14ac:dyDescent="0.25">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43"/>
      <c r="AY898" s="124"/>
      <c r="AZ898" s="124"/>
      <c r="BA898" s="4"/>
      <c r="BB898" s="127"/>
      <c r="BE898" s="9"/>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x14ac:dyDescent="0.25">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43"/>
      <c r="AY899" s="124"/>
      <c r="AZ899" s="124"/>
      <c r="BA899" s="4"/>
      <c r="BB899" s="127"/>
      <c r="BE899" s="9"/>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x14ac:dyDescent="0.25">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43"/>
      <c r="AY900" s="124"/>
      <c r="AZ900" s="124"/>
      <c r="BA900" s="4"/>
      <c r="BB900" s="127"/>
      <c r="BE900" s="9"/>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x14ac:dyDescent="0.25">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43"/>
      <c r="AY901" s="124"/>
      <c r="AZ901" s="124"/>
      <c r="BA901" s="4"/>
      <c r="BB901" s="127"/>
      <c r="BE901" s="9"/>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x14ac:dyDescent="0.25">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43"/>
      <c r="AY902" s="124"/>
      <c r="AZ902" s="124"/>
      <c r="BA902" s="4"/>
      <c r="BB902" s="127"/>
      <c r="BE902" s="9"/>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x14ac:dyDescent="0.25">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43"/>
      <c r="AY903" s="124"/>
      <c r="AZ903" s="124"/>
      <c r="BA903" s="4"/>
      <c r="BB903" s="127"/>
      <c r="BE903" s="9"/>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x14ac:dyDescent="0.25">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43"/>
      <c r="AY904" s="124"/>
      <c r="AZ904" s="124"/>
      <c r="BA904" s="4"/>
      <c r="BB904" s="127"/>
      <c r="BE904" s="9"/>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x14ac:dyDescent="0.25">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43"/>
      <c r="AY905" s="124"/>
      <c r="AZ905" s="124"/>
      <c r="BA905" s="4"/>
      <c r="BB905" s="127"/>
      <c r="BE905" s="9"/>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x14ac:dyDescent="0.25">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43"/>
      <c r="AY906" s="124"/>
      <c r="AZ906" s="124"/>
      <c r="BA906" s="4"/>
      <c r="BB906" s="127"/>
      <c r="BE906" s="9"/>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x14ac:dyDescent="0.25">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43"/>
      <c r="AY907" s="124"/>
      <c r="AZ907" s="124"/>
      <c r="BA907" s="4"/>
      <c r="BB907" s="127"/>
      <c r="BE907" s="9"/>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x14ac:dyDescent="0.25">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43"/>
      <c r="AY908" s="124"/>
      <c r="AZ908" s="124"/>
      <c r="BA908" s="4"/>
      <c r="BB908" s="127"/>
      <c r="BE908" s="9"/>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x14ac:dyDescent="0.25">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43"/>
      <c r="AY909" s="124"/>
      <c r="AZ909" s="124"/>
      <c r="BA909" s="4"/>
      <c r="BB909" s="127"/>
      <c r="BE909" s="9"/>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x14ac:dyDescent="0.25">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43"/>
      <c r="AY910" s="124"/>
      <c r="AZ910" s="124"/>
      <c r="BA910" s="4"/>
      <c r="BB910" s="127"/>
      <c r="BE910" s="9"/>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x14ac:dyDescent="0.25">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43"/>
      <c r="AY911" s="124"/>
      <c r="AZ911" s="124"/>
      <c r="BA911" s="4"/>
      <c r="BB911" s="127"/>
      <c r="BE911" s="9"/>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x14ac:dyDescent="0.25">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43"/>
      <c r="AY912" s="124"/>
      <c r="AZ912" s="124"/>
      <c r="BA912" s="4"/>
      <c r="BB912" s="127"/>
      <c r="BE912" s="9"/>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x14ac:dyDescent="0.25">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43"/>
      <c r="AY913" s="124"/>
      <c r="AZ913" s="124"/>
      <c r="BA913" s="4"/>
      <c r="BB913" s="127"/>
      <c r="BE913" s="9"/>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x14ac:dyDescent="0.25">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43"/>
      <c r="AY914" s="124"/>
      <c r="AZ914" s="124"/>
      <c r="BA914" s="4"/>
      <c r="BB914" s="127"/>
      <c r="BE914" s="9"/>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x14ac:dyDescent="0.25">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43"/>
      <c r="AY915" s="124"/>
      <c r="AZ915" s="124"/>
      <c r="BA915" s="4"/>
      <c r="BB915" s="127"/>
      <c r="BE915" s="9"/>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x14ac:dyDescent="0.25">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43"/>
      <c r="AY916" s="124"/>
      <c r="AZ916" s="124"/>
      <c r="BA916" s="4"/>
      <c r="BB916" s="127"/>
      <c r="BE916" s="9"/>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x14ac:dyDescent="0.25">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43"/>
      <c r="AY917" s="124"/>
      <c r="AZ917" s="124"/>
      <c r="BA917" s="4"/>
      <c r="BB917" s="127"/>
      <c r="BE917" s="9"/>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x14ac:dyDescent="0.25">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43"/>
      <c r="AY918" s="124"/>
      <c r="AZ918" s="124"/>
      <c r="BA918" s="4"/>
      <c r="BB918" s="127"/>
      <c r="BE918" s="9"/>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x14ac:dyDescent="0.25">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43"/>
      <c r="AY919" s="124"/>
      <c r="AZ919" s="124"/>
      <c r="BA919" s="4"/>
      <c r="BB919" s="127"/>
      <c r="BE919" s="9"/>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x14ac:dyDescent="0.25">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43"/>
      <c r="AY920" s="124"/>
      <c r="AZ920" s="124"/>
      <c r="BA920" s="4"/>
      <c r="BB920" s="127"/>
      <c r="BE920" s="9"/>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x14ac:dyDescent="0.25">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43"/>
      <c r="AY921" s="124"/>
      <c r="AZ921" s="124"/>
      <c r="BA921" s="4"/>
      <c r="BB921" s="127"/>
      <c r="BE921" s="9"/>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x14ac:dyDescent="0.25">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43"/>
      <c r="AY922" s="124"/>
      <c r="AZ922" s="124"/>
      <c r="BA922" s="4"/>
      <c r="BB922" s="127"/>
      <c r="BE922" s="9"/>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x14ac:dyDescent="0.25">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43"/>
      <c r="AY923" s="124"/>
      <c r="AZ923" s="124"/>
      <c r="BA923" s="4"/>
      <c r="BB923" s="127"/>
      <c r="BE923" s="9"/>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x14ac:dyDescent="0.25">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43"/>
      <c r="AY924" s="124"/>
      <c r="AZ924" s="124"/>
      <c r="BA924" s="4"/>
      <c r="BB924" s="127"/>
      <c r="BE924" s="9"/>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x14ac:dyDescent="0.25">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43"/>
      <c r="AY925" s="124"/>
      <c r="AZ925" s="124"/>
      <c r="BA925" s="4"/>
      <c r="BB925" s="127"/>
      <c r="BE925" s="9"/>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x14ac:dyDescent="0.25">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43"/>
      <c r="AY926" s="124"/>
      <c r="AZ926" s="124"/>
      <c r="BA926" s="4"/>
      <c r="BB926" s="127"/>
      <c r="BE926" s="9"/>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x14ac:dyDescent="0.25">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43"/>
      <c r="AY927" s="124"/>
      <c r="AZ927" s="124"/>
      <c r="BA927" s="4"/>
      <c r="BB927" s="127"/>
      <c r="BE927" s="9"/>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x14ac:dyDescent="0.25">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43"/>
      <c r="AY928" s="124"/>
      <c r="AZ928" s="124"/>
      <c r="BA928" s="4"/>
      <c r="BB928" s="127"/>
      <c r="BE928" s="9"/>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x14ac:dyDescent="0.25">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43"/>
      <c r="AY929" s="124"/>
      <c r="AZ929" s="124"/>
      <c r="BA929" s="4"/>
      <c r="BB929" s="127"/>
      <c r="BE929" s="9"/>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x14ac:dyDescent="0.25">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43"/>
      <c r="AY930" s="124"/>
      <c r="AZ930" s="124"/>
      <c r="BA930" s="4"/>
      <c r="BB930" s="127"/>
      <c r="BE930" s="9"/>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x14ac:dyDescent="0.25">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43"/>
      <c r="AY931" s="124"/>
      <c r="AZ931" s="124"/>
      <c r="BA931" s="4"/>
      <c r="BB931" s="127"/>
      <c r="BE931" s="9"/>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x14ac:dyDescent="0.25">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43"/>
      <c r="AY932" s="124"/>
      <c r="AZ932" s="124"/>
      <c r="BA932" s="4"/>
      <c r="BB932" s="127"/>
      <c r="BE932" s="9"/>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x14ac:dyDescent="0.25">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43"/>
      <c r="AY933" s="124"/>
      <c r="AZ933" s="124"/>
      <c r="BA933" s="4"/>
      <c r="BB933" s="127"/>
      <c r="BE933" s="9"/>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x14ac:dyDescent="0.25">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43"/>
      <c r="AY934" s="124"/>
      <c r="AZ934" s="124"/>
      <c r="BA934" s="4"/>
      <c r="BB934" s="127"/>
      <c r="BE934" s="9"/>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x14ac:dyDescent="0.25">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43"/>
      <c r="AY935" s="124"/>
      <c r="AZ935" s="124"/>
      <c r="BA935" s="4"/>
      <c r="BB935" s="127"/>
      <c r="BE935" s="9"/>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x14ac:dyDescent="0.25">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43"/>
      <c r="AY936" s="124"/>
      <c r="AZ936" s="124"/>
      <c r="BA936" s="4"/>
      <c r="BB936" s="127"/>
      <c r="BE936" s="9"/>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x14ac:dyDescent="0.25">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43"/>
      <c r="AY937" s="124"/>
      <c r="AZ937" s="124"/>
      <c r="BA937" s="4"/>
      <c r="BB937" s="127"/>
      <c r="BE937" s="9"/>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x14ac:dyDescent="0.25">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43"/>
      <c r="AY938" s="124"/>
      <c r="AZ938" s="124"/>
      <c r="BA938" s="4"/>
      <c r="BB938" s="127"/>
      <c r="BE938" s="9"/>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x14ac:dyDescent="0.25">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43"/>
      <c r="AY939" s="124"/>
      <c r="AZ939" s="124"/>
      <c r="BA939" s="4"/>
      <c r="BB939" s="127"/>
      <c r="BE939" s="9"/>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x14ac:dyDescent="0.25">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43"/>
      <c r="AY940" s="124"/>
      <c r="AZ940" s="124"/>
      <c r="BA940" s="4"/>
      <c r="BB940" s="127"/>
      <c r="BE940" s="9"/>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x14ac:dyDescent="0.25">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43"/>
      <c r="AY941" s="124"/>
      <c r="AZ941" s="124"/>
      <c r="BA941" s="4"/>
      <c r="BB941" s="127"/>
      <c r="BE941" s="9"/>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x14ac:dyDescent="0.25">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43"/>
      <c r="AY942" s="124"/>
      <c r="AZ942" s="124"/>
      <c r="BA942" s="4"/>
      <c r="BB942" s="127"/>
      <c r="BE942" s="9"/>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x14ac:dyDescent="0.25">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43"/>
      <c r="AY943" s="124"/>
      <c r="AZ943" s="124"/>
      <c r="BA943" s="4"/>
      <c r="BB943" s="127"/>
      <c r="BE943" s="9"/>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x14ac:dyDescent="0.25">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43"/>
      <c r="AY944" s="124"/>
      <c r="AZ944" s="124"/>
      <c r="BA944" s="4"/>
      <c r="BB944" s="127"/>
      <c r="BE944" s="9"/>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x14ac:dyDescent="0.25">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43"/>
      <c r="AY945" s="124"/>
      <c r="AZ945" s="124"/>
      <c r="BA945" s="4"/>
      <c r="BB945" s="127"/>
      <c r="BE945" s="9"/>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x14ac:dyDescent="0.25">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43"/>
      <c r="AY946" s="124"/>
      <c r="AZ946" s="124"/>
      <c r="BA946" s="4"/>
      <c r="BB946" s="127"/>
      <c r="BE946" s="9"/>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x14ac:dyDescent="0.25">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43"/>
      <c r="AY947" s="124"/>
      <c r="AZ947" s="124"/>
      <c r="BA947" s="4"/>
      <c r="BB947" s="127"/>
      <c r="BE947" s="9"/>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x14ac:dyDescent="0.25">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43"/>
      <c r="AY948" s="124"/>
      <c r="AZ948" s="124"/>
      <c r="BA948" s="4"/>
      <c r="BB948" s="127"/>
      <c r="BE948" s="9"/>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x14ac:dyDescent="0.25">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43"/>
      <c r="AY949" s="124"/>
      <c r="AZ949" s="124"/>
      <c r="BA949" s="4"/>
      <c r="BB949" s="127"/>
      <c r="BE949" s="9"/>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x14ac:dyDescent="0.25">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43"/>
      <c r="AY950" s="124"/>
      <c r="AZ950" s="124"/>
      <c r="BA950" s="4"/>
      <c r="BB950" s="127"/>
      <c r="BE950" s="9"/>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x14ac:dyDescent="0.25">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43"/>
      <c r="AY951" s="124"/>
      <c r="AZ951" s="124"/>
      <c r="BA951" s="4"/>
      <c r="BB951" s="127"/>
      <c r="BE951" s="9"/>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x14ac:dyDescent="0.25">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43"/>
      <c r="AY952" s="124"/>
      <c r="AZ952" s="124"/>
      <c r="BA952" s="4"/>
      <c r="BB952" s="127"/>
      <c r="BE952" s="9"/>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x14ac:dyDescent="0.25">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43"/>
      <c r="AY953" s="124"/>
      <c r="AZ953" s="124"/>
      <c r="BA953" s="4"/>
      <c r="BB953" s="127"/>
      <c r="BE953" s="9"/>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x14ac:dyDescent="0.25">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43"/>
      <c r="AY954" s="124"/>
      <c r="AZ954" s="124"/>
      <c r="BA954" s="4"/>
      <c r="BB954" s="127"/>
      <c r="BE954" s="9"/>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x14ac:dyDescent="0.25">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43"/>
      <c r="AY955" s="124"/>
      <c r="AZ955" s="124"/>
      <c r="BA955" s="4"/>
      <c r="BB955" s="127"/>
      <c r="BE955" s="9"/>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x14ac:dyDescent="0.25">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43"/>
      <c r="AY956" s="124"/>
      <c r="AZ956" s="124"/>
      <c r="BA956" s="4"/>
      <c r="BB956" s="127"/>
      <c r="BE956" s="9"/>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x14ac:dyDescent="0.25">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43"/>
      <c r="AY957" s="124"/>
      <c r="AZ957" s="124"/>
      <c r="BA957" s="4"/>
      <c r="BB957" s="127"/>
      <c r="BE957" s="9"/>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x14ac:dyDescent="0.25">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43"/>
      <c r="AY958" s="124"/>
      <c r="AZ958" s="124"/>
      <c r="BA958" s="4"/>
      <c r="BB958" s="127"/>
      <c r="BE958" s="9"/>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x14ac:dyDescent="0.25">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43"/>
      <c r="AY959" s="124"/>
      <c r="AZ959" s="124"/>
      <c r="BA959" s="4"/>
      <c r="BB959" s="127"/>
      <c r="BE959" s="9"/>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x14ac:dyDescent="0.25">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43"/>
      <c r="AY960" s="124"/>
      <c r="AZ960" s="124"/>
      <c r="BA960" s="4"/>
      <c r="BB960" s="127"/>
      <c r="BE960" s="9"/>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x14ac:dyDescent="0.25">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43"/>
      <c r="AY961" s="124"/>
      <c r="AZ961" s="124"/>
      <c r="BA961" s="4"/>
      <c r="BB961" s="127"/>
      <c r="BE961" s="9"/>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x14ac:dyDescent="0.25">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43"/>
      <c r="AY962" s="124"/>
      <c r="AZ962" s="124"/>
      <c r="BA962" s="4"/>
      <c r="BB962" s="127"/>
      <c r="BE962" s="9"/>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x14ac:dyDescent="0.25">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43"/>
      <c r="AY963" s="124"/>
      <c r="AZ963" s="124"/>
      <c r="BA963" s="4"/>
      <c r="BB963" s="127"/>
      <c r="BE963" s="9"/>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x14ac:dyDescent="0.25">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43"/>
      <c r="AY964" s="124"/>
      <c r="AZ964" s="124"/>
      <c r="BA964" s="4"/>
      <c r="BB964" s="127"/>
      <c r="BE964" s="9"/>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x14ac:dyDescent="0.25">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43"/>
      <c r="AY965" s="124"/>
      <c r="AZ965" s="124"/>
      <c r="BA965" s="4"/>
      <c r="BB965" s="127"/>
      <c r="BE965" s="9"/>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x14ac:dyDescent="0.25">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43"/>
      <c r="AY966" s="124"/>
      <c r="AZ966" s="124"/>
      <c r="BA966" s="4"/>
      <c r="BB966" s="127"/>
      <c r="BE966" s="9"/>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x14ac:dyDescent="0.25">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43"/>
      <c r="AY967" s="124"/>
      <c r="AZ967" s="124"/>
      <c r="BA967" s="4"/>
      <c r="BB967" s="127"/>
      <c r="BE967" s="9"/>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x14ac:dyDescent="0.25">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43"/>
      <c r="AY968" s="124"/>
      <c r="AZ968" s="124"/>
      <c r="BA968" s="4"/>
      <c r="BB968" s="127"/>
      <c r="BE968" s="9"/>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x14ac:dyDescent="0.25">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43"/>
      <c r="AY969" s="124"/>
      <c r="AZ969" s="124"/>
      <c r="BA969" s="4"/>
      <c r="BB969" s="127"/>
      <c r="BE969" s="9"/>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x14ac:dyDescent="0.25">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43"/>
      <c r="AY970" s="124"/>
      <c r="AZ970" s="124"/>
      <c r="BA970" s="4"/>
      <c r="BB970" s="127"/>
      <c r="BE970" s="9"/>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x14ac:dyDescent="0.25">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43"/>
      <c r="AY971" s="124"/>
      <c r="AZ971" s="124"/>
      <c r="BA971" s="4"/>
      <c r="BB971" s="127"/>
      <c r="BE971" s="9"/>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x14ac:dyDescent="0.25">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43"/>
      <c r="AY972" s="124"/>
      <c r="AZ972" s="124"/>
      <c r="BA972" s="4"/>
      <c r="BB972" s="127"/>
      <c r="BE972" s="9"/>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x14ac:dyDescent="0.25">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43"/>
      <c r="AY973" s="124"/>
      <c r="AZ973" s="124"/>
      <c r="BA973" s="4"/>
      <c r="BB973" s="127"/>
      <c r="BE973" s="9"/>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x14ac:dyDescent="0.25">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43"/>
      <c r="AY974" s="124"/>
      <c r="AZ974" s="124"/>
      <c r="BA974" s="4"/>
      <c r="BB974" s="127"/>
      <c r="BE974" s="9"/>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x14ac:dyDescent="0.25">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43"/>
      <c r="AY975" s="124"/>
      <c r="AZ975" s="124"/>
      <c r="BA975" s="4"/>
      <c r="BB975" s="127"/>
      <c r="BE975" s="9"/>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x14ac:dyDescent="0.25">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43"/>
      <c r="AY976" s="124"/>
      <c r="AZ976" s="124"/>
      <c r="BA976" s="4"/>
      <c r="BB976" s="127"/>
      <c r="BE976" s="9"/>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x14ac:dyDescent="0.25">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43"/>
      <c r="AY977" s="124"/>
      <c r="AZ977" s="124"/>
      <c r="BA977" s="4"/>
      <c r="BB977" s="127"/>
      <c r="BE977" s="9"/>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x14ac:dyDescent="0.25">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43"/>
      <c r="AY978" s="124"/>
      <c r="AZ978" s="124"/>
      <c r="BA978" s="4"/>
      <c r="BB978" s="127"/>
      <c r="BE978" s="9"/>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x14ac:dyDescent="0.25">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43"/>
      <c r="AY979" s="124"/>
      <c r="AZ979" s="124"/>
      <c r="BA979" s="4"/>
      <c r="BB979" s="127"/>
      <c r="BE979" s="9"/>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x14ac:dyDescent="0.25">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43"/>
      <c r="AY980" s="124"/>
      <c r="AZ980" s="124"/>
      <c r="BA980" s="4"/>
      <c r="BB980" s="127"/>
      <c r="BE980" s="9"/>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x14ac:dyDescent="0.25">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43"/>
      <c r="AY981" s="124"/>
      <c r="AZ981" s="124"/>
      <c r="BA981" s="4"/>
      <c r="BB981" s="127"/>
      <c r="BE981" s="9"/>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x14ac:dyDescent="0.25">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43"/>
      <c r="AY982" s="124"/>
      <c r="AZ982" s="124"/>
      <c r="BA982" s="4"/>
      <c r="BB982" s="127"/>
      <c r="BE982" s="9"/>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x14ac:dyDescent="0.25">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43"/>
      <c r="AY983" s="124"/>
      <c r="AZ983" s="124"/>
      <c r="BA983" s="4"/>
      <c r="BB983" s="127"/>
      <c r="BE983" s="9"/>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x14ac:dyDescent="0.25">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43"/>
      <c r="AY984" s="124"/>
      <c r="AZ984" s="124"/>
      <c r="BA984" s="4"/>
      <c r="BB984" s="127"/>
      <c r="BE984" s="9"/>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x14ac:dyDescent="0.25">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43"/>
      <c r="AY985" s="124"/>
      <c r="AZ985" s="124"/>
      <c r="BA985" s="4"/>
      <c r="BB985" s="127"/>
      <c r="BE985" s="9"/>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x14ac:dyDescent="0.25">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43"/>
      <c r="AY986" s="124"/>
      <c r="AZ986" s="124"/>
      <c r="BA986" s="4"/>
      <c r="BB986" s="127"/>
      <c r="BE986" s="9"/>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x14ac:dyDescent="0.25">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43"/>
      <c r="AY987" s="124"/>
      <c r="AZ987" s="124"/>
      <c r="BA987" s="4"/>
      <c r="BB987" s="127"/>
      <c r="BE987" s="9"/>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x14ac:dyDescent="0.25">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43"/>
      <c r="AY988" s="124"/>
      <c r="AZ988" s="124"/>
      <c r="BA988" s="4"/>
      <c r="BB988" s="127"/>
      <c r="BE988" s="9"/>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x14ac:dyDescent="0.25">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43"/>
      <c r="AY989" s="124"/>
      <c r="AZ989" s="124"/>
      <c r="BA989" s="4"/>
      <c r="BB989" s="127"/>
      <c r="BE989" s="9"/>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x14ac:dyDescent="0.25">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43"/>
      <c r="AY990" s="124"/>
      <c r="AZ990" s="124"/>
      <c r="BA990" s="4"/>
      <c r="BB990" s="127"/>
      <c r="BE990" s="9"/>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x14ac:dyDescent="0.25">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43"/>
      <c r="AY991" s="124"/>
      <c r="AZ991" s="124"/>
      <c r="BA991" s="4"/>
      <c r="BB991" s="127"/>
      <c r="BE991" s="9"/>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x14ac:dyDescent="0.25">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43"/>
      <c r="AY992" s="124"/>
      <c r="AZ992" s="124"/>
      <c r="BA992" s="4"/>
      <c r="BB992" s="127"/>
      <c r="BE992" s="9"/>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x14ac:dyDescent="0.25">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43"/>
      <c r="AY993" s="124"/>
      <c r="AZ993" s="124"/>
      <c r="BA993" s="4"/>
      <c r="BB993" s="127"/>
      <c r="BE993" s="9"/>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x14ac:dyDescent="0.25">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43"/>
      <c r="AY994" s="124"/>
      <c r="AZ994" s="124"/>
      <c r="BA994" s="4"/>
      <c r="BB994" s="127"/>
      <c r="BE994" s="9"/>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x14ac:dyDescent="0.25">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43"/>
      <c r="AY995" s="124"/>
      <c r="AZ995" s="124"/>
      <c r="BA995" s="4"/>
      <c r="BB995" s="127"/>
      <c r="BE995" s="9"/>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x14ac:dyDescent="0.25">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43"/>
      <c r="AY996" s="124"/>
      <c r="AZ996" s="124"/>
      <c r="BA996" s="4"/>
      <c r="BB996" s="127"/>
      <c r="BE996" s="9"/>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x14ac:dyDescent="0.25">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43"/>
      <c r="AY997" s="124"/>
      <c r="AZ997" s="124"/>
      <c r="BA997" s="4"/>
      <c r="BB997" s="127"/>
      <c r="BE997" s="9"/>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x14ac:dyDescent="0.25">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43"/>
      <c r="AY998" s="124"/>
      <c r="AZ998" s="124"/>
      <c r="BA998" s="4"/>
      <c r="BB998" s="127"/>
      <c r="BE998" s="9"/>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x14ac:dyDescent="0.25">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43"/>
      <c r="AY999" s="124"/>
      <c r="AZ999" s="124"/>
      <c r="BA999" s="4"/>
      <c r="BB999" s="127"/>
      <c r="BE999" s="9"/>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x14ac:dyDescent="0.25">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43"/>
      <c r="AY1000" s="124"/>
      <c r="AZ1000" s="124"/>
      <c r="BA1000" s="4"/>
      <c r="BB1000" s="127"/>
      <c r="BE1000" s="9"/>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x14ac:dyDescent="0.25">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43"/>
      <c r="AY1001" s="124"/>
      <c r="AZ1001" s="124"/>
      <c r="BA1001" s="4"/>
      <c r="BB1001" s="127"/>
      <c r="BE1001" s="9"/>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x14ac:dyDescent="0.25">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43"/>
      <c r="AY1002" s="124"/>
      <c r="AZ1002" s="124"/>
      <c r="BA1002" s="4"/>
      <c r="BB1002" s="127"/>
      <c r="BE1002" s="9"/>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x14ac:dyDescent="0.25">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43"/>
      <c r="AY1003" s="124"/>
      <c r="AZ1003" s="124"/>
      <c r="BA1003" s="4"/>
      <c r="BB1003" s="127"/>
      <c r="BE1003" s="9"/>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x14ac:dyDescent="0.25">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43"/>
      <c r="AY1004" s="124"/>
      <c r="AZ1004" s="124"/>
      <c r="BA1004" s="4"/>
      <c r="BB1004" s="127"/>
      <c r="BE1004" s="9"/>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x14ac:dyDescent="0.25">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43"/>
      <c r="AY1005" s="124"/>
      <c r="AZ1005" s="124"/>
      <c r="BA1005" s="4"/>
      <c r="BB1005" s="127"/>
      <c r="BE1005" s="9"/>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x14ac:dyDescent="0.25">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43"/>
      <c r="AY1006" s="124"/>
      <c r="AZ1006" s="124"/>
      <c r="BA1006" s="4"/>
      <c r="BB1006" s="127"/>
      <c r="BE1006" s="9"/>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x14ac:dyDescent="0.25">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43"/>
      <c r="AY1007" s="124"/>
      <c r="AZ1007" s="124"/>
      <c r="BA1007" s="4"/>
      <c r="BB1007" s="127"/>
      <c r="BE1007" s="9"/>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x14ac:dyDescent="0.25">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43"/>
      <c r="AY1008" s="124"/>
      <c r="AZ1008" s="124"/>
      <c r="BA1008" s="4"/>
      <c r="BB1008" s="127"/>
      <c r="BE1008" s="9"/>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x14ac:dyDescent="0.25">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43"/>
      <c r="AY1009" s="124"/>
      <c r="AZ1009" s="124"/>
      <c r="BA1009" s="4"/>
      <c r="BB1009" s="127"/>
      <c r="BE1009" s="9"/>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x14ac:dyDescent="0.25">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43"/>
      <c r="AY1010" s="124"/>
      <c r="AZ1010" s="124"/>
      <c r="BA1010" s="4"/>
      <c r="BB1010" s="127"/>
      <c r="BE1010" s="9"/>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x14ac:dyDescent="0.25">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43"/>
      <c r="AY1011" s="124"/>
      <c r="AZ1011" s="124"/>
      <c r="BA1011" s="4"/>
      <c r="BB1011" s="127"/>
      <c r="BE1011" s="9"/>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x14ac:dyDescent="0.25">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43"/>
      <c r="AY1012" s="124"/>
      <c r="AZ1012" s="124"/>
      <c r="BA1012" s="4"/>
      <c r="BB1012" s="127"/>
      <c r="BE1012" s="9"/>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x14ac:dyDescent="0.25">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43"/>
      <c r="AY1013" s="124"/>
      <c r="AZ1013" s="124"/>
      <c r="BA1013" s="4"/>
      <c r="BB1013" s="127"/>
      <c r="BE1013" s="9"/>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x14ac:dyDescent="0.25">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43"/>
      <c r="AY1014" s="124"/>
      <c r="AZ1014" s="124"/>
      <c r="BA1014" s="4"/>
      <c r="BB1014" s="127"/>
      <c r="BE1014" s="9"/>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x14ac:dyDescent="0.25">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43"/>
      <c r="AY1015" s="124"/>
      <c r="AZ1015" s="124"/>
      <c r="BA1015" s="4"/>
      <c r="BB1015" s="127"/>
      <c r="BE1015" s="9"/>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x14ac:dyDescent="0.25">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43"/>
      <c r="AY1016" s="124"/>
      <c r="AZ1016" s="124"/>
      <c r="BA1016" s="4"/>
      <c r="BB1016" s="127"/>
      <c r="BE1016" s="9"/>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x14ac:dyDescent="0.25">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43"/>
      <c r="AY1017" s="124"/>
      <c r="AZ1017" s="124"/>
      <c r="BA1017" s="4"/>
      <c r="BB1017" s="127"/>
      <c r="BE1017" s="9"/>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x14ac:dyDescent="0.25">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43"/>
      <c r="AY1018" s="124"/>
      <c r="AZ1018" s="124"/>
      <c r="BA1018" s="4"/>
      <c r="BB1018" s="127"/>
      <c r="BE1018" s="9"/>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x14ac:dyDescent="0.25">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43"/>
      <c r="AY1019" s="124"/>
      <c r="AZ1019" s="124"/>
      <c r="BA1019" s="4"/>
      <c r="BB1019" s="127"/>
      <c r="BE1019" s="9"/>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x14ac:dyDescent="0.25">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43"/>
      <c r="AY1020" s="124"/>
      <c r="AZ1020" s="124"/>
      <c r="BA1020" s="4"/>
      <c r="BB1020" s="127"/>
      <c r="BE1020" s="9"/>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x14ac:dyDescent="0.25">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43"/>
      <c r="AY1021" s="124"/>
      <c r="AZ1021" s="124"/>
      <c r="BA1021" s="4"/>
      <c r="BB1021" s="127"/>
      <c r="BE1021" s="9"/>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x14ac:dyDescent="0.25">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43"/>
      <c r="AY1022" s="124"/>
      <c r="AZ1022" s="124"/>
      <c r="BA1022" s="4"/>
      <c r="BB1022" s="127"/>
      <c r="BE1022" s="9"/>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x14ac:dyDescent="0.25">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43"/>
      <c r="AY1023" s="124"/>
      <c r="AZ1023" s="124"/>
      <c r="BA1023" s="4"/>
      <c r="BB1023" s="127"/>
      <c r="BE1023" s="9"/>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x14ac:dyDescent="0.25">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43"/>
      <c r="AY1024" s="124"/>
      <c r="AZ1024" s="124"/>
      <c r="BA1024" s="4"/>
      <c r="BB1024" s="127"/>
      <c r="BE1024" s="9"/>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x14ac:dyDescent="0.25">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43"/>
      <c r="AY1025" s="124"/>
      <c r="AZ1025" s="124"/>
      <c r="BA1025" s="4"/>
      <c r="BB1025" s="127"/>
      <c r="BE1025" s="9"/>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x14ac:dyDescent="0.25">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43"/>
      <c r="AY1026" s="124"/>
      <c r="AZ1026" s="124"/>
      <c r="BA1026" s="4"/>
      <c r="BB1026" s="127"/>
      <c r="BE1026" s="9"/>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x14ac:dyDescent="0.25">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43"/>
      <c r="AY1027" s="124"/>
      <c r="AZ1027" s="124"/>
      <c r="BA1027" s="4"/>
      <c r="BB1027" s="127"/>
      <c r="BE1027" s="9"/>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x14ac:dyDescent="0.25">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43"/>
      <c r="AY1028" s="124"/>
      <c r="AZ1028" s="124"/>
      <c r="BA1028" s="4"/>
      <c r="BB1028" s="127"/>
      <c r="BE1028" s="9"/>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x14ac:dyDescent="0.25">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43"/>
      <c r="AY1029" s="124"/>
      <c r="AZ1029" s="124"/>
      <c r="BA1029" s="4"/>
      <c r="BB1029" s="127"/>
      <c r="BE1029" s="9"/>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x14ac:dyDescent="0.25">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43"/>
      <c r="AY1030" s="124"/>
      <c r="AZ1030" s="124"/>
      <c r="BA1030" s="4"/>
      <c r="BB1030" s="127"/>
      <c r="BE1030" s="9"/>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x14ac:dyDescent="0.25">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43"/>
      <c r="AY1031" s="124"/>
      <c r="AZ1031" s="124"/>
      <c r="BA1031" s="4"/>
      <c r="BB1031" s="127"/>
      <c r="BE1031" s="9"/>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x14ac:dyDescent="0.25">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43"/>
      <c r="AY1032" s="124"/>
      <c r="AZ1032" s="124"/>
      <c r="BA1032" s="4"/>
      <c r="BB1032" s="127"/>
      <c r="BE1032" s="9"/>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x14ac:dyDescent="0.25">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43"/>
      <c r="AY1033" s="124"/>
      <c r="AZ1033" s="124"/>
      <c r="BA1033" s="4"/>
      <c r="BB1033" s="127"/>
      <c r="BE1033" s="9"/>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x14ac:dyDescent="0.25">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43"/>
      <c r="AY1034" s="124"/>
      <c r="AZ1034" s="124"/>
      <c r="BA1034" s="4"/>
      <c r="BB1034" s="127"/>
      <c r="BE1034" s="9"/>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x14ac:dyDescent="0.25">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43"/>
      <c r="AY1035" s="124"/>
      <c r="AZ1035" s="124"/>
      <c r="BA1035" s="4"/>
      <c r="BB1035" s="127"/>
      <c r="BE1035" s="9"/>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x14ac:dyDescent="0.25">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43"/>
      <c r="AY1036" s="124"/>
      <c r="AZ1036" s="124"/>
      <c r="BA1036" s="4"/>
      <c r="BB1036" s="127"/>
      <c r="BE1036" s="9"/>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x14ac:dyDescent="0.25">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43"/>
      <c r="AY1037" s="124"/>
      <c r="AZ1037" s="124"/>
      <c r="BA1037" s="4"/>
      <c r="BB1037" s="127"/>
      <c r="BE1037" s="9"/>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x14ac:dyDescent="0.25">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43"/>
      <c r="AY1038" s="124"/>
      <c r="AZ1038" s="124"/>
      <c r="BA1038" s="4"/>
      <c r="BB1038" s="127"/>
      <c r="BE1038" s="9"/>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x14ac:dyDescent="0.25">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43"/>
      <c r="AY1039" s="124"/>
      <c r="AZ1039" s="124"/>
      <c r="BA1039" s="4"/>
      <c r="BB1039" s="127"/>
      <c r="BE1039" s="9"/>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x14ac:dyDescent="0.25">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43"/>
      <c r="AY1040" s="124"/>
      <c r="AZ1040" s="124"/>
      <c r="BA1040" s="4"/>
      <c r="BB1040" s="127"/>
      <c r="BE1040" s="9"/>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x14ac:dyDescent="0.25">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43"/>
      <c r="AY1041" s="124"/>
      <c r="AZ1041" s="124"/>
      <c r="BA1041" s="4"/>
      <c r="BB1041" s="127"/>
      <c r="BE1041" s="9"/>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x14ac:dyDescent="0.25">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43"/>
      <c r="AY1042" s="124"/>
      <c r="AZ1042" s="124"/>
      <c r="BA1042" s="4"/>
      <c r="BB1042" s="127"/>
      <c r="BE1042" s="9"/>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x14ac:dyDescent="0.25">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43"/>
      <c r="AY1043" s="124"/>
      <c r="AZ1043" s="124"/>
      <c r="BA1043" s="4"/>
      <c r="BB1043" s="127"/>
      <c r="BE1043" s="9"/>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x14ac:dyDescent="0.25">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43"/>
      <c r="AY1044" s="124"/>
      <c r="AZ1044" s="124"/>
      <c r="BA1044" s="4"/>
      <c r="BB1044" s="127"/>
      <c r="BE1044" s="9"/>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x14ac:dyDescent="0.25">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43"/>
      <c r="AY1045" s="124"/>
      <c r="AZ1045" s="124"/>
      <c r="BA1045" s="4"/>
      <c r="BB1045" s="127"/>
      <c r="BE1045" s="9"/>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x14ac:dyDescent="0.25">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43"/>
      <c r="AY1046" s="124"/>
      <c r="AZ1046" s="124"/>
      <c r="BA1046" s="4"/>
      <c r="BB1046" s="127"/>
      <c r="BE1046" s="9"/>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x14ac:dyDescent="0.25">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43"/>
      <c r="AY1047" s="124"/>
      <c r="AZ1047" s="124"/>
      <c r="BA1047" s="4"/>
      <c r="BB1047" s="127"/>
      <c r="BE1047" s="9"/>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x14ac:dyDescent="0.25">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43"/>
      <c r="AY1048" s="124"/>
      <c r="AZ1048" s="124"/>
      <c r="BA1048" s="4"/>
      <c r="BB1048" s="127"/>
      <c r="BE1048" s="9"/>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x14ac:dyDescent="0.25">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43"/>
      <c r="AY1049" s="124"/>
      <c r="AZ1049" s="124"/>
      <c r="BA1049" s="4"/>
      <c r="BB1049" s="127"/>
      <c r="BE1049" s="9"/>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x14ac:dyDescent="0.25">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43"/>
      <c r="AY1050" s="124"/>
      <c r="AZ1050" s="124"/>
      <c r="BA1050" s="4"/>
      <c r="BB1050" s="127"/>
      <c r="BE1050" s="9"/>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x14ac:dyDescent="0.25">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43"/>
      <c r="AY1051" s="124"/>
      <c r="AZ1051" s="124"/>
      <c r="BA1051" s="4"/>
      <c r="BB1051" s="127"/>
      <c r="BE1051" s="9"/>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x14ac:dyDescent="0.25">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43"/>
      <c r="AY1052" s="124"/>
      <c r="AZ1052" s="124"/>
      <c r="BA1052" s="4"/>
      <c r="BB1052" s="127"/>
      <c r="BE1052" s="9"/>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x14ac:dyDescent="0.25">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43"/>
      <c r="AY1053" s="124"/>
      <c r="AZ1053" s="124"/>
      <c r="BA1053" s="4"/>
      <c r="BB1053" s="127"/>
      <c r="BE1053" s="9"/>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x14ac:dyDescent="0.25">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43"/>
      <c r="AY1054" s="124"/>
      <c r="AZ1054" s="124"/>
      <c r="BA1054" s="4"/>
      <c r="BB1054" s="127"/>
      <c r="BE1054" s="9"/>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x14ac:dyDescent="0.25">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43"/>
      <c r="AY1055" s="124"/>
      <c r="AZ1055" s="124"/>
      <c r="BA1055" s="4"/>
      <c r="BB1055" s="127"/>
      <c r="BE1055" s="9"/>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x14ac:dyDescent="0.25">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43"/>
      <c r="AY1056" s="124"/>
      <c r="AZ1056" s="124"/>
      <c r="BA1056" s="4"/>
      <c r="BB1056" s="127"/>
      <c r="BE1056" s="9"/>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x14ac:dyDescent="0.25">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43"/>
      <c r="AY1057" s="124"/>
      <c r="AZ1057" s="124"/>
      <c r="BA1057" s="4"/>
      <c r="BB1057" s="127"/>
      <c r="BE1057" s="9"/>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x14ac:dyDescent="0.25">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43"/>
      <c r="AY1058" s="124"/>
      <c r="AZ1058" s="124"/>
      <c r="BA1058" s="4"/>
      <c r="BB1058" s="127"/>
      <c r="BE1058" s="9"/>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x14ac:dyDescent="0.25">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43"/>
      <c r="AY1059" s="124"/>
      <c r="AZ1059" s="124"/>
      <c r="BA1059" s="4"/>
      <c r="BB1059" s="127"/>
      <c r="BE1059" s="9"/>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x14ac:dyDescent="0.25">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43"/>
      <c r="AY1060" s="124"/>
      <c r="AZ1060" s="124"/>
      <c r="BA1060" s="4"/>
      <c r="BB1060" s="127"/>
      <c r="BE1060" s="9"/>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x14ac:dyDescent="0.25">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43"/>
      <c r="AY1061" s="124"/>
      <c r="AZ1061" s="124"/>
      <c r="BA1061" s="4"/>
      <c r="BB1061" s="127"/>
      <c r="BE1061" s="9"/>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x14ac:dyDescent="0.25">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43"/>
      <c r="AY1062" s="124"/>
      <c r="AZ1062" s="124"/>
      <c r="BA1062" s="4"/>
      <c r="BB1062" s="127"/>
      <c r="BE1062" s="9"/>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x14ac:dyDescent="0.25">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43"/>
      <c r="AY1063" s="124"/>
      <c r="AZ1063" s="124"/>
      <c r="BA1063" s="4"/>
      <c r="BB1063" s="127"/>
      <c r="BE1063" s="9"/>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x14ac:dyDescent="0.25">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43"/>
      <c r="AY1064" s="124"/>
      <c r="AZ1064" s="124"/>
      <c r="BA1064" s="4"/>
      <c r="BB1064" s="127"/>
      <c r="BE1064" s="9"/>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x14ac:dyDescent="0.25">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43"/>
      <c r="AY1065" s="124"/>
      <c r="AZ1065" s="124"/>
      <c r="BA1065" s="4"/>
      <c r="BB1065" s="127"/>
      <c r="BE1065" s="9"/>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x14ac:dyDescent="0.25">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43"/>
      <c r="AY1066" s="124"/>
      <c r="AZ1066" s="124"/>
      <c r="BA1066" s="4"/>
      <c r="BB1066" s="127"/>
      <c r="BE1066" s="9"/>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x14ac:dyDescent="0.25">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43"/>
      <c r="AY1067" s="124"/>
      <c r="AZ1067" s="124"/>
      <c r="BA1067" s="4"/>
      <c r="BB1067" s="127"/>
      <c r="BE1067" s="9"/>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x14ac:dyDescent="0.25">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43"/>
      <c r="AY1068" s="124"/>
      <c r="AZ1068" s="124"/>
      <c r="BA1068" s="4"/>
      <c r="BB1068" s="127"/>
      <c r="BE1068" s="9"/>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x14ac:dyDescent="0.25">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43"/>
      <c r="AY1069" s="124"/>
      <c r="AZ1069" s="124"/>
      <c r="BA1069" s="4"/>
      <c r="BB1069" s="127"/>
      <c r="BE1069" s="9"/>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x14ac:dyDescent="0.25">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43"/>
      <c r="AY1070" s="124"/>
      <c r="AZ1070" s="124"/>
      <c r="BA1070" s="4"/>
      <c r="BB1070" s="127"/>
      <c r="BE1070" s="9"/>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x14ac:dyDescent="0.25">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43"/>
      <c r="AY1071" s="124"/>
      <c r="AZ1071" s="124"/>
      <c r="BA1071" s="4"/>
      <c r="BB1071" s="127"/>
      <c r="BE1071" s="9"/>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x14ac:dyDescent="0.25">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43"/>
      <c r="AY1072" s="124"/>
      <c r="AZ1072" s="124"/>
      <c r="BA1072" s="4"/>
      <c r="BB1072" s="127"/>
      <c r="BE1072" s="9"/>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x14ac:dyDescent="0.25">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43"/>
      <c r="AY1073" s="124"/>
      <c r="AZ1073" s="124"/>
      <c r="BA1073" s="4"/>
      <c r="BB1073" s="127"/>
      <c r="BE1073" s="9"/>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x14ac:dyDescent="0.25">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43"/>
      <c r="AY1074" s="124"/>
      <c r="AZ1074" s="124"/>
      <c r="BA1074" s="4"/>
      <c r="BB1074" s="127"/>
      <c r="BE1074" s="9"/>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x14ac:dyDescent="0.25">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43"/>
      <c r="AY1075" s="124"/>
      <c r="AZ1075" s="124"/>
      <c r="BA1075" s="4"/>
      <c r="BB1075" s="127"/>
      <c r="BE1075" s="9"/>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x14ac:dyDescent="0.25">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43"/>
      <c r="AY1076" s="124"/>
      <c r="AZ1076" s="124"/>
      <c r="BA1076" s="4"/>
      <c r="BB1076" s="127"/>
      <c r="BE1076" s="9"/>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x14ac:dyDescent="0.25">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43"/>
      <c r="AY1077" s="124"/>
      <c r="AZ1077" s="124"/>
      <c r="BA1077" s="4"/>
      <c r="BB1077" s="127"/>
      <c r="BE1077" s="9"/>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x14ac:dyDescent="0.25">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43"/>
      <c r="AY1078" s="124"/>
      <c r="AZ1078" s="124"/>
      <c r="BA1078" s="4"/>
      <c r="BB1078" s="127"/>
      <c r="BE1078" s="9"/>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x14ac:dyDescent="0.25">
      <c r="A1079" s="4"/>
      <c r="B1079" s="3"/>
      <c r="D1079" s="1"/>
      <c r="H1079" s="5"/>
      <c r="L1079" s="4"/>
      <c r="M1079" s="4"/>
      <c r="Q1079" s="5"/>
      <c r="S1079"/>
      <c r="X1079" s="3"/>
      <c r="Z1079" s="4"/>
      <c r="AX1079" s="143"/>
      <c r="BE1079" s="9"/>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x14ac:dyDescent="0.25">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x14ac:dyDescent="0.25">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x14ac:dyDescent="0.25">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x14ac:dyDescent="0.25">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x14ac:dyDescent="0.25">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x14ac:dyDescent="0.25">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x14ac:dyDescent="0.25">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x14ac:dyDescent="0.25">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x14ac:dyDescent="0.25">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x14ac:dyDescent="0.25">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x14ac:dyDescent="0.25">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x14ac:dyDescent="0.25">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x14ac:dyDescent="0.25">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x14ac:dyDescent="0.25">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x14ac:dyDescent="0.25">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x14ac:dyDescent="0.25">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x14ac:dyDescent="0.25">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x14ac:dyDescent="0.25">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x14ac:dyDescent="0.25">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x14ac:dyDescent="0.25">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x14ac:dyDescent="0.25">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x14ac:dyDescent="0.25">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x14ac:dyDescent="0.25">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x14ac:dyDescent="0.25">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x14ac:dyDescent="0.25">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x14ac:dyDescent="0.25">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x14ac:dyDescent="0.25">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x14ac:dyDescent="0.25">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x14ac:dyDescent="0.25">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x14ac:dyDescent="0.25">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x14ac:dyDescent="0.25">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x14ac:dyDescent="0.25">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x14ac:dyDescent="0.25">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x14ac:dyDescent="0.25">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x14ac:dyDescent="0.25">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x14ac:dyDescent="0.25">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x14ac:dyDescent="0.25">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x14ac:dyDescent="0.25">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x14ac:dyDescent="0.25">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x14ac:dyDescent="0.25">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x14ac:dyDescent="0.25">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x14ac:dyDescent="0.25">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x14ac:dyDescent="0.25">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x14ac:dyDescent="0.25">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x14ac:dyDescent="0.25">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x14ac:dyDescent="0.25">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x14ac:dyDescent="0.25">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x14ac:dyDescent="0.25">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x14ac:dyDescent="0.25">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x14ac:dyDescent="0.25">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x14ac:dyDescent="0.25">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x14ac:dyDescent="0.25">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x14ac:dyDescent="0.25">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x14ac:dyDescent="0.25">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x14ac:dyDescent="0.25">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x14ac:dyDescent="0.25">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x14ac:dyDescent="0.25">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x14ac:dyDescent="0.25">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x14ac:dyDescent="0.25">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x14ac:dyDescent="0.25">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x14ac:dyDescent="0.25">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x14ac:dyDescent="0.25">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x14ac:dyDescent="0.25">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x14ac:dyDescent="0.25">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x14ac:dyDescent="0.25">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x14ac:dyDescent="0.25">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x14ac:dyDescent="0.25">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x14ac:dyDescent="0.25">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x14ac:dyDescent="0.25">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x14ac:dyDescent="0.25">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x14ac:dyDescent="0.25">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x14ac:dyDescent="0.25">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x14ac:dyDescent="0.25">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x14ac:dyDescent="0.25">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x14ac:dyDescent="0.25">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x14ac:dyDescent="0.25">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x14ac:dyDescent="0.25">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x14ac:dyDescent="0.25">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x14ac:dyDescent="0.25">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x14ac:dyDescent="0.25">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x14ac:dyDescent="0.25">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x14ac:dyDescent="0.25">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x14ac:dyDescent="0.25">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x14ac:dyDescent="0.25">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x14ac:dyDescent="0.25">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x14ac:dyDescent="0.25">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x14ac:dyDescent="0.25">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x14ac:dyDescent="0.25">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x14ac:dyDescent="0.25">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x14ac:dyDescent="0.25">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x14ac:dyDescent="0.25">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x14ac:dyDescent="0.25">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x14ac:dyDescent="0.25">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x14ac:dyDescent="0.25">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x14ac:dyDescent="0.25">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x14ac:dyDescent="0.25">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x14ac:dyDescent="0.25">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x14ac:dyDescent="0.25">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x14ac:dyDescent="0.25">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x14ac:dyDescent="0.25">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x14ac:dyDescent="0.25">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x14ac:dyDescent="0.25">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x14ac:dyDescent="0.25">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x14ac:dyDescent="0.25">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x14ac:dyDescent="0.25">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x14ac:dyDescent="0.25">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x14ac:dyDescent="0.25">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x14ac:dyDescent="0.25">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x14ac:dyDescent="0.25">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x14ac:dyDescent="0.25">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x14ac:dyDescent="0.25">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x14ac:dyDescent="0.25">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x14ac:dyDescent="0.25">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x14ac:dyDescent="0.25">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x14ac:dyDescent="0.25">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x14ac:dyDescent="0.25">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x14ac:dyDescent="0.25">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x14ac:dyDescent="0.25">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x14ac:dyDescent="0.25">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x14ac:dyDescent="0.25">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x14ac:dyDescent="0.25">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x14ac:dyDescent="0.25">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x14ac:dyDescent="0.25">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x14ac:dyDescent="0.25">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x14ac:dyDescent="0.25">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x14ac:dyDescent="0.25">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x14ac:dyDescent="0.25">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x14ac:dyDescent="0.25">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x14ac:dyDescent="0.25">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x14ac:dyDescent="0.25">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x14ac:dyDescent="0.25">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x14ac:dyDescent="0.25">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x14ac:dyDescent="0.25">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x14ac:dyDescent="0.25">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x14ac:dyDescent="0.25">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x14ac:dyDescent="0.25">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x14ac:dyDescent="0.25">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x14ac:dyDescent="0.25">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x14ac:dyDescent="0.25">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x14ac:dyDescent="0.25">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x14ac:dyDescent="0.25">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x14ac:dyDescent="0.25">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x14ac:dyDescent="0.25">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x14ac:dyDescent="0.25">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x14ac:dyDescent="0.25">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x14ac:dyDescent="0.25">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x14ac:dyDescent="0.25">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x14ac:dyDescent="0.25">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x14ac:dyDescent="0.25">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x14ac:dyDescent="0.25">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x14ac:dyDescent="0.25">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x14ac:dyDescent="0.25">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x14ac:dyDescent="0.25">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x14ac:dyDescent="0.25">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x14ac:dyDescent="0.25">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x14ac:dyDescent="0.25">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x14ac:dyDescent="0.25">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x14ac:dyDescent="0.25">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x14ac:dyDescent="0.25">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x14ac:dyDescent="0.25">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x14ac:dyDescent="0.25">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x14ac:dyDescent="0.25">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x14ac:dyDescent="0.25">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x14ac:dyDescent="0.25">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x14ac:dyDescent="0.25">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x14ac:dyDescent="0.25">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x14ac:dyDescent="0.25">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x14ac:dyDescent="0.25">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x14ac:dyDescent="0.25">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x14ac:dyDescent="0.25">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x14ac:dyDescent="0.25">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x14ac:dyDescent="0.25">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x14ac:dyDescent="0.25">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x14ac:dyDescent="0.25">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x14ac:dyDescent="0.25">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x14ac:dyDescent="0.25">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x14ac:dyDescent="0.25">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x14ac:dyDescent="0.25">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x14ac:dyDescent="0.25">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x14ac:dyDescent="0.25">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x14ac:dyDescent="0.25">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x14ac:dyDescent="0.25">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x14ac:dyDescent="0.25">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x14ac:dyDescent="0.25">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x14ac:dyDescent="0.25">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x14ac:dyDescent="0.25">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x14ac:dyDescent="0.25">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x14ac:dyDescent="0.25">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x14ac:dyDescent="0.25">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x14ac:dyDescent="0.25">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x14ac:dyDescent="0.25">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x14ac:dyDescent="0.25">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x14ac:dyDescent="0.25">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x14ac:dyDescent="0.25">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x14ac:dyDescent="0.25">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x14ac:dyDescent="0.25">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x14ac:dyDescent="0.25">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x14ac:dyDescent="0.25">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x14ac:dyDescent="0.25">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x14ac:dyDescent="0.25">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x14ac:dyDescent="0.25">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x14ac:dyDescent="0.25">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x14ac:dyDescent="0.25">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x14ac:dyDescent="0.25">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x14ac:dyDescent="0.25">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x14ac:dyDescent="0.25">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x14ac:dyDescent="0.25">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x14ac:dyDescent="0.25">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x14ac:dyDescent="0.25">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x14ac:dyDescent="0.25">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x14ac:dyDescent="0.25">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x14ac:dyDescent="0.25">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x14ac:dyDescent="0.25">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x14ac:dyDescent="0.25">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x14ac:dyDescent="0.25">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x14ac:dyDescent="0.25">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x14ac:dyDescent="0.25">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x14ac:dyDescent="0.25">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x14ac:dyDescent="0.25">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x14ac:dyDescent="0.25">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x14ac:dyDescent="0.25">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x14ac:dyDescent="0.25">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x14ac:dyDescent="0.25">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x14ac:dyDescent="0.25">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x14ac:dyDescent="0.25">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x14ac:dyDescent="0.25">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x14ac:dyDescent="0.25">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x14ac:dyDescent="0.25">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x14ac:dyDescent="0.25">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x14ac:dyDescent="0.25">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x14ac:dyDescent="0.25">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x14ac:dyDescent="0.25">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x14ac:dyDescent="0.25">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x14ac:dyDescent="0.25">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x14ac:dyDescent="0.25">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x14ac:dyDescent="0.25">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x14ac:dyDescent="0.25">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x14ac:dyDescent="0.25">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x14ac:dyDescent="0.25">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x14ac:dyDescent="0.25">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x14ac:dyDescent="0.25">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x14ac:dyDescent="0.25">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x14ac:dyDescent="0.25">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x14ac:dyDescent="0.25">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x14ac:dyDescent="0.25">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x14ac:dyDescent="0.25">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x14ac:dyDescent="0.25">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x14ac:dyDescent="0.25">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x14ac:dyDescent="0.25">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x14ac:dyDescent="0.25">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x14ac:dyDescent="0.25">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x14ac:dyDescent="0.25">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x14ac:dyDescent="0.25">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x14ac:dyDescent="0.25">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x14ac:dyDescent="0.25">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x14ac:dyDescent="0.25">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x14ac:dyDescent="0.25">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x14ac:dyDescent="0.25">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x14ac:dyDescent="0.25">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x14ac:dyDescent="0.25">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x14ac:dyDescent="0.25">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x14ac:dyDescent="0.25">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x14ac:dyDescent="0.25">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x14ac:dyDescent="0.25">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x14ac:dyDescent="0.25">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x14ac:dyDescent="0.25">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x14ac:dyDescent="0.25">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x14ac:dyDescent="0.25">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x14ac:dyDescent="0.25">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x14ac:dyDescent="0.25">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x14ac:dyDescent="0.25">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x14ac:dyDescent="0.25">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x14ac:dyDescent="0.25">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x14ac:dyDescent="0.25">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x14ac:dyDescent="0.25">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x14ac:dyDescent="0.25">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x14ac:dyDescent="0.25">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x14ac:dyDescent="0.25">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x14ac:dyDescent="0.25">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x14ac:dyDescent="0.25">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x14ac:dyDescent="0.25">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x14ac:dyDescent="0.25">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x14ac:dyDescent="0.25">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x14ac:dyDescent="0.25">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x14ac:dyDescent="0.25">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x14ac:dyDescent="0.25">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x14ac:dyDescent="0.25">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x14ac:dyDescent="0.25">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x14ac:dyDescent="0.25">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x14ac:dyDescent="0.25">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x14ac:dyDescent="0.25">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x14ac:dyDescent="0.25">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x14ac:dyDescent="0.25">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x14ac:dyDescent="0.25">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x14ac:dyDescent="0.25">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x14ac:dyDescent="0.25">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x14ac:dyDescent="0.25">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x14ac:dyDescent="0.25">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x14ac:dyDescent="0.25">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x14ac:dyDescent="0.25">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x14ac:dyDescent="0.25">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x14ac:dyDescent="0.25">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x14ac:dyDescent="0.25">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x14ac:dyDescent="0.25">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x14ac:dyDescent="0.25">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x14ac:dyDescent="0.25">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x14ac:dyDescent="0.25">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x14ac:dyDescent="0.25">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x14ac:dyDescent="0.25">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x14ac:dyDescent="0.25">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x14ac:dyDescent="0.25">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x14ac:dyDescent="0.25">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x14ac:dyDescent="0.25">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x14ac:dyDescent="0.25">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x14ac:dyDescent="0.25">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x14ac:dyDescent="0.25">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x14ac:dyDescent="0.25">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x14ac:dyDescent="0.25">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x14ac:dyDescent="0.25">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x14ac:dyDescent="0.25">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x14ac:dyDescent="0.25">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x14ac:dyDescent="0.25">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x14ac:dyDescent="0.25">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x14ac:dyDescent="0.25">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x14ac:dyDescent="0.25">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x14ac:dyDescent="0.25">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x14ac:dyDescent="0.25">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x14ac:dyDescent="0.25">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x14ac:dyDescent="0.25">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x14ac:dyDescent="0.25">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x14ac:dyDescent="0.25">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x14ac:dyDescent="0.25">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x14ac:dyDescent="0.25">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x14ac:dyDescent="0.25">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x14ac:dyDescent="0.25">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x14ac:dyDescent="0.25">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x14ac:dyDescent="0.25">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x14ac:dyDescent="0.25">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x14ac:dyDescent="0.25">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x14ac:dyDescent="0.25">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x14ac:dyDescent="0.25">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x14ac:dyDescent="0.25">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x14ac:dyDescent="0.25">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x14ac:dyDescent="0.25">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x14ac:dyDescent="0.25">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x14ac:dyDescent="0.25">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x14ac:dyDescent="0.25">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x14ac:dyDescent="0.25">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x14ac:dyDescent="0.25">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x14ac:dyDescent="0.25">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x14ac:dyDescent="0.25">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x14ac:dyDescent="0.25">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x14ac:dyDescent="0.25">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x14ac:dyDescent="0.25">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x14ac:dyDescent="0.25">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x14ac:dyDescent="0.25">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x14ac:dyDescent="0.25">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x14ac:dyDescent="0.25">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x14ac:dyDescent="0.25">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x14ac:dyDescent="0.25">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x14ac:dyDescent="0.25">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x14ac:dyDescent="0.25">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x14ac:dyDescent="0.25">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x14ac:dyDescent="0.25">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x14ac:dyDescent="0.25">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x14ac:dyDescent="0.25">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x14ac:dyDescent="0.25">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x14ac:dyDescent="0.25">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x14ac:dyDescent="0.25">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x14ac:dyDescent="0.25">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x14ac:dyDescent="0.25">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x14ac:dyDescent="0.25">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x14ac:dyDescent="0.25">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x14ac:dyDescent="0.25">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x14ac:dyDescent="0.25">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x14ac:dyDescent="0.25">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x14ac:dyDescent="0.25">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x14ac:dyDescent="0.25">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x14ac:dyDescent="0.25">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x14ac:dyDescent="0.25">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x14ac:dyDescent="0.25">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x14ac:dyDescent="0.25">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x14ac:dyDescent="0.25">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x14ac:dyDescent="0.25">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x14ac:dyDescent="0.25">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x14ac:dyDescent="0.25">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x14ac:dyDescent="0.25">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x14ac:dyDescent="0.25">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x14ac:dyDescent="0.25">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x14ac:dyDescent="0.25">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x14ac:dyDescent="0.25">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x14ac:dyDescent="0.25">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x14ac:dyDescent="0.25">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x14ac:dyDescent="0.25">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x14ac:dyDescent="0.25">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x14ac:dyDescent="0.25">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x14ac:dyDescent="0.25">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x14ac:dyDescent="0.25">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x14ac:dyDescent="0.25">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x14ac:dyDescent="0.25">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x14ac:dyDescent="0.25">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x14ac:dyDescent="0.25">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x14ac:dyDescent="0.25">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x14ac:dyDescent="0.25">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x14ac:dyDescent="0.25">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x14ac:dyDescent="0.25">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x14ac:dyDescent="0.25">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x14ac:dyDescent="0.25">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x14ac:dyDescent="0.25">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x14ac:dyDescent="0.25">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x14ac:dyDescent="0.25">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x14ac:dyDescent="0.25">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x14ac:dyDescent="0.25">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x14ac:dyDescent="0.25">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x14ac:dyDescent="0.25">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x14ac:dyDescent="0.25">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x14ac:dyDescent="0.25">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x14ac:dyDescent="0.25">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x14ac:dyDescent="0.25">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x14ac:dyDescent="0.25">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x14ac:dyDescent="0.25">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x14ac:dyDescent="0.25">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x14ac:dyDescent="0.25">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x14ac:dyDescent="0.25">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x14ac:dyDescent="0.25">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x14ac:dyDescent="0.25">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x14ac:dyDescent="0.25">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x14ac:dyDescent="0.25">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x14ac:dyDescent="0.25">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x14ac:dyDescent="0.25">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x14ac:dyDescent="0.25">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x14ac:dyDescent="0.25">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x14ac:dyDescent="0.25">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x14ac:dyDescent="0.25">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x14ac:dyDescent="0.25">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x14ac:dyDescent="0.25">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x14ac:dyDescent="0.25">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x14ac:dyDescent="0.25">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x14ac:dyDescent="0.25">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x14ac:dyDescent="0.25">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x14ac:dyDescent="0.25">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x14ac:dyDescent="0.25">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x14ac:dyDescent="0.25">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x14ac:dyDescent="0.25">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x14ac:dyDescent="0.25">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x14ac:dyDescent="0.25">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x14ac:dyDescent="0.25">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x14ac:dyDescent="0.25">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x14ac:dyDescent="0.25">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x14ac:dyDescent="0.25">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x14ac:dyDescent="0.25">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x14ac:dyDescent="0.25">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x14ac:dyDescent="0.25">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x14ac:dyDescent="0.25">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x14ac:dyDescent="0.25">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x14ac:dyDescent="0.25">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x14ac:dyDescent="0.25">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x14ac:dyDescent="0.25">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x14ac:dyDescent="0.25">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x14ac:dyDescent="0.25">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x14ac:dyDescent="0.25">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x14ac:dyDescent="0.25">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x14ac:dyDescent="0.25">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x14ac:dyDescent="0.25">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x14ac:dyDescent="0.25">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x14ac:dyDescent="0.25">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x14ac:dyDescent="0.25">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x14ac:dyDescent="0.25">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x14ac:dyDescent="0.25">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x14ac:dyDescent="0.25">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x14ac:dyDescent="0.25">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x14ac:dyDescent="0.25">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x14ac:dyDescent="0.25">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x14ac:dyDescent="0.25">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x14ac:dyDescent="0.25">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x14ac:dyDescent="0.25">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x14ac:dyDescent="0.25">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x14ac:dyDescent="0.25">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x14ac:dyDescent="0.25">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x14ac:dyDescent="0.25">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x14ac:dyDescent="0.25">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x14ac:dyDescent="0.25">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x14ac:dyDescent="0.25">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x14ac:dyDescent="0.25">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x14ac:dyDescent="0.25">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x14ac:dyDescent="0.25">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x14ac:dyDescent="0.25">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x14ac:dyDescent="0.25">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x14ac:dyDescent="0.25">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x14ac:dyDescent="0.25">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x14ac:dyDescent="0.25">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x14ac:dyDescent="0.25">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x14ac:dyDescent="0.25">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x14ac:dyDescent="0.25">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x14ac:dyDescent="0.25">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x14ac:dyDescent="0.25">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x14ac:dyDescent="0.25">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x14ac:dyDescent="0.25">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x14ac:dyDescent="0.25">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x14ac:dyDescent="0.25">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x14ac:dyDescent="0.25">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x14ac:dyDescent="0.25">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x14ac:dyDescent="0.25">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x14ac:dyDescent="0.25">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x14ac:dyDescent="0.25">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x14ac:dyDescent="0.25">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x14ac:dyDescent="0.25">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x14ac:dyDescent="0.25">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x14ac:dyDescent="0.25">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x14ac:dyDescent="0.25">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x14ac:dyDescent="0.25">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x14ac:dyDescent="0.25">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x14ac:dyDescent="0.25">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x14ac:dyDescent="0.25">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x14ac:dyDescent="0.25">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x14ac:dyDescent="0.25">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x14ac:dyDescent="0.25">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x14ac:dyDescent="0.25">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x14ac:dyDescent="0.25">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x14ac:dyDescent="0.25">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x14ac:dyDescent="0.25">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x14ac:dyDescent="0.25">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x14ac:dyDescent="0.25">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x14ac:dyDescent="0.25">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x14ac:dyDescent="0.25">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x14ac:dyDescent="0.25">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x14ac:dyDescent="0.25">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x14ac:dyDescent="0.25">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x14ac:dyDescent="0.25">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x14ac:dyDescent="0.25">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x14ac:dyDescent="0.25">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x14ac:dyDescent="0.25">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x14ac:dyDescent="0.25">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x14ac:dyDescent="0.25">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x14ac:dyDescent="0.25">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x14ac:dyDescent="0.25">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x14ac:dyDescent="0.25">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x14ac:dyDescent="0.25">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x14ac:dyDescent="0.25">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x14ac:dyDescent="0.25">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x14ac:dyDescent="0.25">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x14ac:dyDescent="0.25">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x14ac:dyDescent="0.25">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x14ac:dyDescent="0.25">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x14ac:dyDescent="0.25">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x14ac:dyDescent="0.25">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x14ac:dyDescent="0.25">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x14ac:dyDescent="0.25">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x14ac:dyDescent="0.25">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x14ac:dyDescent="0.25">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x14ac:dyDescent="0.25">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x14ac:dyDescent="0.25">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x14ac:dyDescent="0.25">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x14ac:dyDescent="0.25">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x14ac:dyDescent="0.25">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x14ac:dyDescent="0.25">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x14ac:dyDescent="0.25">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x14ac:dyDescent="0.25">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x14ac:dyDescent="0.25">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x14ac:dyDescent="0.25">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x14ac:dyDescent="0.25">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x14ac:dyDescent="0.25">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x14ac:dyDescent="0.25">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x14ac:dyDescent="0.25">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x14ac:dyDescent="0.25">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x14ac:dyDescent="0.25">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x14ac:dyDescent="0.25">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x14ac:dyDescent="0.25">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x14ac:dyDescent="0.25">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x14ac:dyDescent="0.25">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x14ac:dyDescent="0.25">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x14ac:dyDescent="0.25">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x14ac:dyDescent="0.25">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x14ac:dyDescent="0.25">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x14ac:dyDescent="0.25">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x14ac:dyDescent="0.25">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x14ac:dyDescent="0.25">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x14ac:dyDescent="0.25">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x14ac:dyDescent="0.25">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x14ac:dyDescent="0.25">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x14ac:dyDescent="0.25">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x14ac:dyDescent="0.25">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x14ac:dyDescent="0.25">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x14ac:dyDescent="0.25">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x14ac:dyDescent="0.25">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x14ac:dyDescent="0.25">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x14ac:dyDescent="0.25">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x14ac:dyDescent="0.25">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x14ac:dyDescent="0.25">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x14ac:dyDescent="0.25">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x14ac:dyDescent="0.25">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x14ac:dyDescent="0.25">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x14ac:dyDescent="0.25">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x14ac:dyDescent="0.25">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x14ac:dyDescent="0.25">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x14ac:dyDescent="0.25">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x14ac:dyDescent="0.25">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x14ac:dyDescent="0.25">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x14ac:dyDescent="0.25">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x14ac:dyDescent="0.25">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x14ac:dyDescent="0.25">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x14ac:dyDescent="0.25">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x14ac:dyDescent="0.25">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x14ac:dyDescent="0.25">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x14ac:dyDescent="0.25">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x14ac:dyDescent="0.25">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x14ac:dyDescent="0.25">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x14ac:dyDescent="0.25">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x14ac:dyDescent="0.25">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x14ac:dyDescent="0.25">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x14ac:dyDescent="0.25">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x14ac:dyDescent="0.25">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x14ac:dyDescent="0.25">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x14ac:dyDescent="0.25">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x14ac:dyDescent="0.25">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x14ac:dyDescent="0.25">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x14ac:dyDescent="0.25">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x14ac:dyDescent="0.25">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x14ac:dyDescent="0.25">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x14ac:dyDescent="0.25">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x14ac:dyDescent="0.25">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x14ac:dyDescent="0.25">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x14ac:dyDescent="0.25">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x14ac:dyDescent="0.25">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x14ac:dyDescent="0.25">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x14ac:dyDescent="0.25">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x14ac:dyDescent="0.25">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x14ac:dyDescent="0.25">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x14ac:dyDescent="0.25">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x14ac:dyDescent="0.25">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x14ac:dyDescent="0.25">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x14ac:dyDescent="0.25">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x14ac:dyDescent="0.25">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x14ac:dyDescent="0.25">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x14ac:dyDescent="0.25">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x14ac:dyDescent="0.25">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x14ac:dyDescent="0.25">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x14ac:dyDescent="0.25">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x14ac:dyDescent="0.25">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x14ac:dyDescent="0.25">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x14ac:dyDescent="0.25">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x14ac:dyDescent="0.25">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x14ac:dyDescent="0.25">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x14ac:dyDescent="0.25">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x14ac:dyDescent="0.25">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x14ac:dyDescent="0.25">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x14ac:dyDescent="0.25">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x14ac:dyDescent="0.25">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x14ac:dyDescent="0.25">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x14ac:dyDescent="0.25">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x14ac:dyDescent="0.25">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x14ac:dyDescent="0.25">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x14ac:dyDescent="0.25">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x14ac:dyDescent="0.25">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x14ac:dyDescent="0.25">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x14ac:dyDescent="0.25">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x14ac:dyDescent="0.25">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x14ac:dyDescent="0.25">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x14ac:dyDescent="0.25">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x14ac:dyDescent="0.25">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x14ac:dyDescent="0.25">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x14ac:dyDescent="0.25">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x14ac:dyDescent="0.25">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x14ac:dyDescent="0.25">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x14ac:dyDescent="0.25">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x14ac:dyDescent="0.25">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x14ac:dyDescent="0.25">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x14ac:dyDescent="0.25">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x14ac:dyDescent="0.25">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x14ac:dyDescent="0.25">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x14ac:dyDescent="0.25">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x14ac:dyDescent="0.25">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x14ac:dyDescent="0.25">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x14ac:dyDescent="0.25">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x14ac:dyDescent="0.25">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x14ac:dyDescent="0.25">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x14ac:dyDescent="0.25">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x14ac:dyDescent="0.25">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x14ac:dyDescent="0.25">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x14ac:dyDescent="0.25">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x14ac:dyDescent="0.25">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x14ac:dyDescent="0.25">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x14ac:dyDescent="0.25">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x14ac:dyDescent="0.25">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x14ac:dyDescent="0.25">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x14ac:dyDescent="0.25">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x14ac:dyDescent="0.25">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x14ac:dyDescent="0.25">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x14ac:dyDescent="0.25">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x14ac:dyDescent="0.25">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x14ac:dyDescent="0.25">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x14ac:dyDescent="0.25">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x14ac:dyDescent="0.25">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x14ac:dyDescent="0.25">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x14ac:dyDescent="0.25">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x14ac:dyDescent="0.25">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x14ac:dyDescent="0.25">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x14ac:dyDescent="0.25">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x14ac:dyDescent="0.25">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x14ac:dyDescent="0.25">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x14ac:dyDescent="0.25">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x14ac:dyDescent="0.25">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x14ac:dyDescent="0.25">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x14ac:dyDescent="0.25">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x14ac:dyDescent="0.25">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x14ac:dyDescent="0.25">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x14ac:dyDescent="0.25">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x14ac:dyDescent="0.25">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x14ac:dyDescent="0.25">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x14ac:dyDescent="0.25">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x14ac:dyDescent="0.25">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x14ac:dyDescent="0.25">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x14ac:dyDescent="0.25">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x14ac:dyDescent="0.25">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x14ac:dyDescent="0.25">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x14ac:dyDescent="0.25">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x14ac:dyDescent="0.25">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x14ac:dyDescent="0.25">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x14ac:dyDescent="0.25">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x14ac:dyDescent="0.25">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x14ac:dyDescent="0.25">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x14ac:dyDescent="0.25">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x14ac:dyDescent="0.25">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x14ac:dyDescent="0.25">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x14ac:dyDescent="0.25">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x14ac:dyDescent="0.25">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x14ac:dyDescent="0.25">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x14ac:dyDescent="0.25">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x14ac:dyDescent="0.25">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x14ac:dyDescent="0.25">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x14ac:dyDescent="0.25">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x14ac:dyDescent="0.25">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x14ac:dyDescent="0.25">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x14ac:dyDescent="0.25">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x14ac:dyDescent="0.25">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x14ac:dyDescent="0.25">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x14ac:dyDescent="0.25">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x14ac:dyDescent="0.25">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x14ac:dyDescent="0.25">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x14ac:dyDescent="0.25">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x14ac:dyDescent="0.25">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x14ac:dyDescent="0.25">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x14ac:dyDescent="0.25">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x14ac:dyDescent="0.25">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x14ac:dyDescent="0.25">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x14ac:dyDescent="0.25">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x14ac:dyDescent="0.25">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x14ac:dyDescent="0.25">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x14ac:dyDescent="0.25">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x14ac:dyDescent="0.25">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x14ac:dyDescent="0.25">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x14ac:dyDescent="0.25">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x14ac:dyDescent="0.25">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x14ac:dyDescent="0.25">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x14ac:dyDescent="0.25">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x14ac:dyDescent="0.25">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x14ac:dyDescent="0.25">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x14ac:dyDescent="0.25">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x14ac:dyDescent="0.25">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x14ac:dyDescent="0.25">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x14ac:dyDescent="0.25">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x14ac:dyDescent="0.25">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x14ac:dyDescent="0.25">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x14ac:dyDescent="0.25">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x14ac:dyDescent="0.25">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x14ac:dyDescent="0.25">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x14ac:dyDescent="0.25">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x14ac:dyDescent="0.25">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x14ac:dyDescent="0.25">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x14ac:dyDescent="0.25">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x14ac:dyDescent="0.25">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x14ac:dyDescent="0.25">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x14ac:dyDescent="0.25">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x14ac:dyDescent="0.25">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x14ac:dyDescent="0.25">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x14ac:dyDescent="0.25">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x14ac:dyDescent="0.25">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x14ac:dyDescent="0.25">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x14ac:dyDescent="0.25">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x14ac:dyDescent="0.25">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x14ac:dyDescent="0.25">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x14ac:dyDescent="0.25">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x14ac:dyDescent="0.25">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x14ac:dyDescent="0.25">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x14ac:dyDescent="0.25">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x14ac:dyDescent="0.25">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x14ac:dyDescent="0.25">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x14ac:dyDescent="0.25">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x14ac:dyDescent="0.25">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x14ac:dyDescent="0.25">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x14ac:dyDescent="0.25">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x14ac:dyDescent="0.25">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x14ac:dyDescent="0.25">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x14ac:dyDescent="0.25">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x14ac:dyDescent="0.25">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x14ac:dyDescent="0.25">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x14ac:dyDescent="0.25">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x14ac:dyDescent="0.25">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x14ac:dyDescent="0.25">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x14ac:dyDescent="0.25">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x14ac:dyDescent="0.25">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x14ac:dyDescent="0.25">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x14ac:dyDescent="0.25">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x14ac:dyDescent="0.25">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x14ac:dyDescent="0.25">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x14ac:dyDescent="0.25">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x14ac:dyDescent="0.25">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x14ac:dyDescent="0.25">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x14ac:dyDescent="0.25">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x14ac:dyDescent="0.25">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x14ac:dyDescent="0.25">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x14ac:dyDescent="0.25">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x14ac:dyDescent="0.25">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x14ac:dyDescent="0.25">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x14ac:dyDescent="0.25">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x14ac:dyDescent="0.25">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x14ac:dyDescent="0.25">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x14ac:dyDescent="0.25">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x14ac:dyDescent="0.25">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x14ac:dyDescent="0.25">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x14ac:dyDescent="0.25">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x14ac:dyDescent="0.25">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x14ac:dyDescent="0.25">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x14ac:dyDescent="0.25">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x14ac:dyDescent="0.25">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x14ac:dyDescent="0.25">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x14ac:dyDescent="0.25">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x14ac:dyDescent="0.25">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x14ac:dyDescent="0.25">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x14ac:dyDescent="0.25">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x14ac:dyDescent="0.25">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x14ac:dyDescent="0.25">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x14ac:dyDescent="0.25">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x14ac:dyDescent="0.25">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x14ac:dyDescent="0.25">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x14ac:dyDescent="0.25">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x14ac:dyDescent="0.25">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x14ac:dyDescent="0.25">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x14ac:dyDescent="0.25">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x14ac:dyDescent="0.25">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x14ac:dyDescent="0.25">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x14ac:dyDescent="0.25">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x14ac:dyDescent="0.25">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x14ac:dyDescent="0.25">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x14ac:dyDescent="0.25">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x14ac:dyDescent="0.25">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x14ac:dyDescent="0.25">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x14ac:dyDescent="0.25">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x14ac:dyDescent="0.25">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x14ac:dyDescent="0.25">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x14ac:dyDescent="0.25">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x14ac:dyDescent="0.25">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x14ac:dyDescent="0.25">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x14ac:dyDescent="0.25">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x14ac:dyDescent="0.25">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x14ac:dyDescent="0.25">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x14ac:dyDescent="0.25">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x14ac:dyDescent="0.25">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x14ac:dyDescent="0.25">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x14ac:dyDescent="0.25">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x14ac:dyDescent="0.25">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x14ac:dyDescent="0.25">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x14ac:dyDescent="0.25">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x14ac:dyDescent="0.25">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x14ac:dyDescent="0.25">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x14ac:dyDescent="0.25">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x14ac:dyDescent="0.25">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x14ac:dyDescent="0.25">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x14ac:dyDescent="0.25">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x14ac:dyDescent="0.25">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x14ac:dyDescent="0.25">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x14ac:dyDescent="0.25">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x14ac:dyDescent="0.25">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x14ac:dyDescent="0.25">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x14ac:dyDescent="0.25">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x14ac:dyDescent="0.25">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x14ac:dyDescent="0.25">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x14ac:dyDescent="0.25">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x14ac:dyDescent="0.25">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x14ac:dyDescent="0.25">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x14ac:dyDescent="0.25">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x14ac:dyDescent="0.25">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x14ac:dyDescent="0.25">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x14ac:dyDescent="0.25">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x14ac:dyDescent="0.25">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x14ac:dyDescent="0.25">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x14ac:dyDescent="0.25">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x14ac:dyDescent="0.25">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x14ac:dyDescent="0.25">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x14ac:dyDescent="0.25">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x14ac:dyDescent="0.25">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x14ac:dyDescent="0.25">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x14ac:dyDescent="0.25">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x14ac:dyDescent="0.25">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x14ac:dyDescent="0.25">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x14ac:dyDescent="0.25">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x14ac:dyDescent="0.25">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x14ac:dyDescent="0.25">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x14ac:dyDescent="0.25">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x14ac:dyDescent="0.25">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x14ac:dyDescent="0.25">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x14ac:dyDescent="0.25">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x14ac:dyDescent="0.25">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x14ac:dyDescent="0.25">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x14ac:dyDescent="0.25">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x14ac:dyDescent="0.25">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x14ac:dyDescent="0.25">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x14ac:dyDescent="0.25">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x14ac:dyDescent="0.25">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x14ac:dyDescent="0.25">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x14ac:dyDescent="0.25">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x14ac:dyDescent="0.25">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x14ac:dyDescent="0.25">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x14ac:dyDescent="0.25">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x14ac:dyDescent="0.25">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x14ac:dyDescent="0.25">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x14ac:dyDescent="0.25">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x14ac:dyDescent="0.25">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x14ac:dyDescent="0.25">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x14ac:dyDescent="0.25">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x14ac:dyDescent="0.25">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x14ac:dyDescent="0.25">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x14ac:dyDescent="0.25">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x14ac:dyDescent="0.25">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x14ac:dyDescent="0.25">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x14ac:dyDescent="0.25">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x14ac:dyDescent="0.25">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x14ac:dyDescent="0.25">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x14ac:dyDescent="0.25">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x14ac:dyDescent="0.25">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x14ac:dyDescent="0.25">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x14ac:dyDescent="0.25">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x14ac:dyDescent="0.25">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x14ac:dyDescent="0.25">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x14ac:dyDescent="0.25">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x14ac:dyDescent="0.25">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x14ac:dyDescent="0.25">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x14ac:dyDescent="0.25">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x14ac:dyDescent="0.25">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x14ac:dyDescent="0.25">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x14ac:dyDescent="0.25">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x14ac:dyDescent="0.25">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x14ac:dyDescent="0.25">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x14ac:dyDescent="0.25">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x14ac:dyDescent="0.25">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x14ac:dyDescent="0.25">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x14ac:dyDescent="0.25">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x14ac:dyDescent="0.25">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x14ac:dyDescent="0.25">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x14ac:dyDescent="0.25">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x14ac:dyDescent="0.25">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x14ac:dyDescent="0.25">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x14ac:dyDescent="0.25">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x14ac:dyDescent="0.25">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x14ac:dyDescent="0.25">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x14ac:dyDescent="0.25">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x14ac:dyDescent="0.25">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x14ac:dyDescent="0.25">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x14ac:dyDescent="0.25">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x14ac:dyDescent="0.25">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x14ac:dyDescent="0.25">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x14ac:dyDescent="0.25">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x14ac:dyDescent="0.25">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x14ac:dyDescent="0.25">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x14ac:dyDescent="0.25">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x14ac:dyDescent="0.25">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x14ac:dyDescent="0.25">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x14ac:dyDescent="0.25">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x14ac:dyDescent="0.25">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x14ac:dyDescent="0.25">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x14ac:dyDescent="0.25">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x14ac:dyDescent="0.25">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x14ac:dyDescent="0.25">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x14ac:dyDescent="0.25">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x14ac:dyDescent="0.25">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x14ac:dyDescent="0.25">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x14ac:dyDescent="0.25">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x14ac:dyDescent="0.25">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x14ac:dyDescent="0.25">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x14ac:dyDescent="0.25">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x14ac:dyDescent="0.25">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x14ac:dyDescent="0.25">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x14ac:dyDescent="0.25">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x14ac:dyDescent="0.25">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x14ac:dyDescent="0.25">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x14ac:dyDescent="0.25">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x14ac:dyDescent="0.25">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x14ac:dyDescent="0.25">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x14ac:dyDescent="0.25">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x14ac:dyDescent="0.25">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x14ac:dyDescent="0.25">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x14ac:dyDescent="0.25">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x14ac:dyDescent="0.25">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x14ac:dyDescent="0.25">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x14ac:dyDescent="0.25">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x14ac:dyDescent="0.25">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x14ac:dyDescent="0.25">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x14ac:dyDescent="0.25">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x14ac:dyDescent="0.25">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x14ac:dyDescent="0.25">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x14ac:dyDescent="0.25">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x14ac:dyDescent="0.25">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x14ac:dyDescent="0.25">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x14ac:dyDescent="0.25">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x14ac:dyDescent="0.25">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x14ac:dyDescent="0.25">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x14ac:dyDescent="0.25">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x14ac:dyDescent="0.25">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x14ac:dyDescent="0.25">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x14ac:dyDescent="0.25">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x14ac:dyDescent="0.25">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x14ac:dyDescent="0.25">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x14ac:dyDescent="0.25">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x14ac:dyDescent="0.25">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x14ac:dyDescent="0.25">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x14ac:dyDescent="0.25">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x14ac:dyDescent="0.25">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x14ac:dyDescent="0.25">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x14ac:dyDescent="0.25">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x14ac:dyDescent="0.25">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x14ac:dyDescent="0.25">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x14ac:dyDescent="0.25">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x14ac:dyDescent="0.25">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x14ac:dyDescent="0.25">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x14ac:dyDescent="0.25">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x14ac:dyDescent="0.25">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x14ac:dyDescent="0.25">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x14ac:dyDescent="0.25">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x14ac:dyDescent="0.25">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x14ac:dyDescent="0.25">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x14ac:dyDescent="0.25">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x14ac:dyDescent="0.25">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x14ac:dyDescent="0.25">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x14ac:dyDescent="0.25">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x14ac:dyDescent="0.25">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x14ac:dyDescent="0.25">
      <c r="A2115" s="24"/>
      <c r="B2115" s="3"/>
      <c r="BJ2115" s="123"/>
      <c r="BK2115" s="140"/>
      <c r="BP2115" s="5"/>
      <c r="BS2115" s="5"/>
      <c r="BT2115" s="5"/>
      <c r="BU2115" s="5"/>
      <c r="BX2115" s="14" t="str">
        <f t="shared" si="226"/>
        <v/>
      </c>
      <c r="BY2115" s="28"/>
      <c r="DG2115" s="5"/>
      <c r="DH2115" s="5"/>
      <c r="DI2115" s="5"/>
      <c r="DJ2115" s="5"/>
    </row>
    <row r="2116" spans="1:114" x14ac:dyDescent="0.25">
      <c r="A2116" s="24"/>
      <c r="BJ2116" s="123"/>
      <c r="BK2116" s="140"/>
      <c r="BP2116" s="5"/>
      <c r="BS2116" s="5"/>
      <c r="BT2116" s="5"/>
      <c r="BU2116" s="5"/>
      <c r="BX2116" s="14" t="str">
        <f t="shared" si="226"/>
        <v/>
      </c>
      <c r="BY2116" s="28"/>
      <c r="DG2116" s="5"/>
      <c r="DH2116" s="5"/>
      <c r="DI2116" s="5"/>
      <c r="DJ2116" s="5"/>
    </row>
    <row r="2117" spans="1:114" x14ac:dyDescent="0.25">
      <c r="A2117" s="24"/>
      <c r="BJ2117" s="123"/>
      <c r="BK2117" s="140"/>
      <c r="BP2117" s="5"/>
      <c r="BS2117" s="5"/>
      <c r="BT2117" s="5"/>
      <c r="BU2117" s="5"/>
      <c r="BX2117" s="14" t="str">
        <f t="shared" si="226"/>
        <v/>
      </c>
      <c r="BY2117" s="28"/>
      <c r="DG2117" s="5"/>
      <c r="DH2117" s="5"/>
      <c r="DI2117" s="5"/>
      <c r="DJ2117" s="5"/>
    </row>
    <row r="2118" spans="1:114" x14ac:dyDescent="0.25">
      <c r="A2118" s="24"/>
      <c r="BS2118" s="5"/>
      <c r="BT2118" s="5"/>
      <c r="BU2118" s="5"/>
      <c r="DG2118" s="5"/>
      <c r="DH2118" s="5"/>
      <c r="DI2118" s="5"/>
      <c r="DJ2118" s="5"/>
    </row>
    <row r="2119" spans="1:114" x14ac:dyDescent="0.25">
      <c r="A2119" s="24"/>
      <c r="BS2119" s="5"/>
      <c r="BT2119" s="5"/>
      <c r="BU2119" s="5"/>
      <c r="DG2119" s="5"/>
      <c r="DH2119" s="5"/>
      <c r="DI2119" s="5"/>
      <c r="DJ2119" s="5"/>
    </row>
    <row r="2120" spans="1:114" x14ac:dyDescent="0.25">
      <c r="A2120" s="24"/>
      <c r="BS2120" s="5"/>
      <c r="BT2120" s="5"/>
      <c r="BU2120" s="5"/>
    </row>
    <row r="2121" spans="1:114" x14ac:dyDescent="0.25">
      <c r="BS2121" s="5"/>
      <c r="BT2121" s="5"/>
      <c r="BU2121" s="5"/>
    </row>
    <row r="2122" spans="1:114" x14ac:dyDescent="0.25">
      <c r="BS2122" s="5"/>
      <c r="BT2122" s="5"/>
    </row>
  </sheetData>
  <autoFilter ref="B1:CI1412" xr:uid="{00000000-0009-0000-0000-000000000000}"/>
  <sortState xmlns:xlrd2="http://schemas.microsoft.com/office/spreadsheetml/2017/richdata2"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x14ac:dyDescent="0.3">
      <c r="A2" s="29"/>
      <c r="B2" s="29"/>
      <c r="C2" s="29"/>
      <c r="H2" s="144" t="str">
        <f>"REPRESENTACIÓN ESTATAL EN "&amp;UPPER(ESTADO)&amp;", CADER "&amp;UPPER(CADER)</f>
        <v>REPRESENTACIÓN ESTATAL EN NUEVO LEÓN, CADER LINARES</v>
      </c>
      <c r="I2" s="144"/>
      <c r="J2" s="144"/>
      <c r="K2" s="144"/>
      <c r="L2" s="144"/>
      <c r="M2" s="36"/>
      <c r="N2" s="36" t="s">
        <v>157</v>
      </c>
      <c r="O2" s="36"/>
      <c r="AH2" t="str">
        <f>IFERROR(IF(VLOOKUP(VALUE(C11),T:T,1,0)=0,"si","si"),"no")</f>
        <v>no</v>
      </c>
      <c r="AM2" s="62"/>
      <c r="AN2" s="62"/>
      <c r="AV2" t="s">
        <v>10489</v>
      </c>
      <c r="AW2">
        <v>1</v>
      </c>
      <c r="AX2" t="s">
        <v>10489</v>
      </c>
      <c r="AY2" t="s">
        <v>1</v>
      </c>
      <c r="AZ2" t="s">
        <v>10507</v>
      </c>
    </row>
    <row r="3" spans="1:53" ht="18" customHeight="1" x14ac:dyDescent="0.3">
      <c r="A3" s="21"/>
      <c r="B3" s="21"/>
      <c r="C3" s="21"/>
      <c r="D3" s="21"/>
      <c r="E3" s="21"/>
      <c r="F3" s="150" t="s">
        <v>172</v>
      </c>
      <c r="G3" s="150"/>
      <c r="H3" s="150"/>
      <c r="I3" s="150"/>
      <c r="J3" s="150"/>
      <c r="K3" s="150"/>
      <c r="L3" s="150"/>
      <c r="M3" s="29"/>
      <c r="AM3" s="62" t="s">
        <v>10433</v>
      </c>
      <c r="AN3" s="62" t="str">
        <f>DIRECC&amp;"error.pdf"</f>
        <v>C:\Users\Cader Linares\Documents\Programas\python\energia-main\Validacion\Archivo\error.pdf</v>
      </c>
      <c r="AV3" t="s">
        <v>10490</v>
      </c>
      <c r="AW3">
        <v>2</v>
      </c>
      <c r="AX3" t="s">
        <v>10490</v>
      </c>
      <c r="AY3" t="s">
        <v>10521</v>
      </c>
      <c r="AZ3" t="s">
        <v>10535</v>
      </c>
    </row>
    <row r="4" spans="1:53" ht="16.5" x14ac:dyDescent="0.3">
      <c r="D4" s="150" t="s">
        <v>10552</v>
      </c>
      <c r="E4" s="150"/>
      <c r="F4" s="150"/>
      <c r="G4" s="150"/>
      <c r="H4" s="150"/>
      <c r="I4" s="150"/>
      <c r="J4" s="150"/>
      <c r="K4" s="150"/>
      <c r="L4" s="150"/>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x14ac:dyDescent="0.3">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x14ac:dyDescent="0.3">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x14ac:dyDescent="0.3">
      <c r="B9" s="42" t="s">
        <v>173</v>
      </c>
      <c r="C9" s="145" t="s">
        <v>157</v>
      </c>
      <c r="D9" s="145"/>
      <c r="E9" s="145"/>
      <c r="F9" s="145"/>
      <c r="I9" s="23" t="str">
        <f>IF(B12="","","LOCALIDAD:")</f>
        <v/>
      </c>
      <c r="J9" s="146" t="str">
        <f>IFERROR(HYPERLINK("#"&amp;"DATOS!aQ"&amp;MATCH(VALUE(CARPETA),DATOS!B:B,0),IF(I9="","",IFERROR(INDEX(DATOS!S:S,MATCH(IF(O4="SI",VALUE(C10),VALUE(REPORTE!C11)),DATOS!BX:BX,0),1),""))),"")</f>
        <v/>
      </c>
      <c r="K9" s="147"/>
      <c r="L9" s="147"/>
      <c r="M9" s="16"/>
      <c r="AM9" s="63" t="s">
        <v>10474</v>
      </c>
      <c r="AN9" t="s">
        <v>10564</v>
      </c>
      <c r="AV9" t="s">
        <v>10496</v>
      </c>
      <c r="AW9">
        <v>8</v>
      </c>
      <c r="AX9" t="s">
        <v>10496</v>
      </c>
      <c r="AY9" t="s">
        <v>10527</v>
      </c>
      <c r="AZ9" t="s">
        <v>10538</v>
      </c>
    </row>
    <row r="10" spans="1:53" ht="16.5" x14ac:dyDescent="0.3">
      <c r="B10" s="39" t="str">
        <f>IFERROR(IF(N8=0,"","RPU:"),"")</f>
        <v/>
      </c>
      <c r="C10" s="149" t="str">
        <f>IFERROR(IF(IF(P41="","",IF(P42="",1,""))=1,INDEX(DATOS!C:C,MATCH(REPORTE!C9,DATOS!J:J,0),1),""),"")</f>
        <v/>
      </c>
      <c r="D10" s="149"/>
      <c r="E10" s="149"/>
      <c r="F10" s="149"/>
      <c r="I10" s="23" t="str">
        <f>IF(B12="","","MUNICIPIO:")</f>
        <v/>
      </c>
      <c r="J10" s="148" t="str">
        <f>IF(I10="","",IFERROR(INDEX(DATOS!R:R,MATCH(IF(O4="SI",VALUE(C10),VALUE(REPORTE!C11)),DATOS!BX:BX,0),1),""))</f>
        <v/>
      </c>
      <c r="K10" s="148"/>
      <c r="L10" s="148"/>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x14ac:dyDescent="0.3">
      <c r="B11" s="43" t="str">
        <f>IF(C9="","",IF(N8=0,"RPU:",""))</f>
        <v/>
      </c>
      <c r="C11" s="153">
        <v>396051000332</v>
      </c>
      <c r="D11" s="153"/>
      <c r="E11" s="153"/>
      <c r="F11" s="153"/>
      <c r="G11" s="37"/>
      <c r="I11" s="23" t="str">
        <f>IF(B12="","","EQUIPO:")</f>
        <v/>
      </c>
      <c r="J11" s="148" t="str">
        <f>IF(I11="","",IFERROR(CONCATENATE(INDEX(DATOS!Y:Y,MATCH(IF(O4="SI",VALUE(C10),VALUE(REPORTE!C11)),DATOS!BX:BX,0),1),"  HP"),""))</f>
        <v/>
      </c>
      <c r="K11" s="148"/>
      <c r="L11" s="148"/>
      <c r="M11" s="16"/>
      <c r="AM11" s="63" t="s">
        <v>10479</v>
      </c>
      <c r="AN11" s="62" t="str">
        <f>LEFT(PATH,LEN(PATH)-21)&amp;"Scripts\sincronizar.pyw"</f>
        <v>C:\Users\Cader Linares\Documents\Programas\python\energia-main\Scripts\sincronizar.pyw</v>
      </c>
      <c r="AV11" t="s">
        <v>10498</v>
      </c>
      <c r="AW11">
        <v>10</v>
      </c>
      <c r="AX11" t="s">
        <v>10498</v>
      </c>
    </row>
    <row r="12" spans="1:53" ht="16.5" x14ac:dyDescent="0.3">
      <c r="B12" s="40" t="str">
        <f>IF(C12="","","CARPETA:")</f>
        <v/>
      </c>
      <c r="C12" s="152" t="str">
        <f>IFERROR(IF(N8=0,IF(AH2="si",DATOS!DE2,""),DATOS!DE2),"")</f>
        <v/>
      </c>
      <c r="D12" s="152"/>
      <c r="E12" s="152"/>
      <c r="F12" s="152"/>
      <c r="G12" s="100"/>
      <c r="I12" s="23" t="str">
        <f>IF(B12="","","CUOTA ENERGETICA:")</f>
        <v/>
      </c>
      <c r="J12" s="148" t="str">
        <f>IF(I12="","",IFERROR(CONCATENATE(INDEX(DATOS!BV:BV,MATCH(IF(O4="SI",VALUE(C10),VALUE(REPORTE!C11)),DATOS!BX:BX,0),1),"  KW/H"),""))</f>
        <v/>
      </c>
      <c r="K12" s="148"/>
      <c r="L12" s="148"/>
      <c r="M12" s="16"/>
      <c r="AM12" s="63"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x14ac:dyDescent="0.25">
      <c r="B14" s="156"/>
      <c r="C14" s="156"/>
      <c r="L14" s="16"/>
      <c r="M14" s="16"/>
      <c r="AV14" t="s">
        <v>10501</v>
      </c>
      <c r="AW14">
        <v>13</v>
      </c>
      <c r="AX14" t="s">
        <v>10501</v>
      </c>
    </row>
    <row r="15" spans="1:53" ht="15" customHeight="1" x14ac:dyDescent="0.25">
      <c r="B15" s="156"/>
      <c r="C15" s="156"/>
      <c r="H15" s="101"/>
      <c r="L15" s="16"/>
      <c r="M15" s="16"/>
      <c r="AV15" t="s">
        <v>10502</v>
      </c>
      <c r="AW15">
        <v>14</v>
      </c>
      <c r="AX15" t="s">
        <v>10502</v>
      </c>
    </row>
    <row r="16" spans="1:53" x14ac:dyDescent="0.25">
      <c r="H16" s="23"/>
      <c r="I16" s="100"/>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100"/>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101"/>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x14ac:dyDescent="0.25">
      <c r="B27" s="44"/>
      <c r="G27" s="44"/>
      <c r="H27" s="44"/>
      <c r="J27" s="86"/>
      <c r="K27" s="86"/>
      <c r="L27" s="86"/>
      <c r="M27" s="38"/>
      <c r="N27" s="38"/>
      <c r="O27" s="38"/>
      <c r="AV27" t="s">
        <v>10514</v>
      </c>
      <c r="AW27">
        <v>26</v>
      </c>
      <c r="AX27" t="s">
        <v>10514</v>
      </c>
    </row>
    <row r="28" spans="2:50" ht="15.75" x14ac:dyDescent="0.25">
      <c r="B28" s="156"/>
      <c r="C28" s="156"/>
      <c r="G28" s="44"/>
      <c r="I28" s="101"/>
      <c r="J28" s="151" t="str">
        <f>IFERROR(IF(CONCATENATE(N8,O8,AH2)="0nosi"," ",IF(CONCATENATE(N8,O4)="1no"," ","")),"")</f>
        <v/>
      </c>
      <c r="K28" s="151"/>
      <c r="L28" s="151"/>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8">
        <f>IFERROR(IF(IFERROR(FIND("x",ERROR,1),FIND("X",ERROR,1))=1,1,1),"")</f>
        <v>1</v>
      </c>
      <c r="AV30" t="s">
        <v>10517</v>
      </c>
      <c r="AW30">
        <v>29</v>
      </c>
      <c r="AX30" t="s">
        <v>10517</v>
      </c>
    </row>
    <row r="31" spans="2:50" hidden="1" x14ac:dyDescent="0.25">
      <c r="M31" s="16"/>
      <c r="AV31" t="s">
        <v>10518</v>
      </c>
      <c r="AW31">
        <v>30</v>
      </c>
      <c r="AX31" t="s">
        <v>10518</v>
      </c>
    </row>
    <row r="32" spans="2:50" x14ac:dyDescent="0.25">
      <c r="B32" s="157" t="str">
        <f>IF(IF(I10="","",IFERROR(INDEX(DATOS!AR:AR,MATCH(IF(O4="SI",VALUE(C10),VALUE(REPORTE!C11)),DATOS!BX:BX,0),1),""))=0,"",IF(I10="","",IFERROR(INDEX(DATOS!AR:AR,MATCH(IF(O4="SI",VALUE(C10),VALUE(REPORTE!C11)),DATOS!BX:BX,0),1),"")))</f>
        <v/>
      </c>
      <c r="C32" s="157"/>
      <c r="D32" s="157"/>
      <c r="E32" s="157"/>
      <c r="F32" s="157"/>
      <c r="G32" s="157"/>
      <c r="H32" s="157"/>
      <c r="I32" s="157"/>
      <c r="J32" s="157"/>
      <c r="K32" s="157"/>
      <c r="L32" s="157"/>
      <c r="M32" s="16"/>
      <c r="AV32" t="s">
        <v>10519</v>
      </c>
      <c r="AW32">
        <v>31</v>
      </c>
      <c r="AX32" s="26" t="s">
        <v>10519</v>
      </c>
    </row>
    <row r="33" spans="2:50" ht="15" customHeight="1" x14ac:dyDescent="0.25">
      <c r="B33" s="155" t="s">
        <v>10551</v>
      </c>
      <c r="C33" s="155"/>
      <c r="D33" s="155"/>
      <c r="E33" s="155"/>
      <c r="F33" s="155"/>
      <c r="G33" s="155"/>
      <c r="H33" s="155"/>
      <c r="I33" s="155"/>
      <c r="J33" s="155"/>
      <c r="K33" s="155"/>
      <c r="L33" s="155"/>
      <c r="M33" s="16"/>
      <c r="AV33" t="s">
        <v>10520</v>
      </c>
      <c r="AW33">
        <v>32</v>
      </c>
      <c r="AX33" t="s">
        <v>10520</v>
      </c>
    </row>
    <row r="34" spans="2:50" ht="15" customHeight="1" x14ac:dyDescent="0.25">
      <c r="B34" s="155"/>
      <c r="C34" s="155"/>
      <c r="D34" s="155"/>
      <c r="E34" s="155"/>
      <c r="F34" s="155"/>
      <c r="G34" s="155"/>
      <c r="H34" s="155"/>
      <c r="I34" s="155"/>
      <c r="J34" s="155"/>
      <c r="K34" s="155"/>
      <c r="L34" s="155"/>
      <c r="M34" s="16"/>
    </row>
    <row r="35" spans="2:50" ht="15" customHeight="1" x14ac:dyDescent="0.25">
      <c r="B35" s="155"/>
      <c r="C35" s="155"/>
      <c r="D35" s="155"/>
      <c r="E35" s="155"/>
      <c r="F35" s="155"/>
      <c r="G35" s="155"/>
      <c r="H35" s="155"/>
      <c r="I35" s="155"/>
      <c r="J35" s="155"/>
      <c r="K35" s="155"/>
      <c r="L35" s="155"/>
      <c r="M35" s="16"/>
      <c r="R35">
        <v>0</v>
      </c>
      <c r="T35" t="s">
        <v>106</v>
      </c>
    </row>
    <row r="36" spans="2:50" x14ac:dyDescent="0.25">
      <c r="B36" s="155"/>
      <c r="C36" s="155"/>
      <c r="D36" s="155"/>
      <c r="E36" s="155"/>
      <c r="F36" s="155"/>
      <c r="G36" s="155"/>
      <c r="H36" s="155"/>
      <c r="I36" s="155"/>
      <c r="J36" s="155"/>
      <c r="K36" s="155"/>
      <c r="L36" s="155"/>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54"/>
      <c r="G42" s="154"/>
      <c r="H42" s="154"/>
      <c r="L42" s="16"/>
      <c r="M42" s="16"/>
      <c r="O42">
        <v>2</v>
      </c>
      <c r="P42" s="16" t="str">
        <f t="shared" si="1"/>
        <v/>
      </c>
      <c r="R42">
        <f t="shared" si="0"/>
        <v>1</v>
      </c>
      <c r="S42">
        <f>IF(T42="",0,IFERROR(IF(VLOOKUP(T42,T$38:T41,1,0)&gt;0,0,0),1))</f>
        <v>0</v>
      </c>
      <c r="T42" s="16">
        <f>IF(DATOS!J5=P$39,DATOS!C5,"")</f>
        <v>0</v>
      </c>
    </row>
    <row r="43" spans="2:50" x14ac:dyDescent="0.25">
      <c r="B43" s="152" t="s">
        <v>10436</v>
      </c>
      <c r="C43" s="152"/>
      <c r="D43" s="152"/>
      <c r="E43" s="152"/>
      <c r="F43" s="152"/>
      <c r="G43" s="152"/>
      <c r="H43" s="152"/>
      <c r="I43" s="152"/>
      <c r="J43" s="152"/>
      <c r="K43" s="152"/>
      <c r="L43" s="152"/>
      <c r="M43" s="16"/>
      <c r="O43">
        <v>3</v>
      </c>
      <c r="P43" s="16" t="str">
        <f t="shared" si="1"/>
        <v/>
      </c>
      <c r="R43">
        <f t="shared" si="0"/>
        <v>1</v>
      </c>
      <c r="S43">
        <f>IF(T43="",0,IFERROR(IF(VLOOKUP(T43,T$38:T42,1,0)&gt;0,0,0),1))</f>
        <v>0</v>
      </c>
      <c r="T43" s="16">
        <f>IF(DATOS!J6=P$39,DATOS!C6,"")</f>
        <v>0</v>
      </c>
    </row>
    <row r="44" spans="2:50" x14ac:dyDescent="0.25">
      <c r="B44" s="152" t="str">
        <f>IF(G26="",C9,"REPRESENTANTE LEGAL DE "&amp;C9)</f>
        <v/>
      </c>
      <c r="C44" s="152"/>
      <c r="D44" s="152"/>
      <c r="E44" s="152"/>
      <c r="F44" s="152"/>
      <c r="G44" s="152"/>
      <c r="H44" s="152"/>
      <c r="I44" s="152"/>
      <c r="J44" s="152"/>
      <c r="K44" s="152"/>
      <c r="L44" s="152"/>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9"/>
      <c r="M50" s="149"/>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BR14" sqref="BR14"/>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c r="AL2" t="s">
        <v>10562</v>
      </c>
    </row>
    <row r="3" spans="1:42" ht="16.5" customHeight="1" x14ac:dyDescent="0.25">
      <c r="D3"/>
      <c r="E3"/>
      <c r="G3"/>
      <c r="T3" s="35"/>
      <c r="U3" s="35"/>
      <c r="V3" s="35"/>
      <c r="W3" s="35"/>
    </row>
    <row r="4" spans="1:42" ht="45" customHeight="1" x14ac:dyDescent="0.3">
      <c r="C4" s="29"/>
      <c r="D4"/>
      <c r="E4"/>
      <c r="G4"/>
      <c r="O4" s="158" t="str">
        <f>"Representación Estatal en "&amp; PROPER(ESTADO)</f>
        <v>Representación Estatal en Nuevo León</v>
      </c>
      <c r="P4" s="158"/>
      <c r="Q4" s="158"/>
      <c r="R4" s="158"/>
      <c r="S4" s="158"/>
      <c r="T4" s="35"/>
      <c r="U4" s="35"/>
      <c r="V4" s="35"/>
      <c r="W4" s="35"/>
    </row>
    <row r="5" spans="1:42" ht="15" customHeight="1" x14ac:dyDescent="0.3">
      <c r="C5" s="29"/>
      <c r="H5" s="159" t="s">
        <v>10553</v>
      </c>
      <c r="I5" s="159"/>
      <c r="J5" s="159"/>
      <c r="K5" s="159"/>
      <c r="L5" s="159"/>
      <c r="M5" s="159"/>
      <c r="N5" s="159"/>
      <c r="O5" s="159"/>
      <c r="P5" s="159"/>
      <c r="Q5" s="159"/>
      <c r="R5" s="159"/>
      <c r="S5" s="159"/>
      <c r="T5" s="35"/>
      <c r="U5" s="35"/>
      <c r="V5" s="35"/>
      <c r="W5" s="35"/>
    </row>
    <row r="6" spans="1:42" ht="15" customHeight="1" x14ac:dyDescent="0.3">
      <c r="C6" s="29"/>
      <c r="D6" s="161" t="s">
        <v>10439</v>
      </c>
      <c r="E6" s="161"/>
      <c r="F6" s="161"/>
      <c r="G6" s="161"/>
      <c r="H6" s="161"/>
      <c r="I6" s="161"/>
      <c r="J6" s="161"/>
      <c r="K6" s="161"/>
      <c r="L6" s="161"/>
      <c r="M6" s="161"/>
      <c r="N6" s="161"/>
      <c r="O6" s="161"/>
      <c r="P6" s="161"/>
      <c r="Q6" s="161"/>
      <c r="R6" s="161"/>
      <c r="S6" s="161"/>
      <c r="T6" s="35"/>
      <c r="U6" s="35"/>
      <c r="V6" s="35"/>
      <c r="W6" s="35"/>
    </row>
    <row r="7" spans="1:42" ht="15" customHeight="1" x14ac:dyDescent="0.3">
      <c r="C7" s="29"/>
      <c r="D7" s="162" t="str">
        <f ca="1">PROPER(CADER)&amp;", Estado de "&amp;PROPER(ESTADO)&amp;" a "&amp;AK13&amp;" de "&amp;AK14&amp;" de "&amp;AK15</f>
        <v>Linares, Estado de Nuevo León a 23 de enero de 2024</v>
      </c>
      <c r="E7" s="162"/>
      <c r="F7" s="162"/>
      <c r="G7" s="162"/>
      <c r="H7" s="162"/>
      <c r="I7" s="162"/>
      <c r="J7" s="162"/>
      <c r="K7" s="162"/>
      <c r="L7" s="162"/>
      <c r="M7" s="162"/>
      <c r="N7" s="162"/>
      <c r="O7" s="162"/>
      <c r="P7" s="162"/>
      <c r="Q7" s="162"/>
      <c r="R7" s="162"/>
      <c r="S7" s="162"/>
      <c r="T7" s="35"/>
      <c r="U7" s="35"/>
      <c r="V7" s="35"/>
      <c r="W7" s="35"/>
    </row>
    <row r="8" spans="1:42" ht="28.5" customHeight="1" x14ac:dyDescent="0.3">
      <c r="C8" s="29"/>
      <c r="D8" s="131" t="str">
        <f>UPPER(ENCARGADO_DE_LA_VENTANILLA)</f>
        <v>C ABIEL FERNANDO PERALES MARIN</v>
      </c>
      <c r="E8"/>
      <c r="G8"/>
      <c r="Q8" t="s">
        <v>10485</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60" t="s">
        <v>10483</v>
      </c>
      <c r="E11" s="160"/>
      <c r="F11" s="160"/>
      <c r="G11" s="160"/>
      <c r="H11" s="160"/>
      <c r="U11" s="30"/>
    </row>
    <row r="12" spans="1:42" ht="7.5" customHeight="1" x14ac:dyDescent="0.25">
      <c r="D12"/>
      <c r="E12"/>
      <c r="G12"/>
      <c r="AJ12" s="27"/>
      <c r="AK12" s="71"/>
      <c r="AL12" s="27"/>
    </row>
    <row r="13" spans="1:42" x14ac:dyDescent="0.25">
      <c r="D13" s="163" t="s">
        <v>10554</v>
      </c>
      <c r="E13" s="163"/>
      <c r="F13" s="163"/>
      <c r="G13" s="163"/>
      <c r="H13" s="163"/>
      <c r="I13" s="163"/>
      <c r="J13" s="163"/>
      <c r="K13" s="163"/>
      <c r="L13" s="163"/>
      <c r="M13" s="163"/>
      <c r="N13" s="163"/>
      <c r="O13" s="163"/>
      <c r="P13" s="163"/>
      <c r="Q13" s="163"/>
      <c r="R13" s="163"/>
      <c r="S13" s="163"/>
      <c r="AJ13" s="27"/>
      <c r="AK13" s="72">
        <f ca="1">DAY(TODAY())</f>
        <v>23</v>
      </c>
      <c r="AL13" s="27"/>
    </row>
    <row r="14" spans="1:42" ht="90" customHeight="1" x14ac:dyDescent="0.25">
      <c r="D14" s="163"/>
      <c r="E14" s="163"/>
      <c r="F14" s="163"/>
      <c r="G14" s="163"/>
      <c r="H14" s="163"/>
      <c r="I14" s="163"/>
      <c r="J14" s="163"/>
      <c r="K14" s="163"/>
      <c r="L14" s="163"/>
      <c r="M14" s="163"/>
      <c r="N14" s="163"/>
      <c r="O14" s="163"/>
      <c r="P14" s="163"/>
      <c r="Q14" s="163"/>
      <c r="R14" s="163"/>
      <c r="S14" s="163"/>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4" t="s">
        <v>10442</v>
      </c>
      <c r="E16" s="164"/>
      <c r="F16" s="164"/>
      <c r="G16" s="164"/>
      <c r="H16" s="164"/>
      <c r="I16" s="164"/>
      <c r="J16" s="164"/>
      <c r="K16" s="164"/>
      <c r="L16" s="164"/>
      <c r="M16" s="164"/>
      <c r="N16" s="164"/>
      <c r="O16" s="164"/>
      <c r="P16" s="164"/>
      <c r="Q16" s="164"/>
      <c r="R16" s="164"/>
      <c r="S16" s="164"/>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83" t="s">
        <v>10459</v>
      </c>
      <c r="E18" s="183"/>
      <c r="F18" s="183"/>
      <c r="G18" s="183"/>
      <c r="H18" s="168" t="s">
        <v>157</v>
      </c>
      <c r="I18" s="168"/>
      <c r="J18" s="168"/>
      <c r="K18" s="168"/>
      <c r="L18" s="168"/>
      <c r="M18" s="168"/>
      <c r="N18" s="12">
        <f>IFERROR(IF(VLOOKUP(VALUE(H18),X40:X82,1,0)=1,"",""),1)</f>
        <v>1</v>
      </c>
      <c r="O18" s="183" t="e">
        <f>HYPERLINK("#"&amp;"DATOS!C"&amp;MATCH(VALUE(carp),DATOS!B:B,0),"PEUA:")</f>
        <v>#VALUE!</v>
      </c>
      <c r="P18" s="183"/>
      <c r="Q18" s="168" t="str">
        <f>AK31</f>
        <v/>
      </c>
      <c r="R18" s="168"/>
      <c r="S18" s="168"/>
      <c r="T18" s="73"/>
      <c r="U18" s="73"/>
      <c r="AI18" s="27"/>
      <c r="AJ18" s="27">
        <v>2</v>
      </c>
      <c r="AK18" s="27" t="s">
        <v>184</v>
      </c>
      <c r="AL18" s="27"/>
    </row>
    <row r="19" spans="4:57" x14ac:dyDescent="0.25">
      <c r="D19" s="176" t="s">
        <v>10460</v>
      </c>
      <c r="E19" s="176"/>
      <c r="F19" s="176"/>
      <c r="G19" s="176"/>
      <c r="H19" s="167" t="str">
        <f>AK29</f>
        <v/>
      </c>
      <c r="I19" s="167"/>
      <c r="J19" s="167"/>
      <c r="K19" s="167"/>
      <c r="L19" s="167"/>
      <c r="M19" s="167"/>
      <c r="N19" s="27"/>
      <c r="O19" s="183" t="str">
        <f>"RUTA/CUENTA:"</f>
        <v>RUTA/CUENTA:</v>
      </c>
      <c r="P19" s="183"/>
      <c r="Q19" s="167" t="str">
        <f>AK33</f>
        <v/>
      </c>
      <c r="R19" s="167"/>
      <c r="S19" s="167"/>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6" t="s">
        <v>10461</v>
      </c>
      <c r="E21" s="176"/>
      <c r="F21" s="176"/>
      <c r="G21" s="176"/>
      <c r="H21" s="176"/>
      <c r="I21" s="176"/>
      <c r="J21" s="176"/>
      <c r="K21" s="176"/>
      <c r="L21" s="168" t="str">
        <f>U21</f>
        <v/>
      </c>
      <c r="M21" s="169"/>
      <c r="N21" s="169"/>
      <c r="O21" s="169"/>
      <c r="P21" s="169"/>
      <c r="Q21" s="169"/>
      <c r="R21" s="169"/>
      <c r="S21" s="169"/>
      <c r="T21" s="16"/>
      <c r="U21" s="16" t="str">
        <f>PROPER(AK35)</f>
        <v/>
      </c>
      <c r="AI21" s="27"/>
      <c r="AJ21" s="27">
        <v>5</v>
      </c>
      <c r="AK21" s="27" t="s">
        <v>187</v>
      </c>
      <c r="AL21" s="27"/>
    </row>
    <row r="22" spans="4:57" x14ac:dyDescent="0.25">
      <c r="D22" s="176" t="s">
        <v>10462</v>
      </c>
      <c r="E22" s="176"/>
      <c r="F22" s="176"/>
      <c r="G22" s="176"/>
      <c r="H22" s="176"/>
      <c r="I22" s="176"/>
      <c r="J22" s="176"/>
      <c r="K22" s="176"/>
      <c r="L22" s="176"/>
      <c r="M22" s="181" t="str">
        <f>U22</f>
        <v/>
      </c>
      <c r="N22" s="167"/>
      <c r="O22" s="167"/>
      <c r="P22" s="167"/>
      <c r="Q22" s="167"/>
      <c r="R22" s="167"/>
      <c r="S22" s="167"/>
      <c r="T22" s="16"/>
      <c r="U22" s="16" t="str">
        <f>IF(AK46=0,"",PROPER(AK46))</f>
        <v/>
      </c>
      <c r="AI22" s="27"/>
      <c r="AJ22" s="27">
        <v>6</v>
      </c>
      <c r="AK22" s="27" t="s">
        <v>188</v>
      </c>
      <c r="AL22" s="27"/>
    </row>
    <row r="23" spans="4:57" x14ac:dyDescent="0.25">
      <c r="D23" s="176" t="s">
        <v>10463</v>
      </c>
      <c r="E23" s="176"/>
      <c r="F23" s="176"/>
      <c r="G23" s="176"/>
      <c r="H23" s="168" t="str">
        <f>U23</f>
        <v/>
      </c>
      <c r="I23" s="169"/>
      <c r="J23" s="169"/>
      <c r="K23" s="169"/>
      <c r="L23" s="169"/>
      <c r="M23" s="169"/>
      <c r="N23" s="169"/>
      <c r="O23" s="169"/>
      <c r="P23" s="169"/>
      <c r="Q23" s="169"/>
      <c r="R23" s="169"/>
      <c r="S23" s="169"/>
      <c r="U23" s="16" t="str">
        <f>PROPER(AK36)</f>
        <v/>
      </c>
      <c r="AI23" s="27"/>
      <c r="AJ23" s="27">
        <v>7</v>
      </c>
      <c r="AK23" s="27" t="s">
        <v>189</v>
      </c>
      <c r="AL23" s="27"/>
    </row>
    <row r="24" spans="4:57" x14ac:dyDescent="0.25">
      <c r="D24" s="176" t="s">
        <v>10464</v>
      </c>
      <c r="E24" s="176"/>
      <c r="F24" s="168" t="str">
        <f>U24</f>
        <v/>
      </c>
      <c r="G24" s="169"/>
      <c r="H24" s="169"/>
      <c r="I24" s="169"/>
      <c r="J24" s="169"/>
      <c r="K24" s="169"/>
      <c r="L24" s="169"/>
      <c r="M24" s="169"/>
      <c r="N24" s="27"/>
      <c r="O24" s="83" t="s">
        <v>10469</v>
      </c>
      <c r="P24" s="181" t="str">
        <f>U25</f>
        <v/>
      </c>
      <c r="Q24" s="167"/>
      <c r="R24" s="167"/>
      <c r="S24" s="167"/>
      <c r="T24" s="16"/>
      <c r="U24" s="16" t="str">
        <f>PROPER(AK38)</f>
        <v/>
      </c>
      <c r="AI24" s="27"/>
      <c r="AJ24" s="27">
        <v>8</v>
      </c>
      <c r="AK24" s="27" t="s">
        <v>190</v>
      </c>
      <c r="AL24" s="27"/>
    </row>
    <row r="25" spans="4:57" ht="15" customHeight="1" x14ac:dyDescent="0.25">
      <c r="D25" s="176" t="s">
        <v>10465</v>
      </c>
      <c r="E25" s="176"/>
      <c r="F25" s="176"/>
      <c r="G25" s="176"/>
      <c r="H25" s="176"/>
      <c r="I25" s="167" t="str">
        <f>AK39</f>
        <v/>
      </c>
      <c r="J25" s="167"/>
      <c r="K25" s="167"/>
      <c r="L25" s="167"/>
      <c r="M25" s="167"/>
      <c r="N25" s="27"/>
      <c r="O25" s="84" t="s">
        <v>10470</v>
      </c>
      <c r="P25" s="182" t="str">
        <f>IF(AK40=0,"",AK40)</f>
        <v/>
      </c>
      <c r="Q25" s="182"/>
      <c r="R25" s="182"/>
      <c r="S25" s="182"/>
      <c r="T25" s="16"/>
      <c r="U25" s="16" t="str">
        <f>PROPER(AK37)</f>
        <v/>
      </c>
      <c r="AI25" s="27"/>
      <c r="AJ25" s="27">
        <v>9</v>
      </c>
      <c r="AK25" s="27" t="s">
        <v>192</v>
      </c>
      <c r="AL25" s="27"/>
    </row>
    <row r="26" spans="4:57" ht="15" customHeight="1" x14ac:dyDescent="0.25">
      <c r="D26" s="175" t="s">
        <v>10466</v>
      </c>
      <c r="E26" s="175"/>
      <c r="F26" s="175"/>
      <c r="G26" s="175"/>
      <c r="H26" s="175"/>
      <c r="I26" s="175"/>
      <c r="J26" s="167" t="str">
        <f>AK44</f>
        <v/>
      </c>
      <c r="K26" s="167"/>
      <c r="L26" s="167"/>
      <c r="M26" s="167"/>
      <c r="N26" s="27"/>
      <c r="O26" s="176" t="s">
        <v>10471</v>
      </c>
      <c r="P26" s="176"/>
      <c r="Q26" s="176"/>
      <c r="R26" s="176"/>
      <c r="S26" s="132" t="str">
        <f>U26</f>
        <v/>
      </c>
      <c r="U26" s="16" t="str">
        <f>IF(AK45=0,"",AK45)</f>
        <v/>
      </c>
      <c r="AI26" s="27"/>
      <c r="AJ26" s="27">
        <v>10</v>
      </c>
      <c r="AK26" s="27" t="s">
        <v>191</v>
      </c>
      <c r="AL26" s="27"/>
      <c r="BD26">
        <v>1</v>
      </c>
      <c r="BE26" t="s">
        <v>183</v>
      </c>
    </row>
    <row r="27" spans="4:57" x14ac:dyDescent="0.25">
      <c r="D27" s="85" t="s">
        <v>10467</v>
      </c>
      <c r="E27" s="169" t="str">
        <f>AK41</f>
        <v/>
      </c>
      <c r="F27" s="169"/>
      <c r="G27" s="169"/>
      <c r="H27" s="169"/>
      <c r="I27" s="185" t="s">
        <v>10468</v>
      </c>
      <c r="J27" s="185"/>
      <c r="K27" s="167" t="str">
        <f>AK42</f>
        <v/>
      </c>
      <c r="L27" s="167"/>
      <c r="M27" s="167"/>
      <c r="N27" s="76"/>
      <c r="O27" s="184" t="s">
        <v>10557</v>
      </c>
      <c r="P27" s="184"/>
      <c r="Q27" s="184"/>
      <c r="R27" s="171" t="str">
        <f>AK43</f>
        <v/>
      </c>
      <c r="S27" s="171"/>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4" t="s">
        <v>10443</v>
      </c>
      <c r="E29" s="164"/>
      <c r="F29" s="164"/>
      <c r="G29" s="164"/>
      <c r="H29" s="164"/>
      <c r="I29" s="164"/>
      <c r="J29" s="164"/>
      <c r="K29" s="164"/>
      <c r="L29" s="164"/>
      <c r="M29" s="164"/>
      <c r="N29" s="164"/>
      <c r="O29" s="164"/>
      <c r="P29" s="164"/>
      <c r="Q29" s="164"/>
      <c r="R29" s="164"/>
      <c r="S29" s="164"/>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77" t="s">
        <v>10558</v>
      </c>
      <c r="E31" s="177"/>
      <c r="F31" s="177"/>
      <c r="G31" s="177"/>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80" t="str">
        <f>AJ34</f>
        <v/>
      </c>
      <c r="E33" s="180"/>
      <c r="F33" s="180"/>
      <c r="G33" s="180"/>
      <c r="H33" s="180"/>
      <c r="I33" s="180"/>
      <c r="J33" s="180"/>
      <c r="K33" s="180"/>
      <c r="L33" s="180"/>
      <c r="M33" s="180"/>
      <c r="N33" s="180"/>
      <c r="O33" s="180"/>
      <c r="P33" s="180"/>
      <c r="Q33" s="180"/>
      <c r="R33" s="180"/>
      <c r="S33" s="180"/>
      <c r="AI33" s="27"/>
      <c r="AJ33" s="27"/>
      <c r="AK33" s="27" t="str">
        <f>IFERROR(IF(INDEX(DATOS!D:D,MATCH(VALUE(REINSCRIPCION!H18),DATOS!C:C,0),1)=0,"",INDEX(DATOS!D:D,MATCH(VALUE(REINSCRIPCION!H18),DATOS!C:C,0),1)),"")</f>
        <v/>
      </c>
      <c r="AL33" s="27"/>
      <c r="BD33">
        <v>8</v>
      </c>
      <c r="BE33" t="s">
        <v>190</v>
      </c>
    </row>
    <row r="34" spans="4:57" x14ac:dyDescent="0.25">
      <c r="D34" s="180"/>
      <c r="E34" s="180"/>
      <c r="F34" s="180"/>
      <c r="G34" s="180"/>
      <c r="H34" s="180"/>
      <c r="I34" s="180"/>
      <c r="J34" s="180"/>
      <c r="K34" s="180"/>
      <c r="L34" s="180"/>
      <c r="M34" s="180"/>
      <c r="N34" s="180"/>
      <c r="O34" s="180"/>
      <c r="P34" s="180"/>
      <c r="Q34" s="180"/>
      <c r="R34" s="180"/>
      <c r="S34" s="180"/>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80"/>
      <c r="E35" s="180"/>
      <c r="F35" s="180"/>
      <c r="G35" s="180"/>
      <c r="H35" s="180"/>
      <c r="I35" s="180"/>
      <c r="J35" s="180"/>
      <c r="K35" s="180"/>
      <c r="L35" s="180"/>
      <c r="M35" s="180"/>
      <c r="N35" s="180"/>
      <c r="O35" s="180"/>
      <c r="P35" s="180"/>
      <c r="Q35" s="180"/>
      <c r="R35" s="180"/>
      <c r="S35" s="180"/>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80"/>
      <c r="E36" s="180"/>
      <c r="F36" s="180"/>
      <c r="G36" s="180"/>
      <c r="H36" s="180"/>
      <c r="I36" s="180"/>
      <c r="J36" s="180"/>
      <c r="K36" s="180"/>
      <c r="L36" s="180"/>
      <c r="M36" s="180"/>
      <c r="N36" s="180"/>
      <c r="O36" s="180"/>
      <c r="P36" s="180"/>
      <c r="Q36" s="180"/>
      <c r="R36" s="180"/>
      <c r="S36" s="180"/>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78" t="s">
        <v>10559</v>
      </c>
      <c r="E38" s="178"/>
      <c r="F38" s="178"/>
      <c r="G38" s="165" t="str">
        <f>U27</f>
        <v xml:space="preserve"> HP</v>
      </c>
      <c r="H38" s="166"/>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72" t="str">
        <f>AJ36</f>
        <v/>
      </c>
      <c r="E43" s="173"/>
      <c r="F43" s="173"/>
      <c r="G43" s="173"/>
      <c r="H43" s="173"/>
      <c r="I43" s="174"/>
      <c r="O43" s="172" t="str">
        <f>AJ37</f>
        <v/>
      </c>
      <c r="P43" s="173"/>
      <c r="Q43" s="173"/>
      <c r="R43" s="173"/>
      <c r="S43" s="17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60" t="s">
        <v>10446</v>
      </c>
      <c r="E46" s="160"/>
      <c r="F46" s="160"/>
      <c r="G46" s="160"/>
      <c r="H46" s="160"/>
      <c r="I46" s="160"/>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52"/>
      <c r="I47" s="152"/>
      <c r="J47" s="152"/>
      <c r="K47" s="152"/>
      <c r="L47" s="152"/>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79"/>
      <c r="AN48" s="179"/>
      <c r="AO48" s="179"/>
      <c r="AR48" s="12" t="str">
        <f>IFERROR(IF(INDEX(DATOS!AE:AE,MATCH(#REF!,DATOS!J:J,0),1)=0,"",INDEX(DATOS!AE:AE,MATCH(#REF!,DATOS!J:J,0),1)),"")</f>
        <v/>
      </c>
    </row>
    <row r="49" spans="1:47" ht="15" customHeight="1" x14ac:dyDescent="0.25">
      <c r="D49" s="170" t="s">
        <v>157</v>
      </c>
      <c r="E49" s="170"/>
      <c r="F49" s="170"/>
      <c r="G49" s="170"/>
      <c r="H49" s="170"/>
      <c r="I49" s="170"/>
      <c r="J49" s="170"/>
      <c r="K49" s="170"/>
      <c r="L49" s="170"/>
      <c r="M49" s="170"/>
      <c r="N49" s="131"/>
      <c r="T49" s="149"/>
      <c r="U49" s="149"/>
      <c r="W49">
        <v>10</v>
      </c>
      <c r="X49" s="16" t="str">
        <f t="shared" si="1"/>
        <v/>
      </c>
      <c r="Z49">
        <f t="shared" si="0"/>
        <v>1</v>
      </c>
      <c r="AA49">
        <f>IF(AB49="",0,IFERROR(IF(VLOOKUP(AB49,AB$38:AB48,1,0)&gt;0,0,0),1))</f>
        <v>0</v>
      </c>
      <c r="AB49" s="16">
        <f>IF(DATOS!J13=X$39,DATOS!C13,"")</f>
        <v>0</v>
      </c>
      <c r="AL49" s="37"/>
      <c r="AM49" s="179"/>
      <c r="AN49" s="179"/>
      <c r="AO49" s="179"/>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79"/>
      <c r="AM50" s="179"/>
      <c r="AN50" s="179"/>
      <c r="AO50" s="179"/>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86"/>
      <c r="F59" s="186"/>
      <c r="G59" s="186"/>
      <c r="H59" s="74"/>
      <c r="I59" s="27"/>
      <c r="J59" s="186"/>
      <c r="K59" s="186"/>
      <c r="L59" s="186"/>
      <c r="M59" s="186"/>
      <c r="N59" s="77"/>
      <c r="O59" s="187"/>
      <c r="P59" s="187"/>
      <c r="Q59" s="187"/>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86"/>
      <c r="F60" s="186"/>
      <c r="G60" s="186"/>
      <c r="H60" s="74"/>
      <c r="I60" s="27"/>
      <c r="J60" s="186"/>
      <c r="K60" s="186"/>
      <c r="L60" s="186"/>
      <c r="M60" s="186"/>
      <c r="N60" s="77"/>
      <c r="O60" s="187"/>
      <c r="P60" s="187"/>
      <c r="Q60" s="187"/>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86"/>
      <c r="F61" s="186"/>
      <c r="G61" s="186"/>
      <c r="H61" s="74"/>
      <c r="I61" s="27"/>
      <c r="J61" s="186"/>
      <c r="K61" s="186"/>
      <c r="L61" s="186"/>
      <c r="M61" s="186"/>
      <c r="N61" s="77"/>
      <c r="O61" s="187"/>
      <c r="P61" s="187"/>
      <c r="Q61" s="187"/>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86"/>
      <c r="F62" s="186"/>
      <c r="G62" s="186"/>
      <c r="H62" s="74"/>
      <c r="I62" s="27"/>
      <c r="J62" s="186"/>
      <c r="K62" s="186"/>
      <c r="L62" s="186"/>
      <c r="M62" s="186"/>
      <c r="N62" s="77"/>
      <c r="O62" s="187"/>
      <c r="P62" s="187"/>
      <c r="Q62" s="187"/>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86"/>
      <c r="F63" s="186"/>
      <c r="G63" s="186"/>
      <c r="H63" s="74"/>
      <c r="I63" s="27"/>
      <c r="J63" s="186"/>
      <c r="K63" s="186"/>
      <c r="L63" s="186"/>
      <c r="M63" s="186"/>
      <c r="N63" s="77"/>
      <c r="O63" s="187"/>
      <c r="P63" s="187"/>
      <c r="Q63" s="187"/>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86"/>
      <c r="F64" s="186"/>
      <c r="G64" s="186"/>
      <c r="H64" s="74"/>
      <c r="I64" s="27"/>
      <c r="J64" s="186"/>
      <c r="K64" s="186"/>
      <c r="L64" s="186"/>
      <c r="M64" s="186"/>
      <c r="N64" s="77"/>
      <c r="O64" s="187"/>
      <c r="P64" s="187"/>
      <c r="Q64" s="187"/>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86"/>
      <c r="F65" s="186"/>
      <c r="G65" s="186"/>
      <c r="H65" s="74"/>
      <c r="I65" s="27"/>
      <c r="J65" s="186"/>
      <c r="K65" s="186"/>
      <c r="L65" s="186"/>
      <c r="M65" s="186"/>
      <c r="N65" s="77"/>
      <c r="O65" s="187"/>
      <c r="P65" s="187"/>
      <c r="Q65" s="187"/>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86"/>
      <c r="F66" s="186"/>
      <c r="G66" s="186"/>
      <c r="H66" s="74"/>
      <c r="I66" s="27"/>
      <c r="J66" s="186"/>
      <c r="K66" s="186"/>
      <c r="L66" s="186"/>
      <c r="M66" s="186"/>
      <c r="N66" s="77"/>
      <c r="O66" s="187"/>
      <c r="P66" s="187"/>
      <c r="Q66" s="187"/>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86"/>
      <c r="F67" s="186"/>
      <c r="G67" s="186"/>
      <c r="H67" s="74"/>
      <c r="I67" s="27"/>
      <c r="J67" s="186"/>
      <c r="K67" s="186"/>
      <c r="L67" s="186"/>
      <c r="M67" s="186"/>
      <c r="N67" s="77"/>
      <c r="O67" s="187"/>
      <c r="P67" s="187"/>
      <c r="Q67" s="187"/>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86"/>
      <c r="F68" s="186"/>
      <c r="G68" s="186"/>
      <c r="H68" s="74"/>
      <c r="I68" s="27"/>
      <c r="J68" s="186"/>
      <c r="K68" s="186"/>
      <c r="L68" s="186"/>
      <c r="M68" s="186"/>
      <c r="N68" s="77"/>
      <c r="O68" s="187"/>
      <c r="P68" s="187"/>
      <c r="Q68" s="187"/>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86"/>
      <c r="F69" s="186"/>
      <c r="G69" s="186"/>
      <c r="H69" s="74"/>
      <c r="I69" s="27"/>
      <c r="J69" s="186"/>
      <c r="K69" s="186"/>
      <c r="L69" s="186"/>
      <c r="M69" s="186"/>
      <c r="N69" s="77"/>
      <c r="O69" s="187"/>
      <c r="P69" s="187"/>
      <c r="Q69" s="187"/>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86"/>
      <c r="F70" s="186"/>
      <c r="G70" s="186"/>
      <c r="H70" s="74"/>
      <c r="I70" s="27"/>
      <c r="J70" s="186"/>
      <c r="K70" s="186"/>
      <c r="L70" s="186"/>
      <c r="M70" s="186"/>
      <c r="N70" s="77"/>
      <c r="O70" s="187"/>
      <c r="P70" s="187"/>
      <c r="Q70" s="187"/>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86"/>
      <c r="F71" s="186"/>
      <c r="G71" s="186"/>
      <c r="H71" s="74"/>
      <c r="I71" s="27"/>
      <c r="J71" s="186"/>
      <c r="K71" s="186"/>
      <c r="L71" s="186"/>
      <c r="M71" s="186"/>
      <c r="N71" s="77"/>
      <c r="O71" s="187"/>
      <c r="P71" s="187"/>
      <c r="Q71" s="187"/>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86"/>
      <c r="F72" s="186"/>
      <c r="G72" s="186"/>
      <c r="H72" s="74"/>
      <c r="I72" s="27"/>
      <c r="J72" s="186"/>
      <c r="K72" s="186"/>
      <c r="L72" s="186"/>
      <c r="M72" s="186"/>
      <c r="N72" s="77"/>
      <c r="O72" s="187"/>
      <c r="P72" s="187"/>
      <c r="Q72" s="187"/>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86"/>
      <c r="F73" s="186"/>
      <c r="G73" s="186"/>
      <c r="H73" s="74"/>
      <c r="I73" s="27"/>
      <c r="J73" s="186"/>
      <c r="K73" s="186"/>
      <c r="L73" s="186"/>
      <c r="M73" s="186"/>
      <c r="N73" s="77"/>
      <c r="O73" s="187"/>
      <c r="P73" s="187"/>
      <c r="Q73" s="187"/>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86"/>
      <c r="F74" s="186"/>
      <c r="G74" s="186"/>
      <c r="H74" s="74"/>
      <c r="I74" s="27"/>
      <c r="J74" s="186"/>
      <c r="K74" s="186"/>
      <c r="L74" s="186"/>
      <c r="M74" s="186"/>
      <c r="N74" s="77"/>
      <c r="O74" s="187"/>
      <c r="P74" s="187"/>
      <c r="Q74" s="187"/>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86"/>
      <c r="F75" s="186"/>
      <c r="G75" s="186"/>
      <c r="H75" s="74"/>
      <c r="I75" s="27"/>
      <c r="J75" s="186"/>
      <c r="K75" s="186"/>
      <c r="L75" s="186"/>
      <c r="M75" s="186"/>
      <c r="N75" s="77"/>
      <c r="O75" s="187"/>
      <c r="P75" s="187"/>
      <c r="Q75" s="187"/>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86"/>
      <c r="F76" s="186"/>
      <c r="G76" s="186"/>
      <c r="H76" s="74"/>
      <c r="I76" s="27"/>
      <c r="J76" s="186"/>
      <c r="K76" s="186"/>
      <c r="L76" s="186"/>
      <c r="M76" s="186"/>
      <c r="N76" s="77"/>
      <c r="O76" s="187"/>
      <c r="P76" s="187"/>
      <c r="Q76" s="187"/>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86"/>
      <c r="F77" s="186"/>
      <c r="G77" s="186"/>
      <c r="H77" s="74"/>
      <c r="I77" s="27"/>
      <c r="J77" s="186"/>
      <c r="K77" s="186"/>
      <c r="L77" s="186"/>
      <c r="M77" s="186"/>
      <c r="N77" s="77"/>
      <c r="O77" s="187"/>
      <c r="P77" s="187"/>
      <c r="Q77" s="187"/>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86"/>
      <c r="F78" s="186"/>
      <c r="G78" s="186"/>
      <c r="H78" s="74"/>
      <c r="I78" s="27"/>
      <c r="J78" s="186"/>
      <c r="K78" s="186"/>
      <c r="L78" s="186"/>
      <c r="M78" s="186"/>
      <c r="N78" s="77"/>
      <c r="O78" s="187"/>
      <c r="P78" s="187"/>
      <c r="Q78" s="187"/>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86"/>
      <c r="F79" s="186"/>
      <c r="G79" s="186"/>
      <c r="H79" s="74"/>
      <c r="I79" s="27"/>
      <c r="J79" s="186"/>
      <c r="K79" s="186"/>
      <c r="L79" s="186"/>
      <c r="M79" s="186"/>
      <c r="N79" s="77"/>
      <c r="O79" s="187"/>
      <c r="P79" s="187"/>
      <c r="Q79" s="187"/>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86"/>
      <c r="F80" s="186"/>
      <c r="G80" s="186"/>
      <c r="H80" s="74"/>
      <c r="I80" s="27"/>
      <c r="J80" s="186"/>
      <c r="K80" s="186"/>
      <c r="L80" s="186"/>
      <c r="M80" s="186"/>
      <c r="N80" s="77"/>
      <c r="O80" s="187"/>
      <c r="P80" s="187"/>
      <c r="Q80" s="187"/>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86"/>
      <c r="F81" s="186"/>
      <c r="G81" s="186"/>
      <c r="H81" s="74"/>
      <c r="I81" s="27"/>
      <c r="J81" s="186"/>
      <c r="K81" s="186"/>
      <c r="L81" s="186"/>
      <c r="M81" s="186"/>
      <c r="N81" s="77"/>
      <c r="O81" s="187"/>
      <c r="P81" s="187"/>
      <c r="Q81" s="187"/>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86"/>
      <c r="F82" s="186"/>
      <c r="G82" s="186"/>
      <c r="H82" s="74"/>
      <c r="I82" s="27"/>
      <c r="J82" s="186"/>
      <c r="K82" s="186"/>
      <c r="L82" s="186"/>
      <c r="M82" s="186"/>
      <c r="N82" s="77"/>
      <c r="O82" s="187"/>
      <c r="P82" s="187"/>
      <c r="Q82" s="187"/>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86"/>
      <c r="F83" s="186"/>
      <c r="G83" s="186"/>
      <c r="H83" s="74"/>
      <c r="I83" s="27"/>
      <c r="J83" s="186"/>
      <c r="K83" s="186"/>
      <c r="L83" s="186"/>
      <c r="M83" s="186"/>
      <c r="N83" s="77"/>
      <c r="O83" s="187"/>
      <c r="P83" s="187"/>
      <c r="Q83" s="187"/>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86"/>
      <c r="F84" s="186"/>
      <c r="G84" s="186"/>
      <c r="H84" s="74"/>
      <c r="I84" s="27"/>
      <c r="J84" s="186"/>
      <c r="K84" s="186"/>
      <c r="L84" s="186"/>
      <c r="M84" s="186"/>
      <c r="N84" s="77"/>
      <c r="O84" s="187"/>
      <c r="P84" s="187"/>
      <c r="Q84" s="187"/>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86"/>
      <c r="F85" s="186"/>
      <c r="G85" s="186"/>
      <c r="H85" s="74"/>
      <c r="I85" s="27"/>
      <c r="J85" s="186"/>
      <c r="K85" s="186"/>
      <c r="L85" s="186"/>
      <c r="M85" s="186"/>
      <c r="N85" s="77"/>
      <c r="O85" s="187"/>
      <c r="P85" s="187"/>
      <c r="Q85" s="187"/>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86"/>
      <c r="F86" s="186"/>
      <c r="G86" s="186"/>
      <c r="H86" s="74"/>
      <c r="I86" s="27"/>
      <c r="J86" s="186"/>
      <c r="K86" s="186"/>
      <c r="L86" s="186"/>
      <c r="M86" s="186"/>
      <c r="N86" s="77"/>
      <c r="O86" s="187"/>
      <c r="P86" s="187"/>
      <c r="Q86" s="187"/>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86"/>
      <c r="F87" s="186"/>
      <c r="G87" s="186"/>
      <c r="H87" s="74"/>
      <c r="I87" s="27"/>
      <c r="J87" s="186"/>
      <c r="K87" s="186"/>
      <c r="L87" s="186"/>
      <c r="M87" s="186"/>
      <c r="N87" s="77"/>
      <c r="O87" s="187"/>
      <c r="P87" s="187"/>
      <c r="Q87" s="187"/>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86"/>
      <c r="F88" s="186"/>
      <c r="G88" s="186"/>
      <c r="H88" s="74"/>
      <c r="I88" s="27"/>
      <c r="J88" s="186"/>
      <c r="K88" s="186"/>
      <c r="L88" s="186"/>
      <c r="M88" s="186"/>
      <c r="N88" s="77"/>
      <c r="O88" s="187"/>
      <c r="P88" s="187"/>
      <c r="Q88" s="187"/>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86"/>
      <c r="F89" s="186"/>
      <c r="G89" s="186"/>
      <c r="H89" s="74"/>
      <c r="I89" s="27"/>
      <c r="J89" s="186"/>
      <c r="K89" s="186"/>
      <c r="L89" s="186"/>
      <c r="M89" s="186"/>
      <c r="N89" s="77"/>
      <c r="O89" s="187"/>
      <c r="P89" s="187"/>
      <c r="Q89" s="187"/>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f>IF(DATOS!J1437=X$39,DATOS!C1437,"")</f>
        <v>0</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8" t="str">
        <f>"DISTRITO DEL DESARROLLO RURAL NUMERO "&amp;CLAVE_DISTRITO&amp;", "&amp;DISTRITO</f>
        <v>DISTRITO DEL DESARROLLO RURAL NUMERO 102, MONTEMORELOS</v>
      </c>
      <c r="H5" s="188"/>
      <c r="I5" s="188"/>
      <c r="J5" s="188"/>
      <c r="K5" s="188"/>
      <c r="L5" s="188"/>
      <c r="M5" s="188"/>
      <c r="N5" s="188"/>
      <c r="O5" s="188"/>
      <c r="P5" s="188"/>
    </row>
    <row r="6" spans="1:16" x14ac:dyDescent="0.25">
      <c r="A6" s="190" t="str">
        <f ca="1">"Estado de "&amp;PROPER(ESTADO)&amp;", a "&amp;REINSCRIPCION!AK13&amp;" de "&amp;REINSCRIPCION!AK14&amp;" de "&amp;REINSCRIPCION!AK15</f>
        <v>Estado de Nuevo León, a 23 de enero de 2024</v>
      </c>
      <c r="B6" s="190"/>
      <c r="C6" s="190"/>
      <c r="D6" s="190"/>
      <c r="E6" s="190"/>
      <c r="F6" s="190"/>
      <c r="G6" s="190"/>
      <c r="H6" s="190"/>
      <c r="I6" s="190"/>
      <c r="J6" s="190"/>
      <c r="K6" s="190"/>
      <c r="L6" s="190"/>
      <c r="M6" s="190"/>
      <c r="N6" s="190"/>
      <c r="O6" s="190"/>
      <c r="P6" s="190"/>
    </row>
    <row r="8" spans="1:16" x14ac:dyDescent="0.25">
      <c r="A8" s="113" t="str">
        <f>ENCARGADO_DEL_DISTRITO</f>
        <v>ING. LAZARO GALARZA HERNANDEZ</v>
      </c>
      <c r="B8" s="113"/>
      <c r="C8" s="113"/>
      <c r="D8" s="113"/>
      <c r="E8" s="113"/>
      <c r="F8" s="113"/>
      <c r="G8" s="113"/>
      <c r="H8" s="113"/>
      <c r="I8" s="113"/>
      <c r="J8" s="107"/>
    </row>
    <row r="9" spans="1:16" x14ac:dyDescent="0.25">
      <c r="A9" s="195" t="str">
        <f>TITULO&amp;" NO. "&amp;CLAVE_DISTRITO&amp;", "&amp;DISTRITO</f>
        <v>ENCARGADO DEL DESPACHO DEL DISTRITO DE DESARROLLO RURAL NO. 102, MONTEMORELOS</v>
      </c>
      <c r="B9" s="195"/>
      <c r="C9" s="195"/>
      <c r="D9" s="195"/>
      <c r="E9" s="195"/>
      <c r="F9" s="195"/>
      <c r="G9" s="195"/>
      <c r="H9" s="195"/>
      <c r="I9" s="195"/>
      <c r="J9" s="107"/>
    </row>
    <row r="10" spans="1:16" x14ac:dyDescent="0.25">
      <c r="A10" s="195"/>
      <c r="B10" s="195"/>
      <c r="C10" s="195"/>
      <c r="D10" s="195"/>
      <c r="E10" s="195"/>
      <c r="F10" s="195"/>
      <c r="G10" s="195"/>
      <c r="H10" s="195"/>
      <c r="I10" s="195"/>
      <c r="J10" s="113"/>
    </row>
    <row r="11" spans="1:16" x14ac:dyDescent="0.25">
      <c r="A11" s="113" t="s">
        <v>10483</v>
      </c>
      <c r="B11" s="113"/>
      <c r="C11" s="113"/>
      <c r="D11" s="113"/>
      <c r="E11" s="113"/>
      <c r="F11" s="113"/>
      <c r="G11" s="113"/>
      <c r="H11" s="113"/>
      <c r="I11" s="113"/>
      <c r="J11" s="107"/>
    </row>
    <row r="12" spans="1:16" ht="15" customHeight="1" x14ac:dyDescent="0.25">
      <c r="A12" s="191" t="s">
        <v>10555</v>
      </c>
      <c r="B12" s="191"/>
      <c r="C12" s="191"/>
      <c r="D12" s="191"/>
      <c r="E12" s="191"/>
      <c r="F12" s="191"/>
      <c r="G12" s="191"/>
      <c r="H12" s="191"/>
      <c r="I12" s="191"/>
      <c r="J12" s="191"/>
      <c r="K12" s="191"/>
      <c r="L12" s="191"/>
      <c r="M12" s="191"/>
      <c r="N12" s="191"/>
      <c r="O12" s="191"/>
      <c r="P12" s="191"/>
    </row>
    <row r="13" spans="1:16" ht="33.75" customHeight="1" x14ac:dyDescent="0.25">
      <c r="A13" s="191"/>
      <c r="B13" s="191"/>
      <c r="C13" s="191"/>
      <c r="D13" s="191"/>
      <c r="E13" s="191"/>
      <c r="F13" s="191"/>
      <c r="G13" s="191"/>
      <c r="H13" s="191"/>
      <c r="I13" s="191"/>
      <c r="J13" s="191"/>
      <c r="K13" s="191"/>
      <c r="L13" s="191"/>
      <c r="M13" s="191"/>
      <c r="N13" s="191"/>
      <c r="O13" s="191"/>
      <c r="P13" s="191"/>
    </row>
    <row r="14" spans="1:16" ht="15" customHeight="1" x14ac:dyDescent="0.25">
      <c r="A14" s="19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1"/>
      <c r="C14" s="191"/>
      <c r="D14" s="191"/>
      <c r="E14" s="191"/>
      <c r="F14" s="191"/>
      <c r="G14" s="191"/>
      <c r="H14" s="191"/>
      <c r="I14" s="191"/>
      <c r="J14" s="191"/>
      <c r="K14" s="191"/>
      <c r="L14" s="191"/>
      <c r="M14" s="191"/>
      <c r="N14" s="191"/>
      <c r="O14" s="191"/>
      <c r="P14" s="191"/>
    </row>
    <row r="15" spans="1:16" x14ac:dyDescent="0.25">
      <c r="A15" s="191"/>
      <c r="B15" s="191"/>
      <c r="C15" s="191"/>
      <c r="D15" s="191"/>
      <c r="E15" s="191"/>
      <c r="F15" s="191"/>
      <c r="G15" s="191"/>
      <c r="H15" s="191"/>
      <c r="I15" s="191"/>
      <c r="J15" s="191"/>
      <c r="K15" s="191"/>
      <c r="L15" s="191"/>
      <c r="M15" s="191"/>
      <c r="N15" s="191"/>
      <c r="O15" s="191"/>
      <c r="P15" s="191"/>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1" t="str">
        <f>"Clave de registro (folio PEUA): "&amp;REINSCRIPCION!Q18</f>
        <v xml:space="preserve">Clave de registro (folio PEUA): </v>
      </c>
      <c r="B17" s="191"/>
      <c r="C17" s="191"/>
      <c r="D17" s="191"/>
      <c r="E17" s="191"/>
      <c r="F17" s="191"/>
      <c r="G17" s="191"/>
      <c r="H17" s="191"/>
      <c r="I17" s="191"/>
      <c r="J17" s="191"/>
      <c r="K17" s="191"/>
      <c r="L17" s="191"/>
      <c r="M17" s="191"/>
      <c r="N17" s="191"/>
      <c r="O17" s="191"/>
      <c r="P17" s="191"/>
    </row>
    <row r="18" spans="1:17" x14ac:dyDescent="0.25">
      <c r="A18" s="191" t="str">
        <f>"Registro Permanente de Usuarios (RPU): "&amp;REINSCRIPCION!H18</f>
        <v xml:space="preserve">Registro Permanente de Usuarios (RPU): </v>
      </c>
      <c r="B18" s="191"/>
      <c r="C18" s="191"/>
      <c r="D18" s="191"/>
      <c r="E18" s="191"/>
      <c r="F18" s="191"/>
      <c r="G18" s="191"/>
      <c r="H18" s="191"/>
      <c r="I18" s="191"/>
      <c r="J18" s="191"/>
      <c r="K18" s="191"/>
      <c r="L18" s="191"/>
      <c r="M18" s="191"/>
      <c r="N18" s="191"/>
      <c r="O18" s="191"/>
      <c r="P18" s="191"/>
    </row>
    <row r="19" spans="1:17" x14ac:dyDescent="0.25">
      <c r="A19" s="191" t="str">
        <f>"Título de concesión de agua vigente:  "&amp;REINSCRIPCION!I25</f>
        <v xml:space="preserve">Título de concesión de agua vigente:  </v>
      </c>
      <c r="B19" s="191"/>
      <c r="C19" s="191"/>
      <c r="D19" s="191"/>
      <c r="E19" s="191"/>
      <c r="F19" s="191"/>
      <c r="G19" s="191"/>
      <c r="H19" s="191"/>
      <c r="I19" s="191"/>
      <c r="J19" s="191"/>
      <c r="K19" s="191"/>
      <c r="L19" s="191"/>
      <c r="M19" s="191"/>
      <c r="N19" s="191"/>
      <c r="O19" s="191"/>
      <c r="P19" s="191"/>
      <c r="Q19" s="16"/>
    </row>
    <row r="20" spans="1:17" ht="15" customHeight="1" x14ac:dyDescent="0.25">
      <c r="A20" s="191" t="e">
        <f>"Nombre y localización del predio: "&amp;PROPER(INDEX(DATOS!S:S,MATCH(VALUE(REINSCRIPCION!H18),DATOS!C:C,0),1))&amp;", "&amp;PROPER(INDEX(DATOS!R:R,MATCH(VALUE(REINSCRIPCION!H18),DATOS!C:C,0),1))&amp;", N.L."</f>
        <v>#VALUE!</v>
      </c>
      <c r="B20" s="191"/>
      <c r="C20" s="191"/>
      <c r="D20" s="191"/>
      <c r="E20" s="191"/>
      <c r="F20" s="191"/>
      <c r="G20" s="191"/>
      <c r="H20" s="191"/>
      <c r="I20" s="191"/>
      <c r="J20" s="191"/>
      <c r="K20" s="191"/>
      <c r="L20" s="191"/>
      <c r="M20" s="191"/>
      <c r="N20" s="191"/>
      <c r="O20" s="191"/>
      <c r="P20" s="191"/>
    </row>
    <row r="21" spans="1:17" ht="15" customHeight="1" x14ac:dyDescent="0.25">
      <c r="A21" s="191" t="e">
        <f>"Cultivo: "&amp;PROPER(INDEX(DATOS!W:W,MATCH(VALUE(REINSCRIPCION!H18),DATOS!C:C,0),1))</f>
        <v>#VALUE!</v>
      </c>
      <c r="B21" s="191"/>
      <c r="C21" s="191"/>
      <c r="D21" s="191"/>
      <c r="E21" s="191"/>
      <c r="F21" s="191"/>
      <c r="G21" s="191"/>
      <c r="H21" s="191"/>
      <c r="I21" s="191"/>
      <c r="J21" s="191"/>
      <c r="K21" s="191"/>
      <c r="L21" s="191"/>
      <c r="M21" s="191"/>
      <c r="N21" s="191"/>
      <c r="O21" s="191"/>
      <c r="P21" s="191"/>
    </row>
    <row r="22" spans="1:17" ht="15" customHeight="1" x14ac:dyDescent="0.25">
      <c r="A22" s="192" t="str">
        <f>"Descripción del equipo de bombeo: "&amp;REINSCRIPCION!D33</f>
        <v xml:space="preserve">Descripción del equipo de bombeo: </v>
      </c>
      <c r="B22" s="192"/>
      <c r="C22" s="192"/>
      <c r="D22" s="192"/>
      <c r="E22" s="192"/>
      <c r="F22" s="192"/>
      <c r="G22" s="192"/>
      <c r="H22" s="192"/>
      <c r="I22" s="192"/>
      <c r="J22" s="192"/>
      <c r="K22" s="192"/>
      <c r="L22" s="192"/>
      <c r="M22" s="192"/>
      <c r="N22" s="192"/>
      <c r="O22" s="192"/>
      <c r="P22" s="192"/>
    </row>
    <row r="23" spans="1:17" x14ac:dyDescent="0.25">
      <c r="A23" s="192"/>
      <c r="B23" s="192"/>
      <c r="C23" s="192"/>
      <c r="D23" s="192"/>
      <c r="E23" s="192"/>
      <c r="F23" s="192"/>
      <c r="G23" s="192"/>
      <c r="H23" s="192"/>
      <c r="I23" s="192"/>
      <c r="J23" s="192"/>
      <c r="K23" s="192"/>
      <c r="L23" s="192"/>
      <c r="M23" s="192"/>
      <c r="N23" s="192"/>
      <c r="O23" s="192"/>
      <c r="P23" s="192"/>
    </row>
    <row r="24" spans="1:17" x14ac:dyDescent="0.25">
      <c r="A24" s="192"/>
      <c r="B24" s="192"/>
      <c r="C24" s="192"/>
      <c r="D24" s="192"/>
      <c r="E24" s="192"/>
      <c r="F24" s="192"/>
      <c r="G24" s="192"/>
      <c r="H24" s="192"/>
      <c r="I24" s="192"/>
      <c r="J24" s="192"/>
      <c r="K24" s="192"/>
      <c r="L24" s="192"/>
      <c r="M24" s="192"/>
      <c r="N24" s="192"/>
      <c r="O24" s="192"/>
      <c r="P24" s="192"/>
    </row>
    <row r="25" spans="1:17" x14ac:dyDescent="0.25">
      <c r="A25" s="192"/>
      <c r="B25" s="192"/>
      <c r="C25" s="192"/>
      <c r="D25" s="192"/>
      <c r="E25" s="192"/>
      <c r="F25" s="192"/>
      <c r="G25" s="192"/>
      <c r="H25" s="192"/>
      <c r="I25" s="192"/>
      <c r="J25" s="192"/>
      <c r="K25" s="192"/>
      <c r="L25" s="192"/>
      <c r="M25" s="192"/>
      <c r="N25" s="192"/>
      <c r="O25" s="192"/>
      <c r="P25" s="192"/>
    </row>
    <row r="26" spans="1:17" x14ac:dyDescent="0.25">
      <c r="A26" s="192"/>
      <c r="B26" s="192"/>
      <c r="C26" s="192"/>
      <c r="D26" s="192"/>
      <c r="E26" s="192"/>
      <c r="F26" s="192"/>
      <c r="G26" s="192"/>
      <c r="H26" s="192"/>
      <c r="I26" s="192"/>
      <c r="J26" s="192"/>
      <c r="K26" s="192"/>
      <c r="L26" s="192"/>
      <c r="M26" s="192"/>
      <c r="N26" s="192"/>
      <c r="O26" s="192"/>
      <c r="P26" s="192"/>
    </row>
    <row r="27" spans="1:17" x14ac:dyDescent="0.25">
      <c r="A27" s="192"/>
      <c r="B27" s="192"/>
      <c r="C27" s="192"/>
      <c r="D27" s="192"/>
      <c r="E27" s="192"/>
      <c r="F27" s="192"/>
      <c r="G27" s="192"/>
      <c r="H27" s="192"/>
      <c r="I27" s="192"/>
      <c r="J27" s="192"/>
      <c r="K27" s="192"/>
      <c r="L27" s="192"/>
      <c r="M27" s="192"/>
      <c r="N27" s="192"/>
      <c r="O27" s="192"/>
      <c r="P27" s="192"/>
    </row>
    <row r="28" spans="1:17" x14ac:dyDescent="0.25">
      <c r="A28" s="192"/>
      <c r="B28" s="192"/>
      <c r="C28" s="192"/>
      <c r="D28" s="192"/>
      <c r="E28" s="192"/>
      <c r="F28" s="192"/>
      <c r="G28" s="192"/>
      <c r="H28" s="192"/>
      <c r="I28" s="192"/>
      <c r="J28" s="192"/>
      <c r="K28" s="192"/>
      <c r="L28" s="192"/>
      <c r="M28" s="192"/>
      <c r="N28" s="192"/>
      <c r="O28" s="192"/>
      <c r="P28" s="192"/>
    </row>
    <row r="29" spans="1:17" x14ac:dyDescent="0.25">
      <c r="A29" s="192"/>
      <c r="B29" s="192"/>
      <c r="C29" s="192"/>
      <c r="D29" s="192"/>
      <c r="E29" s="192"/>
      <c r="F29" s="192"/>
      <c r="G29" s="192"/>
      <c r="H29" s="192"/>
      <c r="I29" s="192"/>
      <c r="J29" s="192"/>
      <c r="K29" s="192"/>
      <c r="L29" s="192"/>
      <c r="M29" s="192"/>
      <c r="N29" s="192"/>
      <c r="O29" s="192"/>
      <c r="P29" s="192"/>
    </row>
    <row r="30" spans="1:17" x14ac:dyDescent="0.25">
      <c r="A30" s="192"/>
      <c r="B30" s="192"/>
      <c r="C30" s="192"/>
      <c r="D30" s="192"/>
      <c r="E30" s="192"/>
      <c r="F30" s="192"/>
      <c r="G30" s="192"/>
      <c r="H30" s="192"/>
      <c r="I30" s="192"/>
      <c r="J30" s="192"/>
      <c r="K30" s="192"/>
      <c r="L30" s="192"/>
      <c r="M30" s="192"/>
      <c r="N30" s="192"/>
      <c r="O30" s="192"/>
      <c r="P30" s="192"/>
    </row>
    <row r="31" spans="1:17" x14ac:dyDescent="0.25">
      <c r="A31" s="192"/>
      <c r="B31" s="192"/>
      <c r="C31" s="192"/>
      <c r="D31" s="192"/>
      <c r="E31" s="192"/>
      <c r="F31" s="192"/>
      <c r="G31" s="192"/>
      <c r="H31" s="192"/>
      <c r="I31" s="192"/>
      <c r="J31" s="192"/>
      <c r="K31" s="192"/>
      <c r="L31" s="192"/>
      <c r="M31" s="192"/>
      <c r="N31" s="192"/>
      <c r="O31" s="192"/>
      <c r="P31" s="192"/>
    </row>
    <row r="32" spans="1:17" x14ac:dyDescent="0.25">
      <c r="A32" s="192"/>
      <c r="B32" s="192"/>
      <c r="C32" s="192"/>
      <c r="D32" s="192"/>
      <c r="E32" s="192"/>
      <c r="F32" s="192"/>
      <c r="G32" s="192"/>
      <c r="H32" s="192"/>
      <c r="I32" s="192"/>
      <c r="J32" s="192"/>
      <c r="K32" s="192"/>
      <c r="L32" s="192"/>
      <c r="M32" s="192"/>
      <c r="N32" s="192"/>
      <c r="O32" s="192"/>
      <c r="P32" s="192"/>
    </row>
    <row r="33" spans="1:16" ht="15" customHeight="1" x14ac:dyDescent="0.25">
      <c r="A33" s="193" t="s">
        <v>10480</v>
      </c>
      <c r="B33" s="193"/>
      <c r="C33" s="193"/>
      <c r="D33" s="193"/>
      <c r="E33" s="193"/>
      <c r="F33" s="193"/>
      <c r="G33" s="193"/>
      <c r="H33" s="193"/>
      <c r="I33" s="193"/>
      <c r="J33" s="193"/>
      <c r="K33" s="193"/>
      <c r="L33" s="193"/>
      <c r="M33" s="193"/>
      <c r="N33" s="193"/>
      <c r="O33" s="193"/>
      <c r="P33" s="193"/>
    </row>
    <row r="34" spans="1:16" x14ac:dyDescent="0.25">
      <c r="A34" s="194" t="s">
        <v>10481</v>
      </c>
      <c r="B34" s="194"/>
      <c r="C34" s="194"/>
      <c r="D34" s="194"/>
      <c r="E34" s="194"/>
      <c r="F34" s="194"/>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9" t="s">
        <v>10482</v>
      </c>
      <c r="B40" s="189"/>
      <c r="C40" s="189"/>
      <c r="D40" s="189"/>
      <c r="E40" s="189"/>
      <c r="F40" s="189"/>
      <c r="G40" s="189"/>
      <c r="H40" s="189"/>
      <c r="I40" s="189"/>
      <c r="J40" s="189"/>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9" t="s">
        <v>10484</v>
      </c>
      <c r="B46" s="189"/>
      <c r="C46" s="189"/>
      <c r="D46" s="189"/>
      <c r="E46" s="189"/>
      <c r="F46" s="189"/>
      <c r="G46" s="189"/>
      <c r="H46" s="189"/>
      <c r="I46" s="189"/>
      <c r="J46" s="189"/>
      <c r="K46" s="189"/>
      <c r="L46" s="189"/>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00" t="s">
        <v>105</v>
      </c>
      <c r="C1" s="200"/>
      <c r="D1" s="200"/>
      <c r="E1" s="201"/>
      <c r="F1" s="202"/>
      <c r="G1" s="200"/>
      <c r="H1" s="200"/>
      <c r="I1" s="200"/>
      <c r="J1" s="200"/>
      <c r="K1" s="200"/>
      <c r="L1" s="200"/>
      <c r="M1" s="200"/>
      <c r="N1" s="200"/>
      <c r="O1" s="200"/>
      <c r="P1" s="200"/>
      <c r="Q1" s="200"/>
      <c r="R1">
        <f>IF(B12="PERSONA MORAL",1,"")</f>
        <v>1</v>
      </c>
      <c r="AA1" s="12" t="s">
        <v>91</v>
      </c>
      <c r="AB1" t="s">
        <v>19</v>
      </c>
    </row>
    <row r="2" spans="1:28" ht="18.75" x14ac:dyDescent="0.3">
      <c r="B2" s="200" t="str">
        <f>"DELEGACION ESTATAL EN "&amp;UPPER(ESTADO)</f>
        <v>DELEGACION ESTATAL EN NUEVO LEÓN</v>
      </c>
      <c r="C2" s="200"/>
      <c r="D2" s="200"/>
      <c r="E2" s="201"/>
      <c r="F2" s="202"/>
      <c r="G2" s="200"/>
      <c r="H2" s="200"/>
      <c r="I2" s="200"/>
      <c r="J2" s="200"/>
      <c r="K2" s="200"/>
      <c r="L2" s="200"/>
      <c r="M2" s="200"/>
      <c r="N2" s="200"/>
      <c r="O2" s="200"/>
      <c r="P2" s="200"/>
      <c r="Q2" s="200"/>
      <c r="AA2" s="12" t="s">
        <v>92</v>
      </c>
      <c r="AB2" t="s">
        <v>15</v>
      </c>
    </row>
    <row r="3" spans="1:28" ht="18.75" x14ac:dyDescent="0.3">
      <c r="B3" s="21"/>
      <c r="C3" s="203" t="s">
        <v>101</v>
      </c>
      <c r="D3" s="203"/>
      <c r="E3" s="203"/>
      <c r="F3" s="203"/>
      <c r="G3" s="203"/>
      <c r="H3" s="203"/>
      <c r="I3" s="203"/>
      <c r="J3" s="203"/>
      <c r="K3" s="203"/>
      <c r="L3" s="203"/>
      <c r="M3" s="203"/>
      <c r="N3" s="203"/>
      <c r="O3" s="203"/>
      <c r="P3" s="203"/>
      <c r="Q3" s="203"/>
      <c r="AA3" s="12"/>
    </row>
    <row r="4" spans="1:28" ht="15.75" x14ac:dyDescent="0.25">
      <c r="B4" s="196" t="s">
        <v>172</v>
      </c>
      <c r="C4" s="196"/>
      <c r="D4" s="196"/>
      <c r="E4" s="197"/>
      <c r="F4" s="198"/>
      <c r="G4" s="196"/>
      <c r="H4" s="196"/>
      <c r="I4" s="196"/>
      <c r="J4" s="196"/>
      <c r="K4" s="196"/>
      <c r="L4" s="196"/>
      <c r="M4" s="196"/>
      <c r="N4" s="196"/>
      <c r="O4" s="196"/>
      <c r="P4" s="196"/>
      <c r="Q4" s="196"/>
      <c r="Z4" s="12"/>
    </row>
    <row r="5" spans="1:28" ht="15.75" x14ac:dyDescent="0.25">
      <c r="B5" s="196" t="s">
        <v>10556</v>
      </c>
      <c r="C5" s="196"/>
      <c r="D5" s="196"/>
      <c r="E5" s="197"/>
      <c r="F5" s="198"/>
      <c r="G5" s="196"/>
      <c r="H5" s="196"/>
      <c r="I5" s="196"/>
      <c r="J5" s="196"/>
      <c r="K5" s="196"/>
      <c r="L5" s="196"/>
      <c r="M5" s="196"/>
      <c r="N5" s="196"/>
      <c r="O5" s="196"/>
      <c r="P5" s="196"/>
      <c r="Q5" s="196"/>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9"/>
      <c r="C11" s="199"/>
      <c r="D11" s="31"/>
      <c r="E11" s="2"/>
      <c r="F11" s="2"/>
    </row>
    <row r="12" spans="1:28" hidden="1" x14ac:dyDescent="0.25">
      <c r="B12" s="199" t="s">
        <v>92</v>
      </c>
      <c r="C12" s="199"/>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x14ac:dyDescent="0.25">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x14ac:dyDescent="0.25">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x14ac:dyDescent="0.25">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x14ac:dyDescent="0.25">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x14ac:dyDescent="0.25">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x14ac:dyDescent="0.25">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x14ac:dyDescent="0.25">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x14ac:dyDescent="0.25">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x14ac:dyDescent="0.25">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x14ac:dyDescent="0.25">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x14ac:dyDescent="0.25">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x14ac:dyDescent="0.25">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x14ac:dyDescent="0.25">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x14ac:dyDescent="0.25">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x14ac:dyDescent="0.25">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x14ac:dyDescent="0.25">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x14ac:dyDescent="0.25">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x14ac:dyDescent="0.25">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x14ac:dyDescent="0.25">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x14ac:dyDescent="0.25">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x14ac:dyDescent="0.25">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x14ac:dyDescent="0.25">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x14ac:dyDescent="0.25">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x14ac:dyDescent="0.25">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x14ac:dyDescent="0.25">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x14ac:dyDescent="0.25">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x14ac:dyDescent="0.25">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x14ac:dyDescent="0.25">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x14ac:dyDescent="0.25">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x14ac:dyDescent="0.25">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x14ac:dyDescent="0.25">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x14ac:dyDescent="0.25">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x14ac:dyDescent="0.25">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x14ac:dyDescent="0.25">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x14ac:dyDescent="0.25">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x14ac:dyDescent="0.25">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x14ac:dyDescent="0.25">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x14ac:dyDescent="0.25">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x14ac:dyDescent="0.25">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x14ac:dyDescent="0.25">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x14ac:dyDescent="0.25">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x14ac:dyDescent="0.25">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x14ac:dyDescent="0.25">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x14ac:dyDescent="0.25">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x14ac:dyDescent="0.25">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x14ac:dyDescent="0.25">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x14ac:dyDescent="0.25">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x14ac:dyDescent="0.25">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x14ac:dyDescent="0.25">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x14ac:dyDescent="0.25">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x14ac:dyDescent="0.25">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x14ac:dyDescent="0.25">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x14ac:dyDescent="0.25">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x14ac:dyDescent="0.25">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x14ac:dyDescent="0.25">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x14ac:dyDescent="0.25">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x14ac:dyDescent="0.25">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x14ac:dyDescent="0.25">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x14ac:dyDescent="0.25">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x14ac:dyDescent="0.25">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x14ac:dyDescent="0.25">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x14ac:dyDescent="0.25">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x14ac:dyDescent="0.25">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x14ac:dyDescent="0.25">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x14ac:dyDescent="0.25">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x14ac:dyDescent="0.25">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x14ac:dyDescent="0.25">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x14ac:dyDescent="0.25">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x14ac:dyDescent="0.25">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x14ac:dyDescent="0.25">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x14ac:dyDescent="0.25">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x14ac:dyDescent="0.25">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x14ac:dyDescent="0.25">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x14ac:dyDescent="0.25">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x14ac:dyDescent="0.25">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x14ac:dyDescent="0.25">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x14ac:dyDescent="0.25">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x14ac:dyDescent="0.25">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x14ac:dyDescent="0.25">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x14ac:dyDescent="0.25">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x14ac:dyDescent="0.25">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x14ac:dyDescent="0.25">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x14ac:dyDescent="0.25">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x14ac:dyDescent="0.25">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x14ac:dyDescent="0.25">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x14ac:dyDescent="0.25">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x14ac:dyDescent="0.25">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x14ac:dyDescent="0.25">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x14ac:dyDescent="0.25">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x14ac:dyDescent="0.25">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x14ac:dyDescent="0.25">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x14ac:dyDescent="0.25">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x14ac:dyDescent="0.25">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x14ac:dyDescent="0.25">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x14ac:dyDescent="0.25">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x14ac:dyDescent="0.25">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x14ac:dyDescent="0.25">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x14ac:dyDescent="0.25">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x14ac:dyDescent="0.25">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x14ac:dyDescent="0.25">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x14ac:dyDescent="0.25">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x14ac:dyDescent="0.25">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x14ac:dyDescent="0.25">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x14ac:dyDescent="0.25">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x14ac:dyDescent="0.25">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x14ac:dyDescent="0.25">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x14ac:dyDescent="0.25">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x14ac:dyDescent="0.25">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x14ac:dyDescent="0.25">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x14ac:dyDescent="0.25">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x14ac:dyDescent="0.25">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x14ac:dyDescent="0.25">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x14ac:dyDescent="0.25">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x14ac:dyDescent="0.25">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x14ac:dyDescent="0.25">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x14ac:dyDescent="0.25">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x14ac:dyDescent="0.25">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x14ac:dyDescent="0.25">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x14ac:dyDescent="0.25">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x14ac:dyDescent="0.25">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x14ac:dyDescent="0.25">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x14ac:dyDescent="0.25">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x14ac:dyDescent="0.25">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x14ac:dyDescent="0.25">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x14ac:dyDescent="0.25">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x14ac:dyDescent="0.25">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x14ac:dyDescent="0.25">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x14ac:dyDescent="0.25">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x14ac:dyDescent="0.25">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x14ac:dyDescent="0.25">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x14ac:dyDescent="0.25">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x14ac:dyDescent="0.25">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x14ac:dyDescent="0.25">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x14ac:dyDescent="0.25">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x14ac:dyDescent="0.25">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x14ac:dyDescent="0.25">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x14ac:dyDescent="0.25">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x14ac:dyDescent="0.25">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x14ac:dyDescent="0.25">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x14ac:dyDescent="0.25">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x14ac:dyDescent="0.25">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x14ac:dyDescent="0.25">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x14ac:dyDescent="0.25">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x14ac:dyDescent="0.25">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x14ac:dyDescent="0.25">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x14ac:dyDescent="0.25">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x14ac:dyDescent="0.25">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x14ac:dyDescent="0.25">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x14ac:dyDescent="0.25">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x14ac:dyDescent="0.25">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x14ac:dyDescent="0.25">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x14ac:dyDescent="0.25">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x14ac:dyDescent="0.25">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x14ac:dyDescent="0.25">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x14ac:dyDescent="0.25">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x14ac:dyDescent="0.25">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x14ac:dyDescent="0.25">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x14ac:dyDescent="0.25">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x14ac:dyDescent="0.25">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x14ac:dyDescent="0.25">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x14ac:dyDescent="0.25">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x14ac:dyDescent="0.25">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x14ac:dyDescent="0.25">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x14ac:dyDescent="0.25">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x14ac:dyDescent="0.25">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x14ac:dyDescent="0.25">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x14ac:dyDescent="0.25">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x14ac:dyDescent="0.25">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x14ac:dyDescent="0.25">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x14ac:dyDescent="0.25">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x14ac:dyDescent="0.25">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x14ac:dyDescent="0.25">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x14ac:dyDescent="0.25">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x14ac:dyDescent="0.25">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x14ac:dyDescent="0.25">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x14ac:dyDescent="0.25">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x14ac:dyDescent="0.25">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x14ac:dyDescent="0.25">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x14ac:dyDescent="0.25">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x14ac:dyDescent="0.25">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x14ac:dyDescent="0.25">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x14ac:dyDescent="0.25">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x14ac:dyDescent="0.25">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x14ac:dyDescent="0.25">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x14ac:dyDescent="0.25">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x14ac:dyDescent="0.25">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x14ac:dyDescent="0.25">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x14ac:dyDescent="0.25">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x14ac:dyDescent="0.25">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x14ac:dyDescent="0.25">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x14ac:dyDescent="0.25">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x14ac:dyDescent="0.25">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x14ac:dyDescent="0.25">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x14ac:dyDescent="0.25">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x14ac:dyDescent="0.25">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x14ac:dyDescent="0.25">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x14ac:dyDescent="0.25">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x14ac:dyDescent="0.25">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x14ac:dyDescent="0.25">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x14ac:dyDescent="0.25">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x14ac:dyDescent="0.25">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x14ac:dyDescent="0.25">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x14ac:dyDescent="0.25">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x14ac:dyDescent="0.25">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x14ac:dyDescent="0.25">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x14ac:dyDescent="0.25">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x14ac:dyDescent="0.25">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x14ac:dyDescent="0.25">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x14ac:dyDescent="0.25">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x14ac:dyDescent="0.25">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x14ac:dyDescent="0.25">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x14ac:dyDescent="0.25">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x14ac:dyDescent="0.25">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x14ac:dyDescent="0.25">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x14ac:dyDescent="0.25">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x14ac:dyDescent="0.25">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x14ac:dyDescent="0.25">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x14ac:dyDescent="0.25">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x14ac:dyDescent="0.25">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x14ac:dyDescent="0.25">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x14ac:dyDescent="0.25">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x14ac:dyDescent="0.25">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x14ac:dyDescent="0.25">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x14ac:dyDescent="0.25">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x14ac:dyDescent="0.25">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x14ac:dyDescent="0.25">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x14ac:dyDescent="0.25">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x14ac:dyDescent="0.25">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x14ac:dyDescent="0.25">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x14ac:dyDescent="0.25">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x14ac:dyDescent="0.25">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x14ac:dyDescent="0.25">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x14ac:dyDescent="0.25">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x14ac:dyDescent="0.25">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x14ac:dyDescent="0.25">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x14ac:dyDescent="0.25">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x14ac:dyDescent="0.25">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x14ac:dyDescent="0.25">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x14ac:dyDescent="0.25">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x14ac:dyDescent="0.25">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x14ac:dyDescent="0.25">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x14ac:dyDescent="0.25">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x14ac:dyDescent="0.25">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x14ac:dyDescent="0.25">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x14ac:dyDescent="0.25">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x14ac:dyDescent="0.25">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x14ac:dyDescent="0.25">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x14ac:dyDescent="0.25">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x14ac:dyDescent="0.25">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x14ac:dyDescent="0.25">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x14ac:dyDescent="0.25">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x14ac:dyDescent="0.25">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x14ac:dyDescent="0.25">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x14ac:dyDescent="0.25">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x14ac:dyDescent="0.25">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x14ac:dyDescent="0.25">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x14ac:dyDescent="0.25">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x14ac:dyDescent="0.25">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x14ac:dyDescent="0.25">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x14ac:dyDescent="0.25">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x14ac:dyDescent="0.25">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x14ac:dyDescent="0.25">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x14ac:dyDescent="0.25">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x14ac:dyDescent="0.25">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x14ac:dyDescent="0.25">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x14ac:dyDescent="0.25">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x14ac:dyDescent="0.25">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x14ac:dyDescent="0.25">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x14ac:dyDescent="0.25">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x14ac:dyDescent="0.25">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x14ac:dyDescent="0.25">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x14ac:dyDescent="0.25">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x14ac:dyDescent="0.25">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x14ac:dyDescent="0.25">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x14ac:dyDescent="0.25">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x14ac:dyDescent="0.25">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x14ac:dyDescent="0.25">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x14ac:dyDescent="0.25">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x14ac:dyDescent="0.25">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x14ac:dyDescent="0.25">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x14ac:dyDescent="0.25">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x14ac:dyDescent="0.25">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x14ac:dyDescent="0.25">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x14ac:dyDescent="0.25">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x14ac:dyDescent="0.25">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x14ac:dyDescent="0.25">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x14ac:dyDescent="0.25">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x14ac:dyDescent="0.25">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x14ac:dyDescent="0.25">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x14ac:dyDescent="0.25">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x14ac:dyDescent="0.25">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x14ac:dyDescent="0.25">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x14ac:dyDescent="0.25">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x14ac:dyDescent="0.25">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x14ac:dyDescent="0.25">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x14ac:dyDescent="0.25">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x14ac:dyDescent="0.25">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x14ac:dyDescent="0.25">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x14ac:dyDescent="0.25">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x14ac:dyDescent="0.25">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x14ac:dyDescent="0.25">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x14ac:dyDescent="0.25">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x14ac:dyDescent="0.25">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x14ac:dyDescent="0.25">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x14ac:dyDescent="0.25">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x14ac:dyDescent="0.25">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x14ac:dyDescent="0.25">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x14ac:dyDescent="0.25">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x14ac:dyDescent="0.25">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x14ac:dyDescent="0.25">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x14ac:dyDescent="0.25">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x14ac:dyDescent="0.25">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x14ac:dyDescent="0.25">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x14ac:dyDescent="0.25">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x14ac:dyDescent="0.25">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x14ac:dyDescent="0.25">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x14ac:dyDescent="0.25">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x14ac:dyDescent="0.25">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x14ac:dyDescent="0.25">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x14ac:dyDescent="0.25">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x14ac:dyDescent="0.25">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x14ac:dyDescent="0.25">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x14ac:dyDescent="0.25">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x14ac:dyDescent="0.25">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x14ac:dyDescent="0.25">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x14ac:dyDescent="0.25">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x14ac:dyDescent="0.25">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x14ac:dyDescent="0.25">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x14ac:dyDescent="0.25">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x14ac:dyDescent="0.25">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x14ac:dyDescent="0.25">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x14ac:dyDescent="0.25">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x14ac:dyDescent="0.25">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x14ac:dyDescent="0.25">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x14ac:dyDescent="0.25">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x14ac:dyDescent="0.25">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x14ac:dyDescent="0.25">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x14ac:dyDescent="0.25">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x14ac:dyDescent="0.25">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x14ac:dyDescent="0.25">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x14ac:dyDescent="0.25">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x14ac:dyDescent="0.25">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x14ac:dyDescent="0.25">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x14ac:dyDescent="0.25">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x14ac:dyDescent="0.25">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x14ac:dyDescent="0.25">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x14ac:dyDescent="0.25">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x14ac:dyDescent="0.25">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x14ac:dyDescent="0.25">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x14ac:dyDescent="0.25">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x14ac:dyDescent="0.25">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x14ac:dyDescent="0.25">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x14ac:dyDescent="0.25">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x14ac:dyDescent="0.25">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x14ac:dyDescent="0.25">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x14ac:dyDescent="0.25">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x14ac:dyDescent="0.25">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x14ac:dyDescent="0.25">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2024-01-23T23:00:17Z</dcterms:modified>
</cp:coreProperties>
</file>