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2" i="4" l="1"/>
  <c r="A40" i="32" l="1"/>
  <c r="D50" i="27"/>
  <c r="B61" i="4"/>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C24" i="4" l="1"/>
  <c r="J21" i="4"/>
  <c r="K30" i="4"/>
  <c r="J76" i="4"/>
  <c r="O51" i="4" s="1"/>
  <c r="C65" i="4"/>
  <c r="C68" i="4"/>
  <c r="N1" i="4"/>
  <c r="L15" i="4" s="1"/>
  <c r="C23" i="4"/>
  <c r="J22" i="4"/>
  <c r="J23" i="4"/>
  <c r="J20" i="4"/>
  <c r="H74" i="4"/>
  <c r="B92" i="4"/>
  <c r="B39" i="4" l="1"/>
  <c r="B40" i="4" s="1"/>
  <c r="D40" i="4" s="1"/>
  <c r="K68" i="4"/>
  <c r="H68" i="4"/>
  <c r="H71" i="4"/>
  <c r="K71" i="4"/>
  <c r="D39" i="4"/>
  <c r="C71" i="4"/>
  <c r="K65" i="4"/>
  <c r="H65" i="4"/>
  <c r="AG1" i="4"/>
</calcChain>
</file>

<file path=xl/sharedStrings.xml><?xml version="1.0" encoding="utf-8"?>
<sst xmlns="http://schemas.openxmlformats.org/spreadsheetml/2006/main" count="20695" uniqueCount="10595">
  <si>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</si>
  <si>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</si>
  <si>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</si>
  <si>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</si>
  <si>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</si>
  <si>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</si>
  <si>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</si>
  <si>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</si>
  <si>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</si>
  <si>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</si>
  <si>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</si>
  <si>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</si>
  <si>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</si>
  <si>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</si>
  <si>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</si>
  <si>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</si>
  <si>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</si>
  <si>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</si>
  <si>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</si>
  <si>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</si>
  <si>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</si>
  <si>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</si>
  <si>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</si>
  <si>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</si>
  <si>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</si>
  <si>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</si>
  <si>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</si>
  <si>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</si>
  <si>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</si>
  <si>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</si>
  <si>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</si>
  <si>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</si>
  <si>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</si>
  <si>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</si>
  <si>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</si>
  <si>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</si>
  <si>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</si>
  <si>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</si>
  <si>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</si>
  <si>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</si>
  <si>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</si>
  <si>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</si>
  <si>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</si>
  <si>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</si>
  <si>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</si>
  <si>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</si>
  <si>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</si>
  <si>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</si>
  <si>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</si>
  <si>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</si>
  <si>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</si>
  <si>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</si>
  <si>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</si>
  <si>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</si>
  <si>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</si>
  <si>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</si>
  <si>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</si>
  <si>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</si>
  <si>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</si>
  <si>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</si>
  <si>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</si>
  <si>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</si>
  <si>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</si>
  <si>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</si>
  <si>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</si>
  <si>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</si>
  <si>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</si>
  <si>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</si>
  <si>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</si>
  <si>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</si>
  <si>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</si>
  <si>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</si>
  <si>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</si>
  <si>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</si>
  <si>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</si>
  <si>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</si>
  <si>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</si>
  <si>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</si>
  <si>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</si>
  <si>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</si>
  <si>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</si>
  <si>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</si>
  <si>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</si>
  <si>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</si>
  <si>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</si>
  <si>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</si>
  <si>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</si>
  <si>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</si>
  <si>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</si>
  <si>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</si>
  <si>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</si>
  <si>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</si>
  <si>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</si>
  <si>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</si>
  <si>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</si>
  <si>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</si>
  <si>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</si>
  <si>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</si>
  <si>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</si>
  <si>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</si>
  <si>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</si>
  <si>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</si>
  <si>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</si>
  <si>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</si>
  <si>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</si>
  <si>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</si>
  <si>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</si>
  <si>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</si>
  <si>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</si>
  <si>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</si>
  <si>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</si>
  <si>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</si>
  <si>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</si>
  <si>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</si>
  <si>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</si>
  <si>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</si>
  <si>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</si>
  <si>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</si>
  <si>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</si>
  <si>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</si>
  <si>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</si>
  <si>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</si>
  <si>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</si>
  <si>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</si>
  <si>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</si>
  <si>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</si>
  <si>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</si>
  <si>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</si>
  <si>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</si>
  <si>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</si>
  <si>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</si>
  <si>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</si>
  <si>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</si>
  <si>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</si>
  <si>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</si>
  <si>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</si>
  <si>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</si>
  <si>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</si>
  <si>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</si>
  <si>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</si>
  <si>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</si>
  <si>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</si>
  <si>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</si>
  <si>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</si>
  <si>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</si>
  <si>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</si>
  <si>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</si>
  <si>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</si>
  <si>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</si>
  <si>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</si>
  <si>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</si>
  <si>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</si>
  <si>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</si>
  <si>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</si>
  <si>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</si>
  <si>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</si>
  <si>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</si>
  <si>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</si>
  <si>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</si>
  <si>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</si>
  <si>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</si>
  <si>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</si>
  <si>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</si>
  <si>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</si>
  <si>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</si>
  <si>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</si>
  <si>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</si>
  <si>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</si>
  <si>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</si>
  <si>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</si>
  <si>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</si>
  <si>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</si>
  <si>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</si>
  <si>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</si>
  <si>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</si>
  <si>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</si>
  <si>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</si>
  <si>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</si>
  <si>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</si>
  <si>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</si>
  <si>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</si>
  <si>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</si>
  <si>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</si>
  <si>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</si>
  <si>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</si>
  <si>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</si>
  <si>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</si>
  <si>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</si>
  <si>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</si>
  <si>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</si>
  <si>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</si>
  <si>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</si>
  <si>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</si>
  <si>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</si>
  <si>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</si>
  <si>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</si>
  <si>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</si>
  <si>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</si>
  <si>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</si>
  <si>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</si>
  <si>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</si>
  <si>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</si>
  <si>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</si>
  <si>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</si>
  <si>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</si>
  <si>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</si>
  <si>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</si>
  <si>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</si>
  <si>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</si>
  <si>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</si>
  <si>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</si>
  <si>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</si>
  <si>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</si>
  <si>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</si>
  <si>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</si>
  <si>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</si>
  <si>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</si>
  <si>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</si>
  <si>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</si>
  <si>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</si>
  <si>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</si>
  <si>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</si>
  <si>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</si>
  <si>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</si>
  <si>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</si>
  <si>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</si>
  <si>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</si>
  <si>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</si>
  <si>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</si>
  <si>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</si>
  <si>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</si>
  <si>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</si>
  <si>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</si>
  <si>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</si>
  <si>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</si>
  <si>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</si>
  <si>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</si>
  <si>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</si>
  <si>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</si>
  <si>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</si>
  <si>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</si>
  <si>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</si>
  <si>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</si>
  <si>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</si>
  <si>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</si>
  <si>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</si>
  <si>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</si>
  <si>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</si>
  <si>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</si>
  <si>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</si>
  <si>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</si>
  <si>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</si>
  <si>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</si>
  <si>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</si>
  <si>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</si>
  <si>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</si>
  <si>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</si>
  <si>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</si>
  <si>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</si>
  <si>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</si>
  <si>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</si>
  <si>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</si>
  <si>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</si>
  <si>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</si>
  <si>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</si>
  <si>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</si>
  <si>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</si>
  <si>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</si>
  <si>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</si>
  <si>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</si>
  <si>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</si>
  <si>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</si>
  <si>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</si>
  <si>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</si>
  <si>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</si>
  <si>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</si>
  <si>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</si>
  <si>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</si>
  <si>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</si>
  <si>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</si>
  <si>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</si>
  <si>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</si>
  <si>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</si>
  <si>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</si>
  <si>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</si>
  <si>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</si>
  <si>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</si>
  <si>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</si>
  <si>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</si>
  <si>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</si>
  <si>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</si>
  <si>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</si>
  <si>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</si>
  <si>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</si>
  <si>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</si>
  <si>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</si>
  <si>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</si>
  <si>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</si>
  <si>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</si>
  <si>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</si>
  <si>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</si>
  <si>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</si>
  <si>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</si>
  <si>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</si>
  <si>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</si>
  <si>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</si>
  <si>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</si>
  <si>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</si>
  <si>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</si>
  <si>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</si>
  <si>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</si>
  <si>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</si>
  <si>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</si>
  <si>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</si>
  <si>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</si>
  <si>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</si>
  <si>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</si>
  <si>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</si>
  <si>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</si>
  <si>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</si>
  <si>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</si>
  <si>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</si>
  <si>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</si>
  <si>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</si>
  <si>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</si>
  <si>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</si>
  <si>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</si>
  <si>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</si>
  <si>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</si>
  <si>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</si>
  <si>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</si>
  <si>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</si>
  <si>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</si>
  <si>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</si>
  <si>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</si>
  <si>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</si>
  <si>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</si>
  <si>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</si>
  <si>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</si>
  <si>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</si>
  <si>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</si>
  <si>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</si>
  <si>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</si>
  <si>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</si>
  <si>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</si>
  <si>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</si>
  <si>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</si>
  <si>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</si>
  <si>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</si>
  <si>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</si>
  <si>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</si>
  <si>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</si>
  <si>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</si>
  <si>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</si>
  <si>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</si>
  <si>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</si>
  <si>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</si>
  <si>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</si>
  <si>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</si>
  <si>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</si>
  <si>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</si>
  <si>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</si>
  <si>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</si>
  <si>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</si>
  <si>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</si>
  <si>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</si>
  <si>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</si>
  <si>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</si>
  <si>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</si>
  <si>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</si>
  <si>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</si>
  <si>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</si>
  <si>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</si>
  <si>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</si>
  <si>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</si>
  <si>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</si>
  <si>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</si>
  <si>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</si>
  <si>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</si>
  <si>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</si>
  <si>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</si>
  <si>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</si>
  <si>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</si>
  <si>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</si>
  <si>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</si>
  <si>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</si>
  <si>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</si>
  <si>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</si>
  <si>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</si>
  <si>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</si>
  <si>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</si>
  <si>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</si>
  <si>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</si>
  <si>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</si>
  <si>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</si>
  <si>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</si>
  <si>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</si>
  <si>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</si>
  <si>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</si>
  <si>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</si>
  <si>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</si>
  <si>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</si>
  <si>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</si>
  <si>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</si>
  <si>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</si>
  <si>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</si>
  <si>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</si>
  <si>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</si>
  <si>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</si>
  <si>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</si>
  <si>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</si>
  <si>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</si>
  <si>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</si>
  <si>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</si>
  <si>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</si>
  <si>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</si>
  <si>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</si>
  <si>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</si>
  <si>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</si>
  <si>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</si>
  <si>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</si>
  <si>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</si>
  <si>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</si>
  <si>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</si>
  <si>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</si>
  <si>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</si>
  <si>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</si>
  <si>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</si>
  <si>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</si>
  <si>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</si>
  <si>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</si>
  <si>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</si>
  <si>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</si>
  <si>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</si>
  <si>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</si>
  <si>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</si>
  <si>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</si>
  <si>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</si>
  <si>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</si>
  <si>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</si>
  <si>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</si>
  <si>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</si>
  <si>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</si>
  <si>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</si>
  <si>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</si>
  <si>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</si>
  <si>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</si>
  <si>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</si>
  <si>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</si>
  <si>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</si>
  <si>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</si>
  <si>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</si>
  <si>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</si>
  <si>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</si>
  <si>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</si>
  <si>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</si>
  <si>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</si>
  <si>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</si>
  <si>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</si>
  <si>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</si>
  <si>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</si>
  <si>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</si>
  <si>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</si>
  <si>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</si>
  <si>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</si>
  <si>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</si>
  <si>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</si>
  <si>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</si>
  <si>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</si>
  <si>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</si>
  <si>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</si>
  <si>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</si>
  <si>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</si>
  <si>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</si>
  <si>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</si>
  <si>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</si>
  <si>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</si>
  <si>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</si>
  <si>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</si>
  <si>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</si>
  <si>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</si>
  <si>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</si>
  <si>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</si>
  <si>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</si>
  <si>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</si>
  <si>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</si>
  <si>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</si>
  <si>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</si>
  <si>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</si>
  <si>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</si>
  <si>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</si>
  <si>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</si>
  <si>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</si>
  <si>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</si>
  <si>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</si>
  <si>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</si>
  <si>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</si>
  <si>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</si>
  <si>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</si>
  <si>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</si>
  <si>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</si>
  <si>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</si>
  <si>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</si>
  <si>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</si>
  <si>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</si>
  <si>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</si>
  <si>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</si>
  <si>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</si>
  <si>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</si>
  <si>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</si>
  <si>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</si>
  <si>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</si>
  <si>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</si>
  <si>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</si>
  <si>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</si>
  <si>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</si>
  <si>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</si>
  <si>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</si>
  <si>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</si>
  <si>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</si>
  <si>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</si>
  <si>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</si>
  <si>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</si>
  <si>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</si>
  <si>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</si>
  <si>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</si>
  <si>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</si>
  <si>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</si>
  <si>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</si>
  <si>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</si>
  <si>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</si>
  <si>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</si>
  <si>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</si>
  <si>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</si>
  <si>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</si>
  <si>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</si>
  <si>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</si>
  <si>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</si>
  <si>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</si>
  <si>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</si>
  <si>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</si>
  <si>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</si>
  <si>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</si>
  <si>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</si>
  <si>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</si>
  <si>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</si>
  <si>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</si>
  <si>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</si>
  <si>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</si>
  <si>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</si>
  <si>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</si>
  <si>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</si>
  <si>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</si>
  <si>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</si>
  <si>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</si>
  <si>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</si>
  <si>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</si>
  <si>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</si>
  <si>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</si>
  <si>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</si>
  <si>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</si>
  <si>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</si>
  <si>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</si>
  <si>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</si>
  <si>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</si>
  <si>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</si>
  <si>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</si>
  <si>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</si>
  <si>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</si>
  <si>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</si>
  <si>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</si>
  <si>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</si>
  <si>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</si>
  <si>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</si>
  <si>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</si>
  <si>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</si>
  <si>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</si>
  <si>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</si>
  <si>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</si>
  <si>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</si>
  <si>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</si>
  <si>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</si>
  <si>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</si>
  <si>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</si>
  <si>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</si>
  <si>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</si>
  <si>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</si>
  <si>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</si>
  <si>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</si>
  <si>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</si>
  <si>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</si>
  <si>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</si>
  <si>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</si>
  <si>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</si>
  <si>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</si>
  <si>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</si>
  <si>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</si>
  <si>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</si>
  <si>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</si>
  <si>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</si>
  <si>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</si>
  <si>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</si>
  <si>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</si>
  <si>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</si>
  <si>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</si>
  <si>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</si>
  <si>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</si>
  <si>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</si>
  <si>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</si>
  <si>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</si>
  <si>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</si>
  <si>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</si>
  <si>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</si>
  <si>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</si>
  <si>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</si>
  <si>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</si>
  <si>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</si>
  <si>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</si>
  <si>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</si>
  <si>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</si>
  <si>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</si>
  <si>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</si>
  <si>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</si>
  <si>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</si>
  <si>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</si>
  <si>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</si>
  <si>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</si>
  <si>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</si>
  <si>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</si>
  <si>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</si>
  <si>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</si>
  <si>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</si>
  <si>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</si>
  <si>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</si>
  <si>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</si>
  <si>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</si>
  <si>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</si>
  <si>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</si>
  <si>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</si>
  <si>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</si>
  <si>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</si>
  <si>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</si>
  <si>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</si>
  <si>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</si>
  <si>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</si>
  <si>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</si>
  <si>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</si>
  <si>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</si>
  <si>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</si>
  <si>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</si>
  <si>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</si>
  <si>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</si>
  <si>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</si>
  <si>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</si>
  <si>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</si>
  <si>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</si>
  <si>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</si>
  <si>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</si>
  <si>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</si>
  <si>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</si>
  <si>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</si>
  <si>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</si>
  <si>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</si>
  <si>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</si>
  <si>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</si>
  <si>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</si>
  <si>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</si>
  <si>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</si>
  <si>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</si>
  <si>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</si>
  <si>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</si>
  <si>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</si>
  <si>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</si>
  <si>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</si>
  <si>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</si>
  <si>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</si>
  <si>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</si>
  <si>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</si>
  <si>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</si>
  <si>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</si>
  <si>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</si>
  <si>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</si>
  <si>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</si>
  <si>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</si>
  <si>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</si>
  <si>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</si>
  <si>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</si>
  <si>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</si>
  <si>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</si>
  <si>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</si>
  <si>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</si>
  <si>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</si>
  <si>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</si>
  <si>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</si>
  <si>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</si>
  <si>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</si>
  <si>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</si>
  <si>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</si>
  <si>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</si>
  <si>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</si>
  <si>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</si>
  <si>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</si>
  <si>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</si>
  <si>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</si>
  <si>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</si>
  <si>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</si>
  <si>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</si>
  <si>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</si>
  <si>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</si>
  <si>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</si>
  <si>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</si>
  <si>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</si>
  <si>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</si>
  <si>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</si>
  <si>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</si>
  <si>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</si>
  <si>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</si>
  <si>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</si>
  <si>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</si>
  <si>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</si>
  <si>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</si>
  <si>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</si>
  <si>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</si>
  <si>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</si>
  <si>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</si>
  <si>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</si>
  <si>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</si>
  <si>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</si>
  <si>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</si>
  <si>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</si>
  <si>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</si>
  <si>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</si>
  <si>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</si>
  <si>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</si>
  <si>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</si>
  <si>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</si>
  <si>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</si>
  <si>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</si>
  <si>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</si>
  <si>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</si>
  <si>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</si>
  <si>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</si>
  <si>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</si>
  <si>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</si>
  <si>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</si>
  <si>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</si>
  <si>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</si>
  <si>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</si>
  <si>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</si>
  <si>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</si>
  <si>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</si>
  <si>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</si>
  <si>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</si>
  <si>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</si>
  <si>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</si>
  <si>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</si>
  <si>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</si>
  <si>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</si>
  <si>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</si>
  <si>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</si>
  <si>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</si>
  <si>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</si>
  <si>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</si>
  <si>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</si>
  <si>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</si>
  <si>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</si>
  <si>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</si>
  <si>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</si>
  <si>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</si>
  <si>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</si>
  <si>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</si>
  <si>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</si>
  <si>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</si>
  <si>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</si>
  <si>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</si>
  <si>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</si>
  <si>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</si>
  <si>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</si>
  <si>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</si>
  <si>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</si>
  <si>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</si>
  <si>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</si>
  <si>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</si>
  <si>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</si>
  <si>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</si>
  <si>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</si>
  <si>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</si>
  <si>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</si>
  <si>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</si>
  <si>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</si>
  <si>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</si>
  <si>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</si>
  <si>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</si>
  <si>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</si>
  <si>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</si>
  <si>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</si>
  <si>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</si>
  <si>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</si>
  <si>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</si>
  <si>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</si>
  <si>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</si>
  <si>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</si>
  <si>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</si>
  <si>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</si>
  <si>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</si>
  <si>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</si>
  <si>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</si>
  <si>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</si>
  <si>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</si>
  <si>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</si>
  <si>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</si>
  <si>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</si>
  <si>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</si>
  <si>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</si>
  <si>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</si>
  <si>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</si>
  <si>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</si>
  <si>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</si>
  <si>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</si>
  <si>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</si>
  <si>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</si>
  <si>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</si>
  <si>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</si>
  <si>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</si>
  <si>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</si>
  <si>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</si>
  <si>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</si>
  <si>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</si>
  <si>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</si>
  <si>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</si>
  <si>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</si>
  <si>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</si>
  <si>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</si>
  <si>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</si>
  <si>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</si>
  <si>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</si>
  <si>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</si>
  <si>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</si>
  <si>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</si>
  <si>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</si>
  <si>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</si>
  <si>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</si>
  <si>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</si>
  <si>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</si>
  <si>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</si>
  <si>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</si>
  <si>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</si>
  <si>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</si>
  <si>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</si>
  <si>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</si>
  <si>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</si>
  <si>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</si>
  <si>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</si>
  <si>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</si>
  <si>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</si>
  <si>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</si>
  <si>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</si>
  <si>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</si>
  <si>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</si>
  <si>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</si>
  <si>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</si>
  <si>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</si>
  <si>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</si>
  <si>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</si>
  <si>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</si>
  <si>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</si>
  <si>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</si>
  <si>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</si>
  <si>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</si>
  <si>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</si>
  <si>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</si>
  <si>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</si>
  <si>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</si>
  <si>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</si>
  <si>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</si>
  <si>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</si>
  <si>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</si>
  <si>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</si>
  <si>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</si>
  <si>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</si>
  <si>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</si>
  <si>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</si>
  <si>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</si>
  <si>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</si>
  <si>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</si>
  <si>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</si>
  <si>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</si>
  <si>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</si>
  <si>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</si>
  <si>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</si>
  <si>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</si>
  <si>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</si>
  <si>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</si>
  <si>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</si>
  <si>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</si>
  <si>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</si>
  <si>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</si>
  <si>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</si>
  <si>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</si>
  <si>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</si>
  <si>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</si>
  <si>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</si>
  <si>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</si>
  <si>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</si>
  <si>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</si>
  <si>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</si>
  <si>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</si>
  <si>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</si>
  <si>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</si>
  <si>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</si>
  <si>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</si>
  <si>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</si>
  <si>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</si>
  <si>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</si>
  <si>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</si>
  <si>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</si>
  <si>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</si>
  <si>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</si>
  <si>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</si>
  <si>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</si>
  <si>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</si>
  <si>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</si>
  <si>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</si>
  <si>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</si>
  <si>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</si>
  <si>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</si>
  <si>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</si>
  <si>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</si>
  <si>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</si>
  <si>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</si>
  <si>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</si>
  <si>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</si>
  <si>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</si>
  <si>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</si>
  <si>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</si>
  <si>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</si>
  <si>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</si>
  <si>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</si>
  <si>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</si>
  <si>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</si>
  <si>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</si>
  <si>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</si>
  <si>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</si>
  <si>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</si>
  <si>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</si>
  <si>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</si>
  <si>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</si>
  <si>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</si>
  <si>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</si>
  <si>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</si>
  <si>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</si>
  <si>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</si>
  <si>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</si>
  <si>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</si>
  <si>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</si>
  <si>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</si>
  <si>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</si>
  <si>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</si>
  <si>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</si>
  <si>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</si>
  <si>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</si>
  <si>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</si>
  <si>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</si>
  <si>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</si>
  <si>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</si>
  <si>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</si>
  <si>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</si>
  <si>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</si>
  <si>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</si>
  <si>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</si>
  <si>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</si>
  <si>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</si>
  <si>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</si>
  <si>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</si>
  <si>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</si>
  <si>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</si>
  <si>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</si>
  <si>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</si>
  <si>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</si>
  <si>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</si>
  <si>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</si>
  <si>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</si>
  <si>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</si>
  <si>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</si>
  <si>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</si>
  <si>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</si>
  <si>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</si>
  <si>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</si>
  <si>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</si>
  <si>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</si>
  <si>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</si>
  <si>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</si>
  <si>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</si>
  <si>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</si>
  <si>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</si>
  <si>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</si>
  <si>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</si>
  <si>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</si>
  <si>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</si>
  <si>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</si>
  <si>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</si>
  <si>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</si>
  <si>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</si>
  <si>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</si>
  <si>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</si>
  <si>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</si>
  <si>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</si>
  <si>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</si>
  <si>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</si>
  <si>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</si>
  <si>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</si>
  <si>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</si>
  <si>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</si>
  <si>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</si>
  <si>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</si>
  <si>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</si>
  <si>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</si>
  <si>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</si>
  <si>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</si>
  <si>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</si>
  <si>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</si>
  <si>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</si>
  <si>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</si>
  <si>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</si>
  <si>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</si>
  <si>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</si>
  <si>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</si>
  <si>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</si>
  <si>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</si>
  <si>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</si>
  <si>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</si>
  <si>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</si>
  <si>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</si>
  <si>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</si>
  <si>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</si>
  <si>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</si>
  <si>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</si>
  <si>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</si>
  <si>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</si>
  <si>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</si>
  <si>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</si>
  <si>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</si>
  <si>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</si>
  <si>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</si>
  <si>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</si>
  <si>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</si>
  <si>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</si>
  <si>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</si>
  <si>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</si>
  <si>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</si>
  <si>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</si>
  <si>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</si>
  <si>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</si>
  <si>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</si>
  <si>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</si>
  <si>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</si>
  <si>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</si>
  <si>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</si>
  <si>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</si>
  <si>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</si>
  <si>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</si>
  <si>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</si>
  <si>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</si>
  <si>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</si>
  <si>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</si>
  <si>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</si>
  <si>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</si>
  <si>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</si>
  <si>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</si>
  <si>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</si>
  <si>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</si>
  <si>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</si>
  <si>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</si>
  <si>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</si>
  <si>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</si>
  <si>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</si>
  <si>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</si>
  <si>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</si>
  <si>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</si>
  <si>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</si>
  <si>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</si>
  <si>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</si>
  <si>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</si>
  <si>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</si>
  <si>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</si>
  <si>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</si>
  <si>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</si>
  <si>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</si>
  <si>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</si>
  <si>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</si>
  <si>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</si>
  <si>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</si>
  <si>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</si>
  <si>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</si>
  <si>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</si>
  <si>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</si>
  <si>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</si>
  <si>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</si>
  <si>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</si>
  <si>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</si>
  <si>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</si>
  <si>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</si>
  <si>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</si>
  <si>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</si>
  <si>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</si>
  <si>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</si>
  <si>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</si>
  <si>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</si>
  <si>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</si>
  <si>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</si>
  <si>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</si>
  <si>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</si>
  <si>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</si>
  <si>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</si>
  <si>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</si>
  <si>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</si>
  <si>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</si>
  <si>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</si>
  <si>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</si>
  <si>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</si>
  <si>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</si>
  <si>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</si>
  <si>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</si>
  <si>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</si>
  <si>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</si>
  <si>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</si>
  <si>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</si>
  <si>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</si>
  <si>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</si>
  <si>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</si>
  <si>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</si>
  <si>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</si>
  <si>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</si>
  <si>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</si>
  <si>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</si>
  <si>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</si>
  <si>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</si>
  <si>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</si>
  <si>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</si>
  <si>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</si>
  <si>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</si>
  <si>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</si>
  <si>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</si>
  <si>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</si>
  <si>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</si>
  <si>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</si>
  <si>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</si>
  <si>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</si>
  <si>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</si>
  <si>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</si>
  <si>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</si>
  <si>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</si>
  <si>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</si>
  <si>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</si>
  <si>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</si>
  <si>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</si>
  <si>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</si>
  <si>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</si>
  <si>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</si>
  <si>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</si>
  <si>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</si>
  <si>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</si>
  <si>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</si>
  <si>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</si>
  <si>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</si>
  <si>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</si>
  <si>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</si>
  <si>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</si>
  <si>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</si>
  <si>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</si>
  <si>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</si>
  <si>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</si>
  <si>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</si>
  <si>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</si>
  <si>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</si>
  <si>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</si>
  <si>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</si>
  <si>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</si>
  <si>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</si>
  <si>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</si>
  <si>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</si>
  <si>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</si>
  <si>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</si>
  <si>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</si>
  <si>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</si>
  <si>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</si>
  <si>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</si>
  <si>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</si>
  <si>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</si>
  <si>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</si>
  <si>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</si>
  <si>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</si>
  <si>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</si>
  <si>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</si>
  <si>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</si>
  <si>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</si>
  <si>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</si>
  <si>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</si>
  <si>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</si>
  <si>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</si>
  <si>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</si>
  <si>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</si>
  <si>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</si>
  <si>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</si>
  <si>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</si>
  <si>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</si>
  <si>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</si>
  <si>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</si>
  <si>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</si>
  <si>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</si>
  <si>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</si>
  <si>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</si>
  <si>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</si>
  <si>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</si>
  <si>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</si>
  <si>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</si>
  <si>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</si>
  <si>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</si>
  <si>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</si>
  <si>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</si>
  <si>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</si>
  <si>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</si>
  <si>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</si>
  <si>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</si>
  <si>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</si>
  <si>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</si>
  <si>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</si>
  <si>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</si>
  <si>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</si>
  <si>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</si>
  <si>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</si>
  <si>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</si>
  <si>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</si>
  <si>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</si>
  <si>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</si>
  <si>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</si>
  <si>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</si>
  <si>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</si>
  <si>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</si>
  <si>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</si>
  <si>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</si>
  <si>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</si>
  <si>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</si>
  <si>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</si>
  <si>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</si>
  <si>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</si>
  <si>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</si>
  <si>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</si>
  <si>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</si>
  <si>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</si>
  <si>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</si>
  <si>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</si>
  <si>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</si>
  <si>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</si>
  <si>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</si>
  <si>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</si>
  <si>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</si>
  <si>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</si>
  <si>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</si>
  <si>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</si>
  <si>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</si>
  <si>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</si>
  <si>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</si>
  <si>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</si>
  <si>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</si>
  <si>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</si>
  <si>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</si>
  <si>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</si>
  <si>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</si>
  <si>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</si>
  <si>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</si>
  <si>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</si>
  <si>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</si>
  <si>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</si>
  <si>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</si>
  <si>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</si>
  <si>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</si>
  <si>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</si>
  <si>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</si>
  <si>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</si>
  <si>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</si>
  <si>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</si>
  <si>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</si>
  <si>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</si>
  <si>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</si>
  <si>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</si>
  <si>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</si>
  <si>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</si>
  <si>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</si>
  <si>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</si>
  <si>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</si>
  <si>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</si>
  <si>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</si>
  <si>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</si>
  <si>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</si>
  <si>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</si>
  <si>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</si>
  <si>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</si>
  <si>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</si>
  <si>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</si>
  <si>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</si>
  <si>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</si>
  <si>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</si>
  <si>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</si>
  <si>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</si>
  <si>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</si>
  <si>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</si>
  <si>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</si>
  <si>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</si>
  <si>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</si>
  <si>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</si>
  <si>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</si>
  <si>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</si>
  <si>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</si>
  <si>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</si>
  <si>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</si>
  <si>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</si>
  <si>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</si>
  <si>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</si>
  <si>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</si>
  <si>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</si>
  <si>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</si>
  <si>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</si>
  <si>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</si>
  <si>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</si>
  <si>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</si>
  <si>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</si>
  <si>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</si>
  <si>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</si>
  <si>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</si>
  <si>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</si>
  <si>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</si>
  <si>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</si>
  <si>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</si>
  <si>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</si>
  <si>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</si>
  <si>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</si>
  <si>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</si>
  <si>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</si>
  <si>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</si>
  <si>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</si>
  <si>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</si>
  <si>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</si>
  <si>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</si>
  <si>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</si>
  <si>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</si>
  <si>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</si>
  <si>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</si>
  <si>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</si>
  <si>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</si>
  <si>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</si>
  <si>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</si>
  <si>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</si>
  <si>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</si>
  <si>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</si>
  <si>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</si>
  <si>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</si>
  <si>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</si>
  <si>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</si>
  <si>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</si>
  <si>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</si>
  <si>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</si>
  <si>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</si>
  <si>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</si>
  <si>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</si>
  <si>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</si>
  <si>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</si>
  <si>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</si>
  <si>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</si>
  <si>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</si>
  <si>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</si>
  <si>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</si>
  <si>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</si>
  <si>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</si>
  <si>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</si>
  <si>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</si>
  <si>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</si>
  <si>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</si>
  <si>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</si>
  <si>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</si>
  <si>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</si>
  <si>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</si>
  <si>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</si>
  <si>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</si>
  <si>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</si>
  <si>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</si>
  <si>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</si>
  <si>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</si>
  <si>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</si>
  <si>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</si>
  <si>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</si>
  <si>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</si>
  <si>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</si>
  <si>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</si>
  <si>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</si>
  <si>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</si>
  <si>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</si>
  <si>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</si>
  <si>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</si>
  <si>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</si>
  <si>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</si>
  <si>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</si>
  <si>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</si>
  <si>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</si>
  <si>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</si>
  <si>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</si>
  <si>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</si>
  <si>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</si>
  <si>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</si>
  <si>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</si>
  <si>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</si>
  <si>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</si>
  <si>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</si>
  <si>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</si>
  <si>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</si>
  <si>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</si>
  <si>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</si>
  <si>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</si>
  <si>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</si>
  <si>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</si>
  <si>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</si>
  <si>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</si>
  <si>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</si>
  <si>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</si>
  <si>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</si>
  <si>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</si>
  <si>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</si>
  <si>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</si>
  <si>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</si>
  <si>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</si>
  <si>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</si>
  <si>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</si>
  <si>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</si>
  <si>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</si>
  <si>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</si>
  <si>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</si>
  <si>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</si>
  <si>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</si>
  <si>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</si>
  <si>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</si>
  <si>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</si>
  <si>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</si>
  <si>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</si>
  <si>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</si>
  <si>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</si>
  <si>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</si>
  <si>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</si>
  <si>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</si>
  <si>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</si>
  <si>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</si>
  <si>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</si>
  <si>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</si>
  <si>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</si>
  <si>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</si>
  <si>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</si>
  <si>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</si>
  <si>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</si>
  <si>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</si>
  <si>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</si>
  <si>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</si>
  <si>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</si>
  <si>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</si>
  <si>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</si>
  <si>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</si>
  <si>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</si>
  <si>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</si>
  <si>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</si>
  <si>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</si>
  <si>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</si>
  <si>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</si>
  <si>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</si>
  <si>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</si>
  <si>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</si>
  <si>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</si>
  <si>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</si>
  <si>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</si>
  <si>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</si>
  <si>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</si>
  <si>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</si>
  <si>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</si>
  <si>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</si>
  <si>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</si>
  <si>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</si>
  <si>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</si>
  <si>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</si>
  <si>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</si>
  <si>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</si>
  <si>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</si>
  <si>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</si>
  <si>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</si>
  <si>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</si>
  <si>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</si>
  <si>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</si>
  <si>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</si>
  <si>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</si>
  <si>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</si>
  <si>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</si>
  <si>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</si>
  <si>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</si>
  <si>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</si>
  <si>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</si>
  <si>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</si>
  <si>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</si>
  <si>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</si>
  <si>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</si>
  <si>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</si>
  <si>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</si>
  <si>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</si>
  <si>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</si>
  <si>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</si>
  <si>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</si>
  <si>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</si>
  <si>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</si>
  <si>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</si>
  <si>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</si>
  <si>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</si>
  <si>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</si>
  <si>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</si>
  <si>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</si>
  <si>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</si>
  <si>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</si>
  <si>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</si>
  <si>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</si>
  <si>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</si>
  <si>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</si>
  <si>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</si>
  <si>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</si>
  <si>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</si>
  <si>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</si>
  <si>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</si>
  <si>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</si>
  <si>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</si>
  <si>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</si>
  <si>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</si>
  <si>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</si>
  <si>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</si>
  <si>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</si>
  <si>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</si>
  <si>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</si>
  <si>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</si>
  <si>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</si>
  <si>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</si>
  <si>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</si>
  <si>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</si>
  <si>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</si>
  <si>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</si>
  <si>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</si>
  <si>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</si>
  <si>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</si>
  <si>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</si>
  <si>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</si>
  <si>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</si>
  <si>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</si>
  <si>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</si>
  <si>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</si>
  <si>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</si>
  <si>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</si>
  <si>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</si>
  <si>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</si>
  <si>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</si>
  <si>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</si>
  <si>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</si>
  <si>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</si>
  <si>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</si>
  <si>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</si>
  <si>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</si>
  <si>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</si>
  <si>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</si>
  <si>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</si>
  <si>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</si>
  <si>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</si>
  <si>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</si>
  <si>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</si>
  <si>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</si>
  <si>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</si>
  <si>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</si>
  <si>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</si>
  <si>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</si>
  <si>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</si>
  <si>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</si>
  <si>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</si>
  <si>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</si>
  <si>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</si>
  <si>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</si>
  <si>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</si>
  <si>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</si>
  <si>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</si>
  <si>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</si>
  <si>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</si>
  <si>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</si>
  <si>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</si>
  <si>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</si>
  <si>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</si>
  <si>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</si>
  <si>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</si>
  <si>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</si>
  <si>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</si>
  <si>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</si>
  <si>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</si>
  <si>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</si>
  <si>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</si>
  <si>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</si>
  <si>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</si>
  <si>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</si>
  <si>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</si>
  <si>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</si>
  <si>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</si>
  <si>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</si>
  <si>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</si>
  <si>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</si>
  <si>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</si>
  <si>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</si>
  <si>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</si>
  <si>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</si>
  <si>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</si>
  <si>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</si>
  <si>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</si>
  <si>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</si>
  <si>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</si>
  <si>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</si>
  <si>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</si>
  <si>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</si>
  <si>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</si>
  <si>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</si>
  <si>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</si>
  <si>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</si>
  <si>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</si>
  <si>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</si>
  <si>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</si>
  <si>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</si>
  <si>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</si>
  <si>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</si>
  <si>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</si>
  <si>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</si>
  <si>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</si>
  <si>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</si>
  <si>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</si>
  <si>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</si>
  <si>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</si>
  <si>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</si>
  <si>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</si>
  <si>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</si>
  <si>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</si>
  <si>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</si>
  <si>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</si>
  <si>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</si>
  <si>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</si>
  <si>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</si>
  <si>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</si>
  <si>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</si>
  <si>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</si>
  <si>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</si>
  <si>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</si>
  <si>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</si>
  <si>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</si>
  <si>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</si>
  <si>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</si>
  <si>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</si>
  <si>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</si>
  <si>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</si>
  <si>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</si>
  <si>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</si>
  <si>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</si>
  <si>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</si>
  <si>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</si>
  <si>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</si>
  <si>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</si>
  <si>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</si>
  <si>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</si>
  <si>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</si>
  <si>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</si>
  <si>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</si>
  <si>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</si>
  <si>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</si>
  <si>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</si>
  <si>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</si>
  <si>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</si>
  <si>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</si>
  <si>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</si>
  <si>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</si>
  <si>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</si>
  <si>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</si>
  <si>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</si>
  <si>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</si>
  <si>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</si>
  <si>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</si>
  <si>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</si>
  <si>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</si>
  <si>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</si>
  <si>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</si>
  <si>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</si>
  <si>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</si>
  <si>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</si>
  <si>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</si>
  <si>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</si>
  <si>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</si>
  <si>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</si>
  <si>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</si>
  <si>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</si>
  <si>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</si>
  <si>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</si>
  <si>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</si>
  <si>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</si>
  <si>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</si>
  <si>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</si>
  <si>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</si>
  <si>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</si>
  <si>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</si>
  <si>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</si>
  <si>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</si>
  <si>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</si>
  <si>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</si>
  <si>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</si>
  <si>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</si>
  <si>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</si>
  <si>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</si>
  <si>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</si>
  <si>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</si>
  <si>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</si>
  <si>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</si>
  <si>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</si>
  <si>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</si>
  <si>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</si>
  <si>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</si>
  <si>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</si>
  <si>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</si>
  <si>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</si>
  <si>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</si>
  <si>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</si>
  <si>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</si>
  <si>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</si>
  <si>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</si>
  <si>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</si>
  <si>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</si>
  <si>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</si>
  <si>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</si>
  <si>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</si>
  <si>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</si>
  <si>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</si>
  <si>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</si>
  <si>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</si>
  <si>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</si>
  <si>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</si>
  <si>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</si>
  <si>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</si>
  <si>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</si>
  <si>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</si>
  <si>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</si>
  <si>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</si>
  <si>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</si>
  <si>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</si>
  <si>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</si>
  <si>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</si>
  <si>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</si>
  <si>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</si>
  <si>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</si>
  <si>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</si>
  <si>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</si>
  <si>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</si>
  <si>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</si>
  <si>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</si>
  <si>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</si>
  <si>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</si>
  <si>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</si>
  <si>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</si>
  <si>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</si>
  <si>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</si>
  <si>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</si>
  <si>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</si>
  <si>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</si>
  <si>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</si>
  <si>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</si>
  <si>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</si>
  <si>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</si>
  <si>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</si>
  <si>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</si>
  <si>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</si>
  <si>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</si>
  <si>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</si>
  <si>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</si>
  <si>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</si>
  <si>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</si>
  <si>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</si>
  <si>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</si>
  <si>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</si>
  <si>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</si>
  <si>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</si>
  <si>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</si>
  <si>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</si>
  <si>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</si>
  <si>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</si>
  <si>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</si>
  <si>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</si>
  <si>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</si>
  <si>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</si>
  <si>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</si>
  <si>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</si>
  <si>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</si>
  <si>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</si>
  <si>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</si>
  <si>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</si>
  <si>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</si>
  <si>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</si>
  <si>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</si>
  <si>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</si>
  <si>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</si>
  <si>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</si>
  <si>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</si>
  <si>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</si>
  <si>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</si>
  <si>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</si>
  <si>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</si>
  <si>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</si>
  <si>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</si>
  <si>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</si>
  <si>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</si>
  <si>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</si>
  <si>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</si>
  <si>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</si>
  <si>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</si>
  <si>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</si>
  <si>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</si>
  <si>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</si>
  <si>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</si>
  <si>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</si>
  <si>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</si>
  <si>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</si>
  <si>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</si>
  <si>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</si>
  <si>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</si>
  <si>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</si>
  <si>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</si>
  <si>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</si>
  <si>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</si>
  <si>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</si>
  <si>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</si>
  <si>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</si>
  <si>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</si>
  <si>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</si>
  <si>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</si>
  <si>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</si>
  <si>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</si>
  <si>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</si>
  <si>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</si>
  <si>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</si>
  <si>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</si>
  <si>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</si>
  <si>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</si>
  <si>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</si>
  <si>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</si>
  <si>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</si>
  <si>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</si>
  <si>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</si>
  <si>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</si>
  <si>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</si>
  <si>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</si>
  <si>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</si>
  <si>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</si>
  <si>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</si>
  <si>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</si>
  <si>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</si>
  <si>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</si>
  <si>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</si>
  <si>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</si>
  <si>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</si>
  <si>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</si>
  <si>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</si>
  <si>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</si>
  <si>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</si>
  <si>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</si>
  <si>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</si>
  <si>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</si>
  <si>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</si>
  <si>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</si>
  <si>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</si>
  <si>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</si>
  <si>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</si>
  <si>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</si>
  <si>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</si>
  <si>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</si>
  <si>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</si>
  <si>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</si>
  <si>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</si>
  <si>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</si>
  <si>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</si>
  <si>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</si>
  <si>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</si>
  <si>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</si>
  <si>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</si>
  <si>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</si>
  <si>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</si>
  <si>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</si>
  <si>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</si>
  <si>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</si>
  <si>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</si>
  <si>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</si>
  <si>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</si>
  <si>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</si>
  <si>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</si>
  <si>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</si>
  <si>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</si>
  <si>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</si>
  <si>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</si>
  <si>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</si>
  <si>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</si>
  <si>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</si>
  <si>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</si>
  <si>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</si>
  <si>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</si>
  <si>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</si>
  <si>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</si>
  <si>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</si>
  <si>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</si>
  <si>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</si>
  <si>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</si>
  <si>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</si>
  <si>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</si>
  <si>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</si>
  <si>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</si>
  <si>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</si>
  <si>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</si>
  <si>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</si>
  <si>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</si>
  <si>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</si>
  <si>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</si>
  <si>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</si>
  <si>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</si>
  <si>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</si>
  <si>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</si>
  <si>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</si>
  <si>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</si>
  <si>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</si>
  <si>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</si>
  <si>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</si>
  <si>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</si>
  <si>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</si>
  <si>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</si>
  <si>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</si>
  <si>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</si>
  <si>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</si>
  <si>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</si>
  <si>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</si>
  <si>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</si>
  <si>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</si>
  <si>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</si>
  <si>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</si>
  <si>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</si>
  <si>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</si>
  <si>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</si>
  <si>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</si>
  <si>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</si>
  <si>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</si>
  <si>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</si>
  <si>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</si>
  <si>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</si>
  <si>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</si>
  <si>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</si>
  <si>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</si>
  <si>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</si>
  <si>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</si>
  <si>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</si>
  <si>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</si>
  <si>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</si>
  <si>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</si>
  <si>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</si>
  <si>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</si>
  <si>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</si>
  <si>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</si>
  <si>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</si>
  <si>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</si>
  <si>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</si>
  <si>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</si>
  <si>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</si>
  <si>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</si>
  <si>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</si>
  <si>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</si>
  <si>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</si>
  <si>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</si>
  <si>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</si>
  <si>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</si>
  <si>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</si>
  <si>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</si>
  <si>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</si>
  <si>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</si>
  <si>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</si>
  <si>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</si>
  <si>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</si>
  <si>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</si>
  <si>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</si>
  <si>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</si>
  <si>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</si>
  <si>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</si>
  <si>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</si>
  <si>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</si>
  <si>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</si>
  <si>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</si>
  <si>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</si>
  <si>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</si>
  <si>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</si>
  <si>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</si>
  <si>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</si>
  <si>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</si>
  <si>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</si>
  <si>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</si>
  <si>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</si>
  <si>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</si>
  <si>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</si>
  <si>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</si>
  <si>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</si>
  <si>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</si>
  <si>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</si>
  <si>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</si>
  <si>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</si>
  <si>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</si>
  <si>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</si>
  <si>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</si>
  <si>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</si>
  <si>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</si>
  <si>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</si>
  <si>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</si>
  <si>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</si>
  <si>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</si>
  <si>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</si>
  <si>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</si>
  <si>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</si>
  <si>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</si>
  <si>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</si>
  <si>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</si>
  <si>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</si>
  <si>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</si>
  <si>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</si>
  <si>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</si>
  <si>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</si>
  <si>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</si>
  <si>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</si>
  <si>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</si>
  <si>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</si>
  <si>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</si>
  <si>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</si>
  <si>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</si>
  <si>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</si>
  <si>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</si>
  <si>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</si>
  <si>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</si>
  <si>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</si>
  <si>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</si>
  <si>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</si>
  <si>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</si>
  <si>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</si>
  <si>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</si>
  <si>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</si>
  <si>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</si>
  <si>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</si>
  <si>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</si>
  <si>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</si>
  <si>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</si>
  <si>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</si>
  <si>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</si>
  <si>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</si>
  <si>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</si>
  <si>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</si>
  <si>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</si>
  <si>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</si>
  <si>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</si>
  <si>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</si>
  <si>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</si>
  <si>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</si>
  <si>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</si>
  <si>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</si>
  <si>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</si>
  <si>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</si>
  <si>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</si>
  <si>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</si>
  <si>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</si>
  <si>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</si>
  <si>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</si>
  <si>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</si>
  <si>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</si>
  <si>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</si>
  <si>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</si>
  <si>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</si>
  <si>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</si>
  <si>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</si>
  <si>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</si>
  <si>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</si>
  <si>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</si>
  <si>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</si>
  <si>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</si>
  <si>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</si>
  <si>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</si>
  <si>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</si>
  <si>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</si>
  <si>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</si>
  <si>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</si>
  <si>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</si>
  <si>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</si>
  <si>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</si>
  <si>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</si>
  <si>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</si>
  <si>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</si>
  <si>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</si>
  <si>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</si>
  <si>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</si>
  <si>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</si>
  <si>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</si>
  <si>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</si>
  <si>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</si>
  <si>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</si>
  <si>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</si>
  <si>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</si>
  <si>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</si>
  <si>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</si>
  <si>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</si>
  <si>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</si>
  <si>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</si>
  <si>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</si>
  <si>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</si>
  <si>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</si>
  <si>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</si>
  <si>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</si>
  <si>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</si>
  <si>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</si>
  <si>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</si>
  <si>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</si>
  <si>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</si>
  <si>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</si>
  <si>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</si>
  <si>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</si>
  <si>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</si>
  <si>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</si>
  <si>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</si>
  <si>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</si>
  <si>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</si>
  <si>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</si>
  <si>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</si>
  <si>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</si>
  <si>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</si>
  <si>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</si>
  <si>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</si>
  <si>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</si>
  <si>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</si>
  <si>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</si>
  <si>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</si>
  <si>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</si>
  <si>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</si>
  <si>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</si>
  <si>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</si>
  <si>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</si>
  <si>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</si>
  <si>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</si>
  <si>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</si>
  <si>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</si>
  <si>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</si>
  <si>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</si>
  <si>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</si>
  <si>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</si>
  <si>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</si>
  <si>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</si>
  <si>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</si>
  <si>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</si>
  <si>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</si>
  <si>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</si>
  <si>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</si>
  <si>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</si>
  <si>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</si>
  <si>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</si>
  <si>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</si>
  <si>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</si>
  <si>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</si>
  <si>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</si>
  <si>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</si>
  <si>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</si>
  <si>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</si>
  <si>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</si>
  <si>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</si>
  <si>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</si>
  <si>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</si>
  <si>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</si>
  <si>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</si>
  <si>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</si>
  <si>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</si>
  <si>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</si>
  <si>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</si>
  <si>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</si>
  <si>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</si>
  <si>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</si>
  <si>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</si>
  <si>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</si>
  <si>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</si>
  <si>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</si>
  <si>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</si>
  <si>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</si>
  <si>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</si>
  <si>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</si>
  <si>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</si>
  <si>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</si>
  <si>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</si>
  <si>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</si>
  <si>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</si>
  <si>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</si>
  <si>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</si>
  <si>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</si>
  <si>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</si>
  <si>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</si>
  <si>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</si>
  <si>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</si>
  <si>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</si>
  <si>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</si>
  <si>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</si>
  <si>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</si>
  <si>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</si>
  <si>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</si>
  <si>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</si>
  <si>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</si>
  <si>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</si>
  <si>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</si>
  <si>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</si>
  <si>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</si>
  <si>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</si>
  <si>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</si>
  <si>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</si>
  <si>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</si>
  <si>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</si>
  <si>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</si>
  <si>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</si>
  <si>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</si>
  <si>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</si>
  <si>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</si>
  <si>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</si>
  <si>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</si>
  <si>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</si>
  <si>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</si>
  <si>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</si>
  <si>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</si>
  <si>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</si>
  <si>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</si>
  <si>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</si>
  <si>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</si>
  <si>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</si>
  <si>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</si>
  <si>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</si>
  <si>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</si>
  <si>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</si>
  <si>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</si>
  <si>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</si>
  <si>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</si>
  <si>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</si>
  <si>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</si>
  <si>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</si>
  <si>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</si>
  <si>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</si>
  <si>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</si>
  <si>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</si>
  <si>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</si>
  <si>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</si>
  <si>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</si>
  <si>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</si>
  <si>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</si>
  <si>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</si>
  <si>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</si>
  <si>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</si>
  <si>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</si>
  <si>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</si>
  <si>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</si>
  <si>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</si>
  <si>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</si>
  <si>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</si>
  <si>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</si>
  <si>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</si>
  <si>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</si>
  <si>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</si>
  <si>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</si>
  <si>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</si>
  <si>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</si>
  <si>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</si>
  <si>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</si>
  <si>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</si>
  <si>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</si>
  <si>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</si>
  <si>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</si>
  <si>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</si>
  <si>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</si>
  <si>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</si>
  <si>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</si>
  <si>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</si>
  <si>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</si>
  <si>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</si>
  <si>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</si>
  <si>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</si>
  <si>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</si>
  <si>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</si>
  <si>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</si>
  <si>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</si>
  <si>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</si>
  <si>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</si>
  <si>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</si>
  <si>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</si>
  <si>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</si>
  <si>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</si>
  <si>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</si>
  <si>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</si>
  <si>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</si>
  <si>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</si>
  <si>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</si>
  <si>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</si>
  <si>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</si>
  <si>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</si>
  <si>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</si>
  <si>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</si>
  <si>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</si>
  <si>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</si>
  <si>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</si>
  <si>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</si>
  <si>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</si>
  <si>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</si>
  <si>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</si>
  <si>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</si>
  <si>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</si>
  <si>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</si>
  <si>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</si>
  <si>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</si>
  <si>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</si>
  <si>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</si>
  <si>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</si>
  <si>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</si>
  <si>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</si>
  <si>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</si>
  <si>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</si>
  <si>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</si>
  <si>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</si>
  <si>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</si>
  <si>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</si>
  <si>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</si>
  <si>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</si>
  <si>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</si>
  <si>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</si>
  <si>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</si>
  <si>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</si>
  <si>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</si>
  <si>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</si>
  <si>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</si>
  <si>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</si>
  <si>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</si>
  <si>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</si>
  <si>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</si>
  <si>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</si>
  <si>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</si>
  <si>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</si>
  <si>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</si>
  <si>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</si>
  <si>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</si>
  <si>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</si>
  <si>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</si>
  <si>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</si>
  <si>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</si>
  <si>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</si>
  <si>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</si>
  <si>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</si>
  <si>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</si>
  <si>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</si>
  <si>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</si>
  <si>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</si>
  <si>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</si>
  <si>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</si>
  <si>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</si>
  <si>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</si>
  <si>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</si>
  <si>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</si>
  <si>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</si>
  <si>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</si>
  <si>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</si>
  <si>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</si>
  <si>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</si>
  <si>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</si>
  <si>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</si>
  <si>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</si>
  <si>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</si>
  <si>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</si>
  <si>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</si>
  <si>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</si>
  <si>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</si>
  <si>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</si>
  <si>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</si>
  <si>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</si>
  <si>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</si>
  <si>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</si>
  <si>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</si>
  <si>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</si>
  <si>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</si>
  <si>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</si>
  <si>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</si>
  <si>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</si>
  <si>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</si>
  <si>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</si>
  <si>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</si>
  <si>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</si>
  <si>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</si>
  <si>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</si>
  <si>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</si>
  <si>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</si>
  <si>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</si>
  <si>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</si>
  <si>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</si>
  <si>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</si>
  <si>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</si>
  <si>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</si>
  <si>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</si>
  <si>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</si>
  <si>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</si>
  <si>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</si>
  <si>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</si>
  <si>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</si>
  <si>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</si>
  <si>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</si>
  <si>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</si>
  <si>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</si>
  <si>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</si>
  <si>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</si>
  <si>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</si>
  <si>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</si>
  <si>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</si>
  <si>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</si>
  <si>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</si>
  <si>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</si>
  <si>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</si>
  <si>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</si>
  <si>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</si>
  <si>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</si>
  <si>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</si>
  <si>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</si>
  <si>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</si>
  <si>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</si>
  <si>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</si>
  <si>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</si>
  <si>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</si>
  <si>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</si>
  <si>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</si>
  <si>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</si>
  <si>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</si>
  <si>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</si>
  <si>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</si>
  <si>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</si>
  <si>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</si>
  <si>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</si>
  <si>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</si>
  <si>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</si>
  <si>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</si>
  <si>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</si>
  <si>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</si>
  <si>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</si>
  <si>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</si>
  <si>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</si>
  <si>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</si>
  <si>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</si>
  <si>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</si>
  <si>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</si>
  <si>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</si>
  <si>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</si>
  <si>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</si>
  <si>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</si>
  <si>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</si>
  <si>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</si>
  <si>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</si>
  <si>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</si>
  <si>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</si>
  <si>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</si>
  <si>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</si>
  <si>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</si>
  <si>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</si>
  <si>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</si>
  <si>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</si>
  <si>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</si>
  <si>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</si>
  <si>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</si>
  <si>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</si>
  <si>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</si>
  <si>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</si>
  <si>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</si>
  <si>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</si>
  <si>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</si>
  <si>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</si>
  <si>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</si>
  <si>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</si>
  <si>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</si>
  <si>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</si>
  <si>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</si>
  <si>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</si>
  <si>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</si>
  <si>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</si>
  <si>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</si>
  <si>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</si>
  <si>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</si>
  <si>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</si>
  <si>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</si>
  <si>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</si>
  <si>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</si>
  <si>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</si>
  <si>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</si>
  <si>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</si>
  <si>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</si>
  <si>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</si>
  <si>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</si>
  <si>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</si>
  <si>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</si>
  <si>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</si>
  <si>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</si>
  <si>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</si>
  <si>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</si>
  <si>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</si>
  <si>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</si>
  <si>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</si>
  <si>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</si>
  <si>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</si>
  <si>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</si>
  <si>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</si>
  <si>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</si>
  <si>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</si>
  <si>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</si>
  <si>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</si>
  <si>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</si>
  <si>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</si>
  <si>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</si>
  <si>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</si>
  <si>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</si>
  <si>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</si>
  <si>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</si>
  <si>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</si>
  <si>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</si>
  <si>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</si>
  <si>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</si>
  <si>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</si>
  <si>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</si>
  <si>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</si>
  <si>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</si>
  <si>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</si>
  <si>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</si>
  <si>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</si>
  <si>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</si>
  <si>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</si>
  <si>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</si>
  <si>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</si>
  <si>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</si>
  <si>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</si>
  <si>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</si>
  <si>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</si>
  <si>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</si>
  <si>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</si>
  <si>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</si>
  <si>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</si>
  <si>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</si>
  <si>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</si>
  <si>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</si>
  <si>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</si>
  <si>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</si>
  <si>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</si>
  <si>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</si>
  <si>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</si>
  <si>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</si>
  <si>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</si>
  <si>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</si>
  <si>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</si>
  <si>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</si>
  <si>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</si>
  <si>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</si>
  <si>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</si>
  <si>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</si>
  <si>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</si>
  <si>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</si>
  <si>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</si>
  <si>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</si>
  <si>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</si>
  <si>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</si>
  <si>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</si>
  <si>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</si>
  <si>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</si>
  <si>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</si>
  <si>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</si>
  <si>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</si>
  <si>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</si>
  <si>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</si>
  <si>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</si>
  <si>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</si>
  <si>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</si>
  <si>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</si>
  <si>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</si>
  <si>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</si>
  <si>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</si>
  <si>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</si>
  <si>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</si>
  <si>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</si>
  <si>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</si>
  <si>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</si>
  <si>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</si>
  <si>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</si>
  <si>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</si>
  <si>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</si>
  <si>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</si>
  <si>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</si>
  <si>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</si>
  <si>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</si>
  <si>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</si>
  <si>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</si>
  <si>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</si>
  <si>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</si>
  <si>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</si>
  <si>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</si>
  <si>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</si>
  <si>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</si>
  <si>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</si>
  <si>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</si>
  <si>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</si>
  <si>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</si>
  <si>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</si>
  <si>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</si>
  <si>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</si>
  <si>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</si>
  <si>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</si>
  <si>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</si>
  <si>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</si>
  <si>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</si>
  <si>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</si>
  <si>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</si>
  <si>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</si>
  <si>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</si>
  <si>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</si>
  <si>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</si>
  <si>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</si>
  <si>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</si>
  <si>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</si>
  <si>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</si>
  <si>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</si>
  <si>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</si>
  <si>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</si>
  <si>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</si>
  <si>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</si>
  <si>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</si>
  <si>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</si>
  <si>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</si>
  <si>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</si>
  <si>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</si>
  <si>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</si>
  <si>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</si>
  <si>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</si>
  <si>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</si>
  <si>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</si>
  <si>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</si>
  <si>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</si>
  <si>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</si>
  <si>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</si>
  <si>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</si>
  <si>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</si>
  <si>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</si>
  <si>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</si>
  <si>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</si>
  <si>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</si>
  <si>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</si>
  <si>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</si>
  <si>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</si>
  <si>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</si>
  <si>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</si>
  <si>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</si>
  <si>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</si>
  <si>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</si>
  <si>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</si>
  <si>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</si>
  <si>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</si>
  <si>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</si>
  <si>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</si>
  <si>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</si>
  <si>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</si>
  <si>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</si>
  <si>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</si>
  <si>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</si>
  <si>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</si>
  <si>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</si>
  <si>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</si>
  <si>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</si>
  <si>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</si>
  <si>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</si>
  <si>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</si>
  <si>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</si>
  <si>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</si>
  <si>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</si>
  <si>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</si>
  <si>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</si>
  <si>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</si>
  <si>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</si>
  <si>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</si>
  <si>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</si>
  <si>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</si>
  <si>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</si>
  <si>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</si>
  <si>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</si>
  <si>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</si>
  <si>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</si>
  <si>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</si>
  <si>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</si>
  <si>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</si>
  <si>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</si>
  <si>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</si>
  <si>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</si>
  <si>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</si>
  <si>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</si>
  <si>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</si>
  <si>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</si>
  <si>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</si>
  <si>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</si>
  <si>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</si>
  <si>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</si>
  <si>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</si>
  <si>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</si>
  <si>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</si>
  <si>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</si>
  <si>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</si>
  <si>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</si>
  <si>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</si>
  <si>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</si>
  <si>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</si>
  <si>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</si>
  <si>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</si>
  <si>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</si>
  <si>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</si>
  <si>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</si>
  <si>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</si>
  <si>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</si>
  <si>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</si>
  <si>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</si>
  <si>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</si>
  <si>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</si>
  <si>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</si>
  <si>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</si>
  <si>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</si>
  <si>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</si>
  <si>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</si>
  <si>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</si>
  <si>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</si>
  <si>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</si>
  <si>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</si>
  <si>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</si>
  <si>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</si>
  <si>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</si>
  <si>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</si>
  <si>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</si>
  <si>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</si>
  <si>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</si>
  <si>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</si>
  <si>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</si>
  <si>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</si>
  <si>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</si>
  <si>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</si>
  <si>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</si>
  <si>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</si>
  <si>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</si>
  <si>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</si>
  <si>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</si>
  <si>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</si>
  <si>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</si>
  <si>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</si>
  <si>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</si>
  <si>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</si>
  <si>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</si>
  <si>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</si>
  <si>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</si>
  <si>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</si>
  <si>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</si>
  <si>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</si>
  <si>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</si>
  <si>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</si>
  <si>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</si>
  <si>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</si>
  <si>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</si>
  <si>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</si>
  <si>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</si>
  <si>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</si>
  <si>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</si>
  <si>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</si>
  <si>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</si>
  <si>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</si>
  <si>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</si>
  <si>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</si>
  <si>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</si>
  <si>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</si>
  <si>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</si>
  <si>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</si>
  <si>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</si>
  <si>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</si>
  <si>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</si>
  <si>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</si>
  <si>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</si>
  <si>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</si>
  <si>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</si>
  <si>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</si>
  <si>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</si>
  <si>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</si>
  <si>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</si>
  <si>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</si>
  <si>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</si>
  <si>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</si>
  <si>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</si>
  <si>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</si>
  <si>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</si>
  <si>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</si>
  <si>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</si>
  <si>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</si>
  <si>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</si>
  <si>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</si>
  <si>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</si>
  <si>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</si>
  <si>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</si>
  <si>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</si>
  <si>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</si>
  <si>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</si>
  <si>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</si>
  <si>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</si>
  <si>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</si>
  <si>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</si>
  <si>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</si>
  <si>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</si>
  <si>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</si>
  <si>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</si>
  <si>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</si>
  <si>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</si>
  <si>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</si>
  <si>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</si>
  <si>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</si>
  <si>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</si>
  <si>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</si>
  <si>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</si>
  <si>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</si>
  <si>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</si>
  <si>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</si>
  <si>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</si>
  <si>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</si>
  <si>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</si>
  <si>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</si>
  <si>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</si>
  <si>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</si>
  <si>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</si>
  <si>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</si>
  <si>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</si>
  <si>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</si>
  <si>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</si>
  <si>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</si>
  <si>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</si>
  <si>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</si>
  <si>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</si>
  <si>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</si>
  <si>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</si>
  <si>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</si>
  <si>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</si>
  <si>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</si>
  <si>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</si>
  <si>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</si>
  <si>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</si>
  <si>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</si>
  <si>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</si>
  <si>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</si>
  <si>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</si>
  <si>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</si>
  <si>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</si>
  <si>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</si>
  <si>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</si>
  <si>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</si>
  <si>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</si>
  <si>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</si>
  <si>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</si>
  <si>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</si>
  <si>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</si>
  <si>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</si>
  <si>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</si>
  <si>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</si>
  <si>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</si>
  <si>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</si>
  <si>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</si>
  <si>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</si>
  <si>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</si>
  <si>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</si>
  <si>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</si>
  <si>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</si>
  <si>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</si>
  <si>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</si>
  <si>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</si>
  <si>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</si>
  <si>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</si>
  <si>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</si>
  <si>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</si>
  <si>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</si>
  <si>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</si>
  <si>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</si>
  <si>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</si>
  <si>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</si>
  <si>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</si>
  <si>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</si>
  <si>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</si>
  <si>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</si>
  <si>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</si>
  <si>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</si>
  <si>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</si>
  <si>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</si>
  <si>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</si>
  <si>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</si>
  <si>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</si>
  <si>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</si>
  <si>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</si>
  <si>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</si>
  <si>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</si>
  <si>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</si>
  <si>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</si>
  <si>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</si>
  <si>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</si>
  <si>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</si>
  <si>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</si>
  <si>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</si>
  <si>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</si>
  <si>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</si>
  <si>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</si>
  <si>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</si>
  <si>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</si>
  <si>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</si>
  <si>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</si>
  <si>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</si>
  <si>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</si>
  <si>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</si>
  <si>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</si>
  <si>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</si>
  <si>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</si>
  <si>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</si>
  <si>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</si>
  <si>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</si>
  <si>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</si>
  <si>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</si>
  <si>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</si>
  <si>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</si>
  <si>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</si>
  <si>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</si>
  <si>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</si>
  <si>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</si>
  <si>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</si>
  <si>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</si>
  <si>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</si>
  <si>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</si>
  <si>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</si>
  <si>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</si>
  <si>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</si>
  <si>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</si>
  <si>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</si>
  <si>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</si>
  <si>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</si>
  <si>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</si>
  <si>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</si>
  <si>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</si>
  <si>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</si>
  <si>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</si>
  <si>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</si>
  <si>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</si>
  <si>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</si>
  <si>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</si>
  <si>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</si>
  <si>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</si>
  <si>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</si>
  <si>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</si>
  <si>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</si>
  <si>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</si>
  <si>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</si>
  <si>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</si>
  <si>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</si>
  <si>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</si>
  <si>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</si>
  <si>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</si>
  <si>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</si>
  <si>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</si>
  <si>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</si>
  <si>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</si>
  <si>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</si>
  <si>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</si>
  <si>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</si>
  <si>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</si>
  <si>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</si>
  <si>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</si>
  <si>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</si>
  <si>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</si>
  <si>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</si>
  <si>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</si>
  <si>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</si>
  <si>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</si>
  <si>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</si>
  <si>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</si>
  <si>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</si>
  <si>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</si>
  <si>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</si>
  <si>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</si>
  <si>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</si>
  <si>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</si>
  <si>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</si>
  <si>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</si>
  <si>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</si>
  <si>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</si>
  <si>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</si>
  <si>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</si>
  <si>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</si>
  <si>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</si>
  <si>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</si>
  <si>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</si>
  <si>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</si>
  <si>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</si>
  <si>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</si>
  <si>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</si>
  <si>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</si>
  <si>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</si>
  <si>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</si>
  <si>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</si>
  <si>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</si>
  <si>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</si>
  <si>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</si>
  <si>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</si>
  <si>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</si>
  <si>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</si>
  <si>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</si>
  <si>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</si>
  <si>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</si>
  <si>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</si>
  <si>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</si>
  <si>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</si>
  <si>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</si>
  <si>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</si>
  <si>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</si>
  <si>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</si>
  <si>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</si>
  <si>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</si>
  <si>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</si>
  <si>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</si>
  <si>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</si>
  <si>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</si>
  <si>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</si>
  <si>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</si>
  <si>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</si>
  <si>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</si>
  <si>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</si>
  <si>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</si>
  <si>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</si>
  <si>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</si>
  <si>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</si>
  <si>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</si>
  <si>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</si>
  <si>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</si>
  <si>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</si>
  <si>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</si>
  <si>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</si>
  <si>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</si>
  <si>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</si>
  <si>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</si>
  <si>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</si>
  <si>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</si>
  <si>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</si>
  <si>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</si>
  <si>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</si>
  <si>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</si>
  <si>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</si>
  <si>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</si>
  <si>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</si>
  <si>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</si>
  <si>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</si>
  <si>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</si>
  <si>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</si>
  <si>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</si>
  <si>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</si>
  <si>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</si>
  <si>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</si>
  <si>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</si>
  <si>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</si>
  <si>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</si>
  <si>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</si>
  <si>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</si>
  <si>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</si>
  <si>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</si>
  <si>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</si>
  <si>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</si>
  <si>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</si>
  <si>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</si>
  <si>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</si>
  <si>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</si>
  <si>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</si>
  <si>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</si>
  <si>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</si>
  <si>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</si>
  <si>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</si>
  <si>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</si>
  <si>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</si>
  <si>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</si>
  <si>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</si>
  <si>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</si>
  <si>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</si>
  <si>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</si>
  <si>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</si>
  <si>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</si>
  <si>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</si>
  <si>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</si>
  <si>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</si>
  <si>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</si>
  <si>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</si>
  <si>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</si>
  <si>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</si>
  <si>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</si>
  <si>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</si>
  <si>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</si>
  <si>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</si>
  <si>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</si>
  <si>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</si>
  <si>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</si>
  <si>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</si>
  <si>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</si>
  <si>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</si>
  <si>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</si>
  <si>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</si>
  <si>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</si>
  <si>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</si>
  <si>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</si>
  <si>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</si>
  <si>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</si>
  <si>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</si>
  <si>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</si>
  <si>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</si>
  <si>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</si>
  <si>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</si>
  <si>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</si>
  <si>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</si>
  <si>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</si>
  <si>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</si>
  <si>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</si>
  <si>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</si>
  <si>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</si>
  <si>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</si>
  <si>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</si>
  <si>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</si>
  <si>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</si>
  <si>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</si>
  <si>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</si>
  <si>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</si>
  <si>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</si>
  <si>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</si>
  <si>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</si>
  <si>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</si>
  <si>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</si>
  <si>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</si>
  <si>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</si>
  <si>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</si>
  <si>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</si>
  <si>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</si>
  <si>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</si>
  <si>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</si>
  <si>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</si>
  <si>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</si>
  <si>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</si>
  <si>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</si>
  <si>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</si>
  <si>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</si>
  <si>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</si>
  <si>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</si>
  <si>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</si>
  <si>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</si>
  <si>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</si>
  <si>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</si>
  <si>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</si>
  <si>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</si>
  <si>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</si>
  <si>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</si>
  <si>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</si>
  <si>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</si>
  <si>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</si>
  <si>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</si>
  <si>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</si>
  <si>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</si>
  <si>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</si>
  <si>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</si>
  <si>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</si>
  <si>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</si>
  <si>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</si>
  <si>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</si>
  <si>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</si>
  <si>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</si>
  <si>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</si>
  <si>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</si>
  <si>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</si>
  <si>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</si>
  <si>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</si>
  <si>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</si>
  <si>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</si>
  <si>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</si>
  <si>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</si>
  <si>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</si>
  <si>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</si>
  <si>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</si>
  <si>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</si>
  <si>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</si>
  <si>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</si>
  <si>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</si>
  <si>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</si>
  <si>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</si>
  <si>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</si>
  <si>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</si>
  <si>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</si>
  <si>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</si>
  <si>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</si>
  <si>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</si>
  <si>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</si>
  <si>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</si>
  <si>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</si>
  <si>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</si>
  <si>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</si>
  <si>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</si>
  <si>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</si>
  <si>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</si>
  <si>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</si>
  <si>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</si>
  <si>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</si>
  <si>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</si>
  <si>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</si>
  <si>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</si>
  <si>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</si>
  <si>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</si>
  <si>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</si>
  <si>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</si>
  <si>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</si>
  <si>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</si>
  <si>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</si>
  <si>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</si>
  <si>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</si>
  <si>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</si>
  <si>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</si>
  <si>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</si>
  <si>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</si>
  <si>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</si>
  <si>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</si>
  <si>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</si>
  <si>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</si>
  <si>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</si>
  <si>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</si>
  <si>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</si>
  <si>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</si>
  <si>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</si>
  <si>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</si>
  <si>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</si>
  <si>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</si>
  <si>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</si>
  <si>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</si>
  <si>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</si>
  <si>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</si>
  <si>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</si>
  <si>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</si>
  <si>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</si>
  <si>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</si>
  <si>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</si>
  <si>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</si>
  <si>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</si>
  <si>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</si>
  <si>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</si>
  <si>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</si>
  <si>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</si>
  <si>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</si>
  <si>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</si>
  <si>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</si>
  <si>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</si>
  <si>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</si>
  <si>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</si>
  <si>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</si>
  <si>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</si>
  <si>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</si>
  <si>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</si>
  <si>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</si>
  <si>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</si>
  <si>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</si>
  <si>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</si>
  <si>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</si>
  <si>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</si>
  <si>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</si>
  <si>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</si>
  <si>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</si>
  <si>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</si>
  <si>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</si>
  <si>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</si>
  <si>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</si>
  <si>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</si>
  <si>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</si>
  <si>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</si>
  <si>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</si>
  <si>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</si>
  <si>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</si>
  <si>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</si>
  <si>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</si>
  <si>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</si>
  <si>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</si>
  <si>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</si>
  <si>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</si>
  <si>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</si>
  <si>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</si>
  <si>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</si>
  <si>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</si>
  <si>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</si>
  <si>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</si>
  <si>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</si>
  <si>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</si>
  <si>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</si>
  <si>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</si>
  <si>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</si>
  <si>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</si>
  <si>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</si>
  <si>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</si>
  <si>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</si>
  <si>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</si>
  <si>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</si>
  <si>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</si>
  <si>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</si>
  <si>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</si>
  <si>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</si>
  <si>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</si>
  <si>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</si>
  <si>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</si>
  <si>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</si>
  <si>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</si>
  <si>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</si>
  <si>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</si>
  <si>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</si>
  <si>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</si>
  <si>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</si>
  <si>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</si>
  <si>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</si>
  <si>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</si>
  <si>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</si>
  <si>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</si>
  <si>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</si>
  <si>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</si>
  <si>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</si>
  <si>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</si>
  <si>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</si>
  <si>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</si>
  <si>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</si>
  <si>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</si>
  <si>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</si>
  <si>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</si>
  <si>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</si>
  <si>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</si>
  <si>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</si>
  <si>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</si>
  <si>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</si>
  <si>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</si>
  <si>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</si>
  <si>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</si>
  <si>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</si>
  <si>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</si>
  <si>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</si>
  <si>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</si>
  <si>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</si>
  <si>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</si>
  <si>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</si>
  <si>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</si>
  <si>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</si>
  <si>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</si>
  <si>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</si>
  <si>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</si>
  <si>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</si>
  <si>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</si>
  <si>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</si>
  <si>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</si>
  <si>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</si>
  <si>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</si>
  <si>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</si>
  <si>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</si>
  <si>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</si>
  <si>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</si>
  <si>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</si>
  <si>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</si>
  <si>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</si>
  <si>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</si>
  <si>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</si>
  <si>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</si>
  <si>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</si>
  <si>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</si>
  <si>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</si>
  <si>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</si>
  <si>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</si>
  <si>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</si>
  <si>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</si>
  <si>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</si>
  <si>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</si>
  <si>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</si>
  <si>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</si>
  <si>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</si>
  <si>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</si>
  <si>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</si>
  <si>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</si>
  <si>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</si>
  <si>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</si>
  <si>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</si>
  <si>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</si>
  <si>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</si>
  <si>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</si>
  <si>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</si>
  <si>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</si>
  <si>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</si>
  <si>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</si>
  <si>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</si>
  <si>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</si>
  <si>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</si>
  <si>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</si>
  <si>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</si>
  <si>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</si>
  <si>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</si>
  <si>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</si>
  <si>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</si>
  <si>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</si>
  <si>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</si>
  <si>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</si>
  <si>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</si>
  <si>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</si>
  <si>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</si>
  <si>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</si>
  <si>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</si>
  <si>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</si>
  <si>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</si>
  <si>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</si>
  <si>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</si>
  <si>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</si>
  <si>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</si>
  <si>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</si>
  <si>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</si>
  <si>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</si>
  <si>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</si>
  <si>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</si>
  <si>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</si>
  <si>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</si>
  <si>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</si>
  <si>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</si>
  <si>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</si>
  <si>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</si>
  <si>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</si>
  <si>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</si>
  <si>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</si>
  <si>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</si>
  <si>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</si>
  <si>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</si>
  <si>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</si>
  <si>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</si>
  <si>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</si>
  <si>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</si>
  <si>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</si>
  <si>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</si>
  <si>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</si>
  <si>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</si>
  <si>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</si>
  <si>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</si>
  <si>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</si>
  <si>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</si>
  <si>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</si>
  <si>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</si>
  <si>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</si>
  <si>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</si>
  <si>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</si>
  <si>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</si>
  <si>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</si>
  <si>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</si>
  <si>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</si>
  <si>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</si>
  <si>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</si>
  <si>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</si>
  <si>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</si>
  <si>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</si>
  <si>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</si>
  <si>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</si>
  <si>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</si>
  <si>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</si>
  <si>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</si>
  <si>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</si>
  <si>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</si>
  <si>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</si>
  <si>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</si>
  <si>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</si>
  <si>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</si>
  <si>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</si>
  <si>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</si>
  <si>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</si>
  <si>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</si>
  <si>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</si>
  <si>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</si>
  <si>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</si>
  <si>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</si>
  <si>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</si>
  <si>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</si>
  <si>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</si>
  <si>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</si>
  <si>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</si>
  <si>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</si>
  <si>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</si>
  <si>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</si>
  <si>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</si>
  <si>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</si>
  <si>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</si>
  <si>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</si>
  <si>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</si>
  <si>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</si>
  <si>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</si>
  <si>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</si>
  <si>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</si>
  <si>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</si>
  <si>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</si>
  <si>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</si>
  <si>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</si>
  <si>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</si>
  <si>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</si>
  <si>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</si>
  <si>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</si>
  <si>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</si>
  <si>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</si>
  <si>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</si>
  <si>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</si>
  <si>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</si>
  <si>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</si>
  <si>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</si>
  <si>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</si>
  <si>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</si>
  <si>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</si>
  <si>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</si>
  <si>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</si>
  <si>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</si>
  <si>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</si>
  <si>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</si>
  <si>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</si>
  <si>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</si>
  <si>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</si>
  <si>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</si>
  <si>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</si>
  <si>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</si>
  <si>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</si>
  <si>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</si>
  <si>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</si>
  <si>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</si>
  <si>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</si>
  <si>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</si>
  <si>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</si>
  <si>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</si>
  <si>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</si>
  <si>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</si>
  <si>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</si>
  <si>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</si>
  <si>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</si>
  <si>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</si>
  <si>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</si>
  <si>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</si>
  <si>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</si>
  <si>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</si>
  <si>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</si>
  <si>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</si>
  <si>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</si>
  <si>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</si>
  <si>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</si>
  <si>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</si>
  <si>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</si>
  <si>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</si>
  <si>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</si>
  <si>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</si>
  <si>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</si>
  <si>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</si>
  <si>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</si>
  <si>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</si>
  <si>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</si>
  <si>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</si>
  <si>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</si>
  <si>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</si>
  <si>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</si>
  <si>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</si>
  <si>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</si>
  <si>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</si>
  <si>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</si>
  <si>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</si>
  <si>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</si>
  <si>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</si>
  <si>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</si>
  <si>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</si>
  <si>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</si>
  <si>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</si>
  <si>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</si>
  <si>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</si>
  <si>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</si>
  <si>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</si>
  <si>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</si>
  <si>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</si>
  <si>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</si>
  <si>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</si>
  <si>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</si>
  <si>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</si>
  <si>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</si>
  <si>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</si>
  <si>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</si>
  <si>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</si>
  <si>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</si>
  <si>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</si>
  <si>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</si>
  <si>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</si>
  <si>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</si>
  <si>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</si>
  <si>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</si>
  <si>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</si>
  <si>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</si>
  <si>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</si>
  <si>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</si>
  <si>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</si>
  <si>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</si>
  <si>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</si>
  <si>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</si>
  <si>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</si>
  <si>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</si>
  <si>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</si>
  <si>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</si>
  <si>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</si>
  <si>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</si>
  <si>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</si>
  <si>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</si>
  <si>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</si>
  <si>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</si>
  <si>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</si>
  <si>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</si>
  <si>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</si>
  <si>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</si>
  <si>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</si>
  <si>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</si>
  <si>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</si>
  <si>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</si>
  <si>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</si>
  <si>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</si>
  <si>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</si>
  <si>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</si>
  <si>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</si>
  <si>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</si>
  <si>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</si>
  <si>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</si>
  <si>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</si>
  <si>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</si>
  <si>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</si>
  <si>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</si>
  <si>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</si>
  <si>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</si>
  <si>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</si>
  <si>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</si>
  <si>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</si>
  <si>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</si>
  <si>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</si>
  <si>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</si>
  <si>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</si>
  <si>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</si>
  <si>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</si>
  <si>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</si>
  <si>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</si>
  <si>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</si>
  <si>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</si>
  <si>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</si>
  <si>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</si>
  <si>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</si>
  <si>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</si>
  <si>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</si>
  <si>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</si>
  <si>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</si>
  <si>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</si>
  <si>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</si>
  <si>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</si>
  <si>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</si>
  <si>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</si>
  <si>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</si>
  <si>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</si>
  <si>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</si>
  <si>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</si>
  <si>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</si>
  <si>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</si>
  <si>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</si>
  <si>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</si>
  <si>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</si>
  <si>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</si>
  <si>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</si>
  <si>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</si>
  <si>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</si>
  <si>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</si>
  <si>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</si>
  <si>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</si>
  <si>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</si>
  <si>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</si>
  <si>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</si>
  <si>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</si>
  <si>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</si>
  <si>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</si>
  <si>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</si>
  <si>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</si>
  <si>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</si>
  <si>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</si>
  <si>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</si>
  <si>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</si>
  <si>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</si>
  <si>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</si>
  <si>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</si>
  <si>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</si>
  <si>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</si>
  <si>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</si>
  <si>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</si>
  <si>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</si>
  <si>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</si>
  <si>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</si>
  <si>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</si>
  <si>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</si>
  <si>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</si>
  <si>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</si>
  <si>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</si>
  <si>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</si>
  <si>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</si>
  <si>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</si>
  <si>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</si>
  <si>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</si>
  <si>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</si>
  <si>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</si>
  <si>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</si>
  <si>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</si>
  <si>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</si>
  <si>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</si>
  <si>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</si>
  <si>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</si>
  <si>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</si>
  <si>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</si>
  <si>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</si>
  <si>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</si>
  <si>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</si>
  <si>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</si>
  <si>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</si>
  <si>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</si>
  <si>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</si>
  <si>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</si>
  <si>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</si>
  <si>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</si>
  <si>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</si>
  <si>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</si>
  <si>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</si>
  <si>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</si>
  <si>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</si>
  <si>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</si>
  <si>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</si>
  <si>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</si>
  <si>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</si>
  <si>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</si>
  <si>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</si>
  <si>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</si>
  <si>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</si>
  <si>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</si>
  <si>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</si>
  <si>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</si>
  <si>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</si>
  <si>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</si>
  <si>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</si>
  <si>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</si>
  <si>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</si>
  <si>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</si>
  <si>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</si>
  <si>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</si>
  <si>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</si>
  <si>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</si>
  <si>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</si>
  <si>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</si>
  <si>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</si>
  <si>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</si>
  <si>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</si>
  <si>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</si>
  <si>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</si>
  <si>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</si>
  <si>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</si>
  <si>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</si>
  <si>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</si>
  <si>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</si>
  <si>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</si>
  <si>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</si>
  <si>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</si>
  <si>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</si>
  <si>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</si>
  <si>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</si>
  <si>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</si>
  <si>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</si>
  <si>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</si>
  <si>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</si>
  <si>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</si>
  <si>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</si>
  <si>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</si>
  <si>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</si>
  <si>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</si>
  <si>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</si>
  <si>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</si>
  <si>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</si>
  <si>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</si>
  <si>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</si>
  <si>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</si>
  <si>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</si>
  <si>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</si>
  <si>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</si>
  <si>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</si>
  <si>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</si>
  <si>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</si>
  <si>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</si>
  <si>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</si>
  <si>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</si>
  <si>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</si>
  <si>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</si>
  <si>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</si>
  <si>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</si>
  <si>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</si>
  <si>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</si>
  <si>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</si>
  <si>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</si>
  <si>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</si>
  <si>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</si>
  <si>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</si>
  <si>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</si>
  <si>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</si>
  <si>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</si>
  <si>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</si>
  <si>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</si>
  <si>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</si>
  <si>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</si>
  <si>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</si>
  <si>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</si>
  <si>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</si>
  <si>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</si>
  <si>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</si>
  <si>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</si>
  <si>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</si>
  <si>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</si>
  <si>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</si>
  <si>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</si>
  <si>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</si>
  <si>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</si>
  <si>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</si>
  <si>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</si>
  <si>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</si>
  <si>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</si>
  <si>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</si>
  <si>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</si>
  <si>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</si>
  <si>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</si>
  <si>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</si>
  <si>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</si>
  <si>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</si>
  <si>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</si>
  <si>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</si>
  <si>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</si>
  <si>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</si>
  <si>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</si>
  <si>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</si>
  <si>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</si>
  <si>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</si>
  <si>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</si>
  <si>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</si>
  <si>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</si>
  <si>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</si>
  <si>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</si>
  <si>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</si>
  <si>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</si>
  <si>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</si>
  <si>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</si>
  <si>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</si>
  <si>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</si>
  <si>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</si>
  <si>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</si>
  <si>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</si>
  <si>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</si>
  <si>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</si>
  <si>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</si>
  <si>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</si>
  <si>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</si>
  <si>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</si>
  <si>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</si>
  <si>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</si>
  <si>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</si>
  <si>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</si>
  <si>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</si>
  <si>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</si>
  <si>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</si>
  <si>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</si>
  <si>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</si>
  <si>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</si>
  <si>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</si>
  <si>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</si>
  <si>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</si>
  <si>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</si>
  <si>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</si>
  <si>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</si>
  <si>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</si>
  <si>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</si>
  <si>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</si>
  <si>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</si>
  <si>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</si>
  <si>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</si>
  <si>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</si>
  <si>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</si>
  <si>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</si>
  <si>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</si>
  <si>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</si>
  <si>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</si>
  <si>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</si>
  <si>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</si>
  <si>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</si>
  <si>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</si>
  <si>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</si>
  <si>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</si>
  <si>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</si>
  <si>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</si>
  <si>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</si>
  <si>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</si>
  <si>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</si>
  <si>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</si>
  <si>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</si>
  <si>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</si>
  <si>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</si>
  <si>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</si>
  <si>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</si>
  <si>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</si>
  <si>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</si>
  <si>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</si>
  <si>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</si>
  <si>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</si>
  <si>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</si>
  <si>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</si>
  <si>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</si>
  <si>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</si>
  <si>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</si>
  <si>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</si>
  <si>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</si>
  <si>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</si>
  <si>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</si>
  <si>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</si>
  <si>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</si>
  <si>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</si>
  <si>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</si>
  <si>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</si>
  <si>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</si>
  <si>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</si>
  <si>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</si>
  <si>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</si>
  <si>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</si>
  <si>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</si>
  <si>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</si>
  <si>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</si>
  <si>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</si>
  <si>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</si>
  <si>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</si>
  <si>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</si>
  <si>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</si>
  <si>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</si>
  <si>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</si>
  <si>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</si>
  <si>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</si>
  <si>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</si>
  <si>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</si>
  <si>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</si>
  <si>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</si>
  <si>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</si>
  <si>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</si>
  <si>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</si>
  <si>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</si>
  <si>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</si>
  <si>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</si>
  <si>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</si>
  <si>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</si>
  <si>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</si>
  <si>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</si>
  <si>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</si>
  <si>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</si>
  <si>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</si>
  <si>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</si>
  <si>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</si>
  <si>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</si>
  <si>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</si>
  <si>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</si>
  <si>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</si>
  <si>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</si>
  <si>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</si>
  <si>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</si>
  <si>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</si>
  <si>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</si>
  <si>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</si>
  <si>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</si>
  <si>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</si>
  <si>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</si>
  <si>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</si>
  <si>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</si>
  <si>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</si>
  <si>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</si>
  <si>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</si>
  <si>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</si>
  <si>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</si>
  <si>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</si>
  <si>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</si>
  <si>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</si>
  <si>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</si>
  <si>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</si>
  <si>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</si>
  <si>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</si>
  <si>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</si>
  <si>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</si>
  <si>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</si>
  <si>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</si>
  <si>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</si>
  <si>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</si>
  <si>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</si>
  <si>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</si>
  <si>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</si>
  <si>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</si>
  <si>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</si>
  <si>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</si>
  <si>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</si>
  <si>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</si>
  <si>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</si>
  <si>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</si>
  <si>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</si>
  <si>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</si>
  <si>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</si>
  <si>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</si>
  <si>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</si>
  <si>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</si>
  <si>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</si>
  <si>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</si>
  <si>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</si>
  <si>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</si>
  <si>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</si>
  <si>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</si>
  <si>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</si>
  <si>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</si>
  <si>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</si>
  <si>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</si>
  <si>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</si>
  <si>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</si>
  <si>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</si>
  <si>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</si>
  <si>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</si>
  <si>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</si>
  <si>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</si>
  <si>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</si>
  <si>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</si>
  <si>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</si>
  <si>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</si>
  <si>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</si>
  <si>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</si>
  <si>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</si>
  <si>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</si>
  <si>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</si>
  <si>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</si>
  <si>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</si>
  <si>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</si>
  <si>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</si>
  <si>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</si>
  <si>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</si>
  <si>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</si>
  <si>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</si>
  <si>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</si>
  <si>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</si>
  <si>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</si>
  <si>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</si>
  <si>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</si>
  <si>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</si>
  <si>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</si>
  <si>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</si>
  <si>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</si>
  <si>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</si>
  <si>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</si>
  <si>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</si>
  <si>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</si>
  <si>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</si>
  <si>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</si>
  <si>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</si>
  <si>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</si>
  <si>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</si>
  <si>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</si>
  <si>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</si>
  <si>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</si>
  <si>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</si>
  <si>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</si>
  <si>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</si>
  <si>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</si>
  <si>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</si>
  <si>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</si>
  <si>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</si>
  <si>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</si>
  <si>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</si>
  <si>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</si>
  <si>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</si>
  <si>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</si>
  <si>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</si>
  <si>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</si>
  <si>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</si>
  <si>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</si>
  <si>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</si>
  <si>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</si>
  <si>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</si>
  <si>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</si>
  <si>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</si>
  <si>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</si>
  <si>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</si>
  <si>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</si>
  <si>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</si>
  <si>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</si>
  <si>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</si>
  <si>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</si>
  <si>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</si>
  <si>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</si>
  <si>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</si>
  <si>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</si>
  <si>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</si>
  <si>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</si>
  <si>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</si>
  <si>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</si>
  <si>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</si>
  <si>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</si>
  <si>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</si>
  <si>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</si>
  <si>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</si>
  <si>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</si>
  <si>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</si>
  <si>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</si>
  <si>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</si>
  <si>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</si>
  <si>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</si>
  <si>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</si>
  <si>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</si>
  <si>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</si>
  <si>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</si>
  <si>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</si>
  <si>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</si>
  <si>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</si>
  <si>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</si>
  <si>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</si>
  <si>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</si>
  <si>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</si>
  <si>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</si>
  <si>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</si>
  <si>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</si>
  <si>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</si>
  <si>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</si>
  <si>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</si>
  <si>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</si>
  <si>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</si>
  <si>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</si>
  <si>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</si>
  <si>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</si>
  <si>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</si>
  <si>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</si>
  <si>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</si>
  <si>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</si>
  <si>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</si>
  <si>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</si>
  <si>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</si>
  <si>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</si>
  <si>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</si>
  <si>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</si>
  <si>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</si>
  <si>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</si>
  <si>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</si>
  <si>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</si>
  <si>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</si>
  <si>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</si>
  <si>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</si>
  <si>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</si>
  <si>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</si>
  <si>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</si>
  <si>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</si>
  <si>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</si>
  <si>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</si>
  <si>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</si>
  <si>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</si>
  <si>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</si>
  <si>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</si>
  <si>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</si>
  <si>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</si>
  <si>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</si>
  <si>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</si>
  <si>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</si>
  <si>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</si>
  <si>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</si>
  <si>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</si>
  <si>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</si>
  <si>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</si>
  <si>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</si>
  <si>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</si>
  <si>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</si>
  <si>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</si>
  <si>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</si>
  <si>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</si>
  <si>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</si>
  <si>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</si>
  <si>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</si>
  <si>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</si>
  <si>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</si>
  <si>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</si>
  <si>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</si>
  <si>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</si>
  <si>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</si>
  <si>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</si>
  <si>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</si>
  <si>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</si>
  <si>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</si>
  <si>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</si>
  <si>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</si>
  <si>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</si>
  <si>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</si>
  <si>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</si>
  <si>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</si>
  <si>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</si>
  <si>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</si>
  <si>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</si>
  <si>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</si>
  <si>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</si>
  <si>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</si>
  <si>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</si>
  <si>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</si>
  <si>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</si>
  <si>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</si>
  <si>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</si>
  <si>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</si>
  <si>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</si>
  <si>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</si>
  <si>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</si>
  <si>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</si>
  <si>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</si>
  <si>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</si>
  <si>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</si>
  <si>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</si>
  <si>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</si>
  <si>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</si>
  <si>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</si>
  <si>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</si>
  <si>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</si>
  <si>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</si>
  <si>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</si>
  <si>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</si>
  <si>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</si>
  <si>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</si>
  <si>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</si>
  <si>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</si>
  <si>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</si>
  <si>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</si>
  <si>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</si>
  <si>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</si>
  <si>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</si>
  <si>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</si>
  <si>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</si>
  <si>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</si>
  <si>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</si>
  <si>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</si>
  <si>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</si>
  <si>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</si>
  <si>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</si>
  <si>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</si>
  <si>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</si>
  <si>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</si>
  <si>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</si>
  <si>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</si>
  <si>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</si>
  <si>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</si>
  <si>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</si>
  <si>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</si>
  <si>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</si>
  <si>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</si>
  <si>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</si>
  <si>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</si>
  <si>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</si>
  <si>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</si>
  <si>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</si>
  <si>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</si>
  <si>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</si>
  <si>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</si>
  <si>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</si>
  <si>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</si>
  <si>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</si>
  <si>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</si>
  <si>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</si>
  <si>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</si>
  <si>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</si>
  <si>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</si>
  <si>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</si>
  <si>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</si>
  <si>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</si>
  <si>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</si>
  <si>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</si>
  <si>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</si>
  <si>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</si>
  <si>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</si>
  <si>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</si>
  <si>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</si>
  <si>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</si>
  <si>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</si>
  <si>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</si>
  <si>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</si>
  <si>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</si>
  <si>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</si>
  <si>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</si>
  <si>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</si>
  <si>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</si>
  <si>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</si>
  <si>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</si>
  <si>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</si>
  <si>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</si>
  <si>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</si>
  <si>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</si>
  <si>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</si>
  <si>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</si>
  <si>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</si>
  <si>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</si>
  <si>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</si>
  <si>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</si>
  <si>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</si>
  <si>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</si>
  <si>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</si>
  <si>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</si>
  <si>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</si>
  <si>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</si>
  <si>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</si>
  <si>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</si>
  <si>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</si>
  <si>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</si>
  <si>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</si>
  <si>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</si>
  <si>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</si>
  <si>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</si>
  <si>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</si>
  <si>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</si>
  <si>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</si>
  <si>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</si>
  <si>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</si>
  <si>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</si>
  <si>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</si>
  <si>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</si>
  <si>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</si>
  <si>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</si>
  <si>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</si>
  <si>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</si>
  <si>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</si>
  <si>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</si>
  <si>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</si>
  <si>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</si>
  <si>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</si>
  <si>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</si>
  <si>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</si>
  <si>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</si>
  <si>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</si>
  <si>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</si>
  <si>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</si>
  <si>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</si>
  <si>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</si>
  <si>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</si>
  <si>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</si>
  <si>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</si>
  <si>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</si>
  <si>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</si>
  <si>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</si>
  <si>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</si>
  <si>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</si>
  <si>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</si>
  <si>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</si>
  <si>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</si>
  <si>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</si>
  <si>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</si>
  <si>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</si>
  <si>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</si>
  <si>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</si>
  <si>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</si>
  <si>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</si>
  <si>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</si>
  <si>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</si>
  <si>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</si>
  <si>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</si>
  <si>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</si>
  <si>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</si>
  <si>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</si>
  <si>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</si>
  <si>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</si>
  <si>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</si>
  <si>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</si>
  <si>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</si>
  <si>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</si>
  <si>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</si>
  <si>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</si>
  <si>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</si>
  <si>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</si>
  <si>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</si>
  <si>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</si>
  <si>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</si>
  <si>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</si>
  <si>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</si>
  <si>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</si>
  <si>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</si>
  <si>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</si>
  <si>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</si>
  <si>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</si>
  <si>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</si>
  <si>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</si>
  <si>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</si>
  <si>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</si>
  <si>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</si>
  <si>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</si>
  <si>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</si>
  <si>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</si>
  <si>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</si>
  <si>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</si>
  <si>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</si>
  <si>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</si>
  <si>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</si>
  <si>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</si>
  <si>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</si>
  <si>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</si>
  <si>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</si>
  <si>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</si>
  <si>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</si>
  <si>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</si>
  <si>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</si>
  <si>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</si>
  <si>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</si>
  <si>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</si>
  <si>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</si>
  <si>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</si>
  <si>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</si>
  <si>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</si>
  <si>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</si>
  <si>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</si>
  <si>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</si>
  <si>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</si>
  <si>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</si>
  <si>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</si>
  <si>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</si>
  <si>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</si>
  <si>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</si>
  <si>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</si>
  <si>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</si>
  <si>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</si>
  <si>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</si>
  <si>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</si>
  <si>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</si>
  <si>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</si>
  <si>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</si>
  <si>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</si>
  <si>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</si>
  <si>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</si>
  <si>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</si>
  <si>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</si>
  <si>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</si>
  <si>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</si>
  <si>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</si>
  <si>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</si>
  <si>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</si>
  <si>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</si>
  <si>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</si>
  <si>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</si>
  <si>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</si>
  <si>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</si>
  <si>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</si>
  <si>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</si>
  <si>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</si>
  <si>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</si>
  <si>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</si>
  <si>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</si>
  <si>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</si>
  <si>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</si>
  <si>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</si>
  <si>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</si>
  <si>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</si>
  <si>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</si>
  <si>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</si>
  <si>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</si>
  <si>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</si>
  <si>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</si>
  <si>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</si>
  <si>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</si>
  <si>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</si>
  <si>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</si>
  <si>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</si>
  <si>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</si>
  <si>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</si>
  <si>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</si>
  <si>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</si>
  <si>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</si>
  <si>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</si>
  <si>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</si>
  <si>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</si>
  <si>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</si>
  <si>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</si>
  <si>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</si>
  <si>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</si>
  <si>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</si>
  <si>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</si>
  <si>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</si>
  <si>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</si>
  <si>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</si>
  <si>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</si>
  <si>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</si>
  <si>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</si>
  <si>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</si>
  <si>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</si>
  <si>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</si>
  <si>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</si>
  <si>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</si>
  <si>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</si>
  <si>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</si>
  <si>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</si>
  <si>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</si>
  <si>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</si>
  <si>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</si>
  <si>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</si>
  <si>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</si>
  <si>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</si>
  <si>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</si>
  <si>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</si>
  <si>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</si>
  <si>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</si>
  <si>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</si>
  <si>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</si>
  <si>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</si>
  <si>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</si>
  <si>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</si>
  <si>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</si>
  <si>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</si>
  <si>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</si>
  <si>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</si>
  <si>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</si>
  <si>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</si>
  <si>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</si>
  <si>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</si>
  <si>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</si>
  <si>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</si>
  <si>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</si>
  <si>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</si>
  <si>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</si>
  <si>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</si>
  <si>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</si>
  <si>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</si>
  <si>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</si>
  <si>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</si>
  <si>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</si>
  <si>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</si>
  <si>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</si>
  <si>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</si>
  <si>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</si>
  <si>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</si>
  <si>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</si>
  <si>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</si>
  <si>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</si>
  <si>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</si>
  <si>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</si>
  <si>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</si>
  <si>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</si>
  <si>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</si>
  <si>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</si>
  <si>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</si>
  <si>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</si>
  <si>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</si>
  <si>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</si>
  <si>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</si>
  <si>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</si>
  <si>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</si>
  <si>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</si>
  <si>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</si>
  <si>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</si>
  <si>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</si>
  <si>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</si>
  <si>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</si>
  <si>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</si>
  <si>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</si>
  <si>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</si>
  <si>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</si>
  <si>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</si>
  <si>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</si>
  <si>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</si>
  <si>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</si>
  <si>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</si>
  <si>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</si>
  <si>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</si>
  <si>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</si>
  <si>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</si>
  <si>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</si>
  <si>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</si>
  <si>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</si>
  <si>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</si>
  <si>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</si>
  <si>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</si>
  <si>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</si>
  <si>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</si>
  <si>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</si>
  <si>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</si>
  <si>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</si>
  <si>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</si>
  <si>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</si>
  <si>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</si>
  <si>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</si>
  <si>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</si>
  <si>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</si>
  <si>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</si>
  <si>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</si>
  <si>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</si>
  <si>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</si>
  <si>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</si>
  <si>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</si>
  <si>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</si>
  <si>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</si>
  <si>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</si>
  <si>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</si>
  <si>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</si>
  <si>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</si>
  <si>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</si>
  <si>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</si>
  <si>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</si>
  <si>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</si>
  <si>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</si>
  <si>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</si>
  <si>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</si>
  <si>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</si>
  <si>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</si>
  <si>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</si>
  <si>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</si>
  <si>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</si>
  <si>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</si>
  <si>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</si>
  <si>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</si>
  <si>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</si>
  <si>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</si>
  <si>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</si>
  <si>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</si>
  <si>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</si>
  <si>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</si>
  <si>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</si>
  <si>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</si>
  <si>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</si>
  <si>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</si>
  <si>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</si>
  <si>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</si>
  <si>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</si>
  <si>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</si>
  <si>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</si>
  <si>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</si>
  <si>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</si>
  <si>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</si>
  <si>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</si>
  <si>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</si>
  <si>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</si>
  <si>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</si>
  <si>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</si>
  <si>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</si>
  <si>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</si>
  <si>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</si>
  <si>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</si>
  <si>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</si>
  <si>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</si>
  <si>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</si>
  <si>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</si>
  <si>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</si>
  <si>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</si>
  <si>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</si>
  <si>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</si>
  <si>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</si>
  <si>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</si>
  <si>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</si>
  <si>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</si>
  <si>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</si>
  <si>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</si>
  <si>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</si>
  <si>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</si>
  <si>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</si>
  <si>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</si>
  <si>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</si>
  <si>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</si>
  <si>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</si>
  <si>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</si>
  <si>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</si>
  <si>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</si>
  <si>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</si>
  <si>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</si>
  <si>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</si>
  <si>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</si>
  <si>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</si>
  <si>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</si>
  <si>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</si>
  <si>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</si>
  <si>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</si>
  <si>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</si>
  <si>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</si>
  <si>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</si>
  <si>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</si>
  <si>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</si>
  <si>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</si>
  <si>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</si>
  <si>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</si>
  <si>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</si>
  <si>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</si>
  <si>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</si>
  <si>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</si>
  <si>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</si>
  <si>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</si>
  <si>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</si>
  <si>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</si>
  <si>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</si>
  <si>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</si>
  <si>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</si>
  <si>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</si>
  <si>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</si>
  <si>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</si>
  <si>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</si>
  <si>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</si>
  <si>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</si>
  <si>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</si>
  <si>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</si>
  <si>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</si>
  <si>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</si>
  <si>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</si>
  <si>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</si>
  <si>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</si>
  <si>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</si>
  <si>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</si>
  <si>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</si>
  <si>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</si>
  <si>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</si>
  <si>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</si>
  <si>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</si>
  <si>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</si>
  <si>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</si>
  <si>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</si>
  <si>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</si>
  <si>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</si>
  <si>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</si>
  <si>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</si>
  <si>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</si>
  <si>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</si>
  <si>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</si>
  <si>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</si>
  <si>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</si>
  <si>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</si>
  <si>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</si>
  <si>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</si>
  <si>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</si>
  <si>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</si>
  <si>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</si>
  <si>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</si>
  <si>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</si>
  <si>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</si>
  <si>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</si>
  <si>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</si>
  <si>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</si>
  <si>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</si>
  <si>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</si>
  <si>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</si>
  <si>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</si>
  <si>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</si>
  <si>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</si>
  <si>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</si>
  <si>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</si>
  <si>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</si>
  <si>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</si>
  <si>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</si>
  <si>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</si>
  <si>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</si>
  <si>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</si>
  <si>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</si>
  <si>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</si>
  <si>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</si>
  <si>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</si>
  <si>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</si>
  <si>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</si>
  <si>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</si>
  <si>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</si>
  <si>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</si>
  <si>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</si>
  <si>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</si>
  <si>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</si>
  <si>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</si>
  <si>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</si>
  <si>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</si>
  <si>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</si>
  <si>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</si>
  <si>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</si>
  <si>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</si>
  <si>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</si>
  <si>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</si>
  <si>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</si>
  <si>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</si>
  <si>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</si>
  <si>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</si>
  <si>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</si>
  <si>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</si>
  <si>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</si>
  <si>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</si>
  <si>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</si>
  <si>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</si>
  <si>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</si>
  <si>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</si>
  <si>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</si>
  <si>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</si>
  <si>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</si>
  <si>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</si>
  <si>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</si>
  <si>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</si>
  <si>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</si>
  <si>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</si>
  <si>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</si>
  <si>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</si>
  <si>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</si>
  <si>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</si>
  <si>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</si>
  <si>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</si>
  <si>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</si>
  <si>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</si>
  <si>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</si>
  <si>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</si>
  <si>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</si>
  <si>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</si>
  <si>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</si>
  <si>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</si>
  <si>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</si>
  <si>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</si>
  <si>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</si>
  <si>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</si>
  <si>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</si>
  <si>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</si>
  <si>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</si>
  <si>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</si>
  <si>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</si>
  <si>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</si>
  <si>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</si>
  <si>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</si>
  <si>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</si>
  <si>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</si>
  <si>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</si>
  <si>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</si>
  <si>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</si>
  <si>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</si>
  <si>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</si>
  <si>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</si>
  <si>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</si>
  <si>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</si>
  <si>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</si>
  <si>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</si>
  <si>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</si>
  <si>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</si>
  <si>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</si>
  <si>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</si>
  <si>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</si>
  <si>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</si>
  <si>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</si>
  <si>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</si>
  <si>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</si>
  <si>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</si>
  <si>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</si>
  <si>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</si>
  <si>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</si>
  <si>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</si>
  <si>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</si>
  <si>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</si>
  <si>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</si>
  <si>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</si>
  <si>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</si>
  <si>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</si>
  <si>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</si>
  <si>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</si>
  <si>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</si>
  <si>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</si>
  <si>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</si>
  <si>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</si>
  <si>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</si>
  <si>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</si>
  <si>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</si>
  <si>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</si>
  <si>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</si>
  <si>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</si>
  <si>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</si>
  <si>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</si>
  <si>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</si>
  <si>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</si>
  <si>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</si>
  <si>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</si>
  <si>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</si>
  <si>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</si>
  <si>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</si>
  <si>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</si>
  <si>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</si>
  <si>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</si>
  <si>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</si>
  <si>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</si>
  <si>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</si>
  <si>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</si>
  <si>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</si>
  <si>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</si>
  <si>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</si>
  <si>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</si>
  <si>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</si>
  <si>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</si>
  <si>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</si>
  <si>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</si>
  <si>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</si>
  <si>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</si>
  <si>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</si>
  <si>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</si>
  <si>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</si>
  <si>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</si>
  <si>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</si>
  <si>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</si>
  <si>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</si>
  <si>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</si>
  <si>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</si>
  <si>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</si>
  <si>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</si>
  <si>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</si>
  <si>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</si>
  <si>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</si>
  <si>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</si>
  <si>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</si>
  <si>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</si>
  <si>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</si>
  <si>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</si>
  <si>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</si>
  <si>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</si>
  <si>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</si>
  <si>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</si>
  <si>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</si>
  <si>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</si>
  <si>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</si>
  <si>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</si>
  <si>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</si>
  <si>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</si>
  <si>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</si>
  <si>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</si>
  <si>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</si>
  <si>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</si>
  <si>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</si>
  <si>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</si>
  <si>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</si>
  <si>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</si>
  <si>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</si>
  <si>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</si>
  <si>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</si>
  <si>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</si>
  <si>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</si>
  <si>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</si>
  <si>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</si>
  <si>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</si>
  <si>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</si>
  <si>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</si>
  <si>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</si>
  <si>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</si>
  <si>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</si>
  <si>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</si>
  <si>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</si>
  <si>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</si>
  <si>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</si>
  <si>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</si>
  <si>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</si>
  <si>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</si>
  <si>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</si>
  <si>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</si>
  <si>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</si>
  <si>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</si>
  <si>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</si>
  <si>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</si>
  <si>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</si>
  <si>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</si>
  <si>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</si>
  <si>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</si>
  <si>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</si>
  <si>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</si>
  <si>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</si>
  <si>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</si>
  <si>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</si>
  <si>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</si>
  <si>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</si>
  <si>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</si>
  <si>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</si>
  <si>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</si>
  <si>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</si>
  <si>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</si>
  <si>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</si>
  <si>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</si>
  <si>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</si>
  <si>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</si>
  <si>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</si>
  <si>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</si>
  <si>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</si>
  <si>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</si>
  <si>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</si>
  <si>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</si>
  <si>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</si>
  <si>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</si>
  <si>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</si>
  <si>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</si>
  <si>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</si>
  <si>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</si>
  <si>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</si>
  <si>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</si>
  <si>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</si>
  <si>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</si>
  <si>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</si>
  <si>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</si>
  <si>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</si>
  <si>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</si>
  <si>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</si>
  <si>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</si>
  <si>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</si>
  <si>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</si>
  <si>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</si>
  <si>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</si>
  <si>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</si>
  <si>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</si>
  <si>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</si>
  <si>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</si>
  <si>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</si>
  <si>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</si>
  <si>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</si>
  <si>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</si>
  <si>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</si>
  <si>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</si>
  <si>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</si>
  <si>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</si>
  <si>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</si>
  <si>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</si>
  <si>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</si>
  <si>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</si>
  <si>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</si>
  <si>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</si>
  <si>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</si>
  <si>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</si>
  <si>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</si>
  <si>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</si>
  <si>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</si>
  <si>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</si>
  <si>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</si>
  <si>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</si>
  <si>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</si>
  <si>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</si>
  <si>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</si>
  <si>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</si>
  <si>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</si>
  <si>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</si>
  <si>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</si>
  <si>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</si>
  <si>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</si>
  <si>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</si>
  <si>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</si>
  <si>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</si>
  <si>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</si>
  <si>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</si>
  <si>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</si>
  <si>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</si>
  <si>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</si>
  <si>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</si>
  <si>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</si>
  <si>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</si>
  <si>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</si>
  <si>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</si>
  <si>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</si>
  <si>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</si>
  <si>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</si>
  <si>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</si>
  <si>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</si>
  <si>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</si>
  <si>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</si>
  <si>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</si>
  <si>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</si>
  <si>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</si>
  <si>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</si>
  <si>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</si>
  <si>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</si>
  <si>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</si>
  <si>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</si>
  <si>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</si>
  <si>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</si>
  <si>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</si>
  <si>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</si>
  <si>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</si>
  <si>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</si>
  <si>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</si>
  <si>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</si>
  <si>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</si>
  <si>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</si>
  <si>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</si>
  <si>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</si>
  <si>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</si>
  <si>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</si>
  <si>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</si>
  <si>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</si>
  <si>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</si>
  <si>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</si>
  <si>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</si>
  <si>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</si>
  <si>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</si>
  <si>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</si>
  <si>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</si>
  <si>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</si>
  <si>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</si>
  <si>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</si>
  <si>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</si>
  <si>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</si>
  <si>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</si>
  <si>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</si>
  <si>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</si>
  <si>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</si>
  <si>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</si>
  <si>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</si>
  <si>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</si>
  <si>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</si>
  <si>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</si>
  <si>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</si>
  <si>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</si>
  <si>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</si>
  <si>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</si>
  <si>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</si>
  <si>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</si>
  <si>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</si>
  <si>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</si>
  <si>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</si>
  <si>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</si>
  <si>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</si>
  <si>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</si>
  <si>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</si>
  <si>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</si>
  <si>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</si>
  <si>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</si>
  <si>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</si>
  <si>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</si>
  <si>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</si>
  <si>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</si>
  <si>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</si>
  <si>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</si>
  <si>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</si>
  <si>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</si>
  <si>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</si>
  <si>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</si>
  <si>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</si>
  <si>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</si>
  <si>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</si>
  <si>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</si>
  <si>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</si>
  <si>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</si>
  <si>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</si>
  <si>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</si>
  <si>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</si>
  <si>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</si>
  <si>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</si>
  <si>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</si>
  <si>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</si>
  <si>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</si>
  <si>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</si>
  <si>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</si>
  <si>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</si>
  <si>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</si>
  <si>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</si>
  <si>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</si>
  <si>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</si>
  <si>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</si>
  <si>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</si>
  <si>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</si>
  <si>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</si>
  <si>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</si>
  <si>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</si>
  <si>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</si>
  <si>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</si>
  <si>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</si>
  <si>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</si>
  <si>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</si>
  <si>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</si>
  <si>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</si>
  <si>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</si>
  <si>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</si>
  <si>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</si>
  <si>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</si>
  <si>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</si>
  <si>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</si>
  <si>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</si>
  <si>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</si>
  <si>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</si>
  <si>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</si>
  <si>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</si>
  <si>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</si>
  <si>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</si>
  <si>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</si>
  <si>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</si>
  <si>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</si>
  <si>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</si>
  <si>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</si>
  <si>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</si>
  <si>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</si>
  <si>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</si>
  <si>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</si>
  <si>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</si>
  <si>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</si>
  <si>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</si>
  <si>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</si>
  <si>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</si>
  <si>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</si>
  <si>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</si>
  <si>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</si>
  <si>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</si>
  <si>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</si>
  <si>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</si>
  <si>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</si>
  <si>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</si>
  <si>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</si>
  <si>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</si>
  <si>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</si>
  <si>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</si>
  <si>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</si>
  <si>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</si>
  <si>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</si>
  <si>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</si>
  <si>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</si>
  <si>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</si>
  <si>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</si>
  <si>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</si>
  <si>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</si>
  <si>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</si>
  <si>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</si>
  <si>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</si>
  <si>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</si>
  <si>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</si>
  <si>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</si>
  <si>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</si>
  <si>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</si>
  <si>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</si>
  <si>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</si>
  <si>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</si>
  <si>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</si>
  <si>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</si>
  <si>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</si>
  <si>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</si>
  <si>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</si>
  <si>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</si>
  <si>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</si>
  <si>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</si>
  <si>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</si>
  <si>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</si>
  <si>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</si>
  <si>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</si>
  <si>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</si>
  <si>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</si>
  <si>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</si>
  <si>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</si>
  <si>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</si>
  <si>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</si>
  <si>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</si>
  <si>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</si>
  <si>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</si>
  <si>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</si>
  <si>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</si>
  <si>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</si>
  <si>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</si>
  <si>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</si>
  <si>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</si>
  <si>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</si>
  <si>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</si>
  <si>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</si>
  <si>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</si>
  <si>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</si>
  <si>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</si>
  <si>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</si>
  <si>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</si>
  <si>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</si>
  <si>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</si>
  <si>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</si>
  <si>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</si>
  <si>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</si>
  <si>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</si>
  <si>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</si>
  <si>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</si>
  <si>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</si>
  <si>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</si>
  <si>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</si>
  <si>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</si>
  <si>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</si>
  <si>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</si>
  <si>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</si>
  <si>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</si>
  <si>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</si>
  <si>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</si>
  <si>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</si>
  <si>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</si>
  <si>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</si>
  <si>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</si>
  <si>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</si>
  <si>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</si>
  <si>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</si>
  <si>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</si>
  <si>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</si>
  <si>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</si>
  <si>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</si>
  <si>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</si>
  <si>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</si>
  <si>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</si>
  <si>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</si>
  <si>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</si>
  <si>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</si>
  <si>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</si>
  <si>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</si>
  <si>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</si>
  <si>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</si>
  <si>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</si>
  <si>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</si>
  <si>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</si>
  <si>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</si>
  <si>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</si>
  <si>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</si>
  <si>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</si>
  <si>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</si>
  <si>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</si>
  <si>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</si>
  <si>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</si>
  <si>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</si>
  <si>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</si>
  <si>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</si>
  <si>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</si>
  <si>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</si>
  <si>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</si>
  <si>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</si>
  <si>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</si>
  <si>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</si>
  <si>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</si>
  <si>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</si>
  <si>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</si>
  <si>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</si>
  <si>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</si>
  <si>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</si>
  <si>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</si>
  <si>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</si>
  <si>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</si>
  <si>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</si>
  <si>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</si>
  <si>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</si>
  <si>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</si>
  <si>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</si>
  <si>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</si>
  <si>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</si>
  <si>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</si>
  <si>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</si>
  <si>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</si>
  <si>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</si>
  <si>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</si>
  <si>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</si>
  <si>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</si>
  <si>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</si>
  <si>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</si>
  <si>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</si>
  <si>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</si>
  <si>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</si>
  <si>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</si>
  <si>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</si>
  <si>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</si>
  <si>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</si>
  <si>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</si>
  <si>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</si>
  <si>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</si>
  <si>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</si>
  <si>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</si>
  <si>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</si>
  <si>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</si>
  <si>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</si>
  <si>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</si>
  <si>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</si>
  <si>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</si>
  <si>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</si>
  <si>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</si>
  <si>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</si>
  <si>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</si>
  <si>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</si>
  <si>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</si>
  <si>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</si>
  <si>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</si>
  <si>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</si>
  <si>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</si>
  <si>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</si>
  <si>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</si>
  <si>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</si>
  <si>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</si>
  <si>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</si>
  <si>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</si>
  <si>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</si>
  <si>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</si>
  <si>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</si>
  <si>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</si>
  <si>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</si>
  <si>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</si>
  <si>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</si>
  <si>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</si>
  <si>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</si>
  <si>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</si>
  <si>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</si>
  <si>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</si>
  <si>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</si>
  <si>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</si>
  <si>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</si>
  <si>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</si>
  <si>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</si>
  <si>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</si>
  <si>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</si>
  <si>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</si>
  <si>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</si>
  <si>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</si>
  <si>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</si>
  <si>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</si>
  <si>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</si>
  <si>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</si>
  <si>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</si>
  <si>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</si>
  <si>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</si>
  <si>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</si>
  <si>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</si>
  <si>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</si>
  <si>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</si>
  <si>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</si>
  <si>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</si>
  <si>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</si>
  <si>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</si>
  <si>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</si>
  <si>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</si>
  <si>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</si>
  <si>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</si>
  <si>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</si>
  <si>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</si>
  <si>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</si>
  <si>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</si>
  <si>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</si>
  <si>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</si>
  <si>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</si>
  <si>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</si>
  <si>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</si>
  <si>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</si>
  <si>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</si>
  <si>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</si>
  <si>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</si>
  <si>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</si>
  <si>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</si>
  <si>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</si>
  <si>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</si>
  <si>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</si>
  <si>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</si>
  <si>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</si>
  <si>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</si>
  <si>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</si>
  <si>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</si>
  <si>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</si>
  <si>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</si>
  <si>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</si>
  <si>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</si>
  <si>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</si>
  <si>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</si>
  <si>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</si>
  <si>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</si>
  <si>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</si>
  <si>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</si>
  <si>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</si>
  <si>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</si>
  <si>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</si>
  <si>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</si>
  <si>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</si>
  <si>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</si>
  <si>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</si>
  <si>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</si>
  <si>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</si>
  <si>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</si>
  <si>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</si>
  <si>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</si>
  <si>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</si>
  <si>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</si>
  <si>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</si>
  <si>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</si>
  <si>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</si>
  <si>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</si>
  <si>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</si>
  <si>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</si>
  <si>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</si>
  <si>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</si>
  <si>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</si>
  <si>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</si>
  <si>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</si>
  <si>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</si>
  <si>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</si>
  <si>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</si>
  <si>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</si>
  <si>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</si>
  <si>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</si>
  <si>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</si>
  <si>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</si>
  <si>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</si>
  <si>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</si>
  <si>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</si>
  <si>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</si>
  <si>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</si>
  <si>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</si>
  <si>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</si>
  <si>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</si>
  <si>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</si>
  <si>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</si>
  <si>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</si>
  <si>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</si>
  <si>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</si>
  <si>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</si>
  <si>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</si>
  <si>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</si>
  <si>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</si>
  <si>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</si>
  <si>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</si>
  <si>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</si>
  <si>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</si>
  <si>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</si>
  <si>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</si>
  <si>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</si>
  <si>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</si>
  <si>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</si>
  <si>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</si>
  <si>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</si>
  <si>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</si>
  <si>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</si>
  <si>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</si>
  <si>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</si>
  <si>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</si>
  <si>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</si>
  <si>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</si>
  <si>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</si>
  <si>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</si>
  <si>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</si>
  <si>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</si>
  <si>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</si>
  <si>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</si>
  <si>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</si>
  <si>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</si>
  <si>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</si>
  <si>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</si>
  <si>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</si>
  <si>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</si>
  <si>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</si>
  <si>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</si>
  <si>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</si>
  <si>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</si>
  <si>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</si>
  <si>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</si>
  <si>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</si>
  <si>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</si>
  <si>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</si>
  <si>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</si>
  <si>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</si>
  <si>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</si>
  <si>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</si>
  <si>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</si>
  <si>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</si>
  <si>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</si>
  <si>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</si>
  <si>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</si>
  <si>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</si>
  <si>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</si>
  <si>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</si>
  <si>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</si>
  <si>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</si>
  <si>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</si>
  <si>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</si>
  <si>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</si>
  <si>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</si>
  <si>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</si>
  <si>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</si>
  <si>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</si>
  <si>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</si>
  <si>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</si>
  <si>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</si>
  <si>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</si>
  <si>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</si>
  <si>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</si>
  <si>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</si>
  <si>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</si>
  <si>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</si>
  <si>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</si>
  <si>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</si>
  <si>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</si>
  <si>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</si>
  <si>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</si>
  <si>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</si>
  <si>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</si>
  <si>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</si>
  <si>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</si>
  <si>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</si>
  <si>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</si>
  <si>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</si>
  <si>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</si>
  <si>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</si>
  <si>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</si>
  <si>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</si>
  <si>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</si>
  <si>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</si>
  <si>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</si>
  <si>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</si>
  <si>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</si>
  <si>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</si>
  <si>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</si>
  <si>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</si>
  <si>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</si>
  <si>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</si>
  <si>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</si>
  <si>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</si>
  <si>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</si>
  <si>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</si>
  <si>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</si>
  <si>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</si>
  <si>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</si>
  <si>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</si>
  <si>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</si>
  <si>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</si>
  <si>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</si>
  <si>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</si>
  <si>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</si>
  <si>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</si>
  <si>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</si>
  <si>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</si>
  <si>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</si>
  <si>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</si>
  <si>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</si>
  <si>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</si>
  <si>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</si>
  <si>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</si>
  <si>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</si>
  <si>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</si>
  <si>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</si>
  <si>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</si>
  <si>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</si>
  <si>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</si>
  <si>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</si>
  <si>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</si>
  <si>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</si>
  <si>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</si>
  <si>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</si>
  <si>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</si>
  <si>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</si>
  <si>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</si>
  <si>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</si>
  <si>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</si>
  <si>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</si>
  <si>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</si>
  <si>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</si>
  <si>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</si>
  <si>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</si>
  <si>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</si>
  <si>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</si>
  <si>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</si>
  <si>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</si>
  <si>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</si>
  <si>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</si>
  <si>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</si>
  <si>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</si>
  <si>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</si>
  <si>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</si>
  <si>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</si>
  <si>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</si>
  <si>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</si>
  <si>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</si>
  <si>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</si>
  <si>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</si>
  <si>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</si>
  <si>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</si>
  <si>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</si>
  <si>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</si>
  <si>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</si>
  <si>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</si>
  <si>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</si>
  <si>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</si>
  <si>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</si>
  <si>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</si>
  <si>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</si>
  <si>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</si>
  <si>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</si>
  <si>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</si>
  <si>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</si>
  <si>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</si>
  <si>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</si>
  <si>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</si>
  <si>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</si>
  <si>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</si>
  <si>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</si>
  <si>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</si>
  <si>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</si>
  <si>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</si>
  <si>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</si>
  <si>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</si>
  <si>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</si>
  <si>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</si>
  <si>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</si>
  <si>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</si>
  <si>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</si>
  <si>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</si>
  <si>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</si>
  <si>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</si>
  <si>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</si>
  <si>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</si>
  <si>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</si>
  <si>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</si>
  <si>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</si>
  <si>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</si>
  <si>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</si>
  <si>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</si>
  <si>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</si>
  <si>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</si>
  <si>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</si>
  <si>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</si>
  <si>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</si>
  <si>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</si>
  <si>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</si>
  <si>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</si>
  <si>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</si>
  <si>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</si>
  <si>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</si>
  <si>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</si>
  <si>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</si>
  <si>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</si>
  <si>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</si>
  <si>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</si>
  <si>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</si>
  <si>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</si>
  <si>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</si>
  <si>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</si>
  <si>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</si>
  <si>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</si>
  <si>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</si>
  <si>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</si>
  <si>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</si>
  <si>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</si>
  <si>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</si>
  <si>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</si>
  <si>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</si>
  <si>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</si>
  <si>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</si>
  <si>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</si>
  <si>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</si>
  <si>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</si>
  <si>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</si>
  <si>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</si>
  <si>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</si>
  <si>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</si>
  <si>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</si>
  <si>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</si>
  <si>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</si>
  <si>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</si>
  <si>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</si>
  <si>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</si>
  <si>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</si>
  <si>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</si>
  <si>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</si>
  <si>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</si>
  <si>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</si>
  <si>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</si>
  <si>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</si>
  <si>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</si>
  <si>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</si>
  <si>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</si>
  <si>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</si>
  <si>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</si>
  <si>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</si>
  <si>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</si>
  <si>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</si>
  <si>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</si>
  <si>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</si>
  <si>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</si>
  <si>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</si>
  <si>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</si>
  <si>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</si>
  <si>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</si>
  <si>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</si>
  <si>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</si>
  <si>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</si>
  <si>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</si>
  <si>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</si>
  <si>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</si>
  <si>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</si>
  <si>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</si>
  <si>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</si>
  <si>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</si>
  <si>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</si>
  <si>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</si>
  <si>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</si>
  <si>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</si>
  <si>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</si>
  <si>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</si>
  <si>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</si>
  <si>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</si>
  <si>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</si>
  <si>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</si>
  <si>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</si>
  <si>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</si>
  <si>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</si>
  <si>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</si>
  <si>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</si>
  <si>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</si>
  <si>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</si>
  <si>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</si>
  <si>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</si>
  <si>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</si>
  <si>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</si>
  <si>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</si>
  <si>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</si>
  <si>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</si>
  <si>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</si>
  <si>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</si>
  <si>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</si>
  <si>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</si>
  <si>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</si>
  <si>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</si>
  <si>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</si>
  <si>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</si>
  <si>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</si>
  <si>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</si>
  <si>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</si>
  <si>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</si>
  <si>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</si>
  <si>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</si>
  <si>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</si>
  <si>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</si>
  <si>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</si>
  <si>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</si>
  <si>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</si>
  <si>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</si>
  <si>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</si>
  <si>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</si>
  <si>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</si>
  <si>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</si>
  <si>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</si>
  <si>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</si>
  <si>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</si>
  <si>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</si>
  <si>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</si>
  <si>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</si>
  <si>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</si>
  <si>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</si>
  <si>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</si>
  <si>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</si>
  <si>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</si>
  <si>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</si>
  <si>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</si>
  <si>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</si>
  <si>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</si>
  <si>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</si>
  <si>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</si>
  <si>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</si>
  <si>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</si>
  <si>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</si>
  <si>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</si>
  <si>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</si>
  <si>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</si>
  <si>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</si>
  <si>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</si>
  <si>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</si>
  <si>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</si>
  <si>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</si>
  <si>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</si>
  <si>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</si>
  <si>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</si>
  <si>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</si>
  <si>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</si>
  <si>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</si>
  <si>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</si>
  <si>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</si>
  <si>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</si>
  <si>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</si>
  <si>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</si>
  <si>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</si>
  <si>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</si>
  <si>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</si>
  <si>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</si>
  <si>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</si>
  <si>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</si>
  <si>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</si>
  <si>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</si>
  <si>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</si>
  <si>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</si>
  <si>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</si>
  <si>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</si>
  <si>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</si>
  <si>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</si>
  <si>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</si>
  <si>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</si>
  <si>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</si>
  <si>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</si>
  <si>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</si>
  <si>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</si>
  <si>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</si>
  <si>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</si>
  <si>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</si>
  <si>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</si>
  <si>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</si>
  <si>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</si>
  <si>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</si>
  <si>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</si>
  <si>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</si>
  <si>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</si>
  <si>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</si>
  <si>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</si>
  <si>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</si>
  <si>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</si>
  <si>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</si>
  <si>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</si>
  <si>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</si>
  <si>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</si>
  <si>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</si>
  <si>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</si>
  <si>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</si>
  <si>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</si>
  <si>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</si>
  <si>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</si>
  <si>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</si>
  <si>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</si>
  <si>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</si>
  <si>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</si>
  <si>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</si>
  <si>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</si>
  <si>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</si>
  <si>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</si>
  <si>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</si>
  <si>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</si>
  <si>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</si>
  <si>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</si>
  <si>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</si>
  <si>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</si>
  <si>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</si>
  <si>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</si>
  <si>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</si>
  <si>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</si>
  <si>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</si>
  <si>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</si>
  <si>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</si>
  <si>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</si>
  <si>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</si>
  <si>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</si>
  <si>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</si>
  <si>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</si>
  <si>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</si>
  <si>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</si>
  <si>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</si>
  <si>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</si>
  <si>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</si>
  <si>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</si>
  <si>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</si>
  <si>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</si>
  <si>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</si>
  <si>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</si>
  <si>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</si>
  <si>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</si>
  <si>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</si>
  <si>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</si>
  <si>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</si>
  <si>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</si>
  <si>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</si>
  <si>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</si>
  <si>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</si>
  <si>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</si>
  <si>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</si>
  <si>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</si>
  <si>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</si>
  <si>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</si>
  <si>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</si>
  <si>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</si>
  <si>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</si>
  <si>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</si>
  <si>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</si>
  <si>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</si>
  <si>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</si>
  <si>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</si>
  <si>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</si>
  <si>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</si>
  <si>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</si>
  <si>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</si>
  <si>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</si>
  <si>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</si>
  <si>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</si>
  <si>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</si>
  <si>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</si>
  <si>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</si>
  <si>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</si>
  <si>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</si>
  <si>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</si>
  <si>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</si>
  <si>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</si>
  <si>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</si>
  <si>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</si>
  <si>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</si>
  <si>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</si>
  <si>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</si>
  <si>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</si>
  <si>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</si>
  <si>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</si>
  <si>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</si>
  <si>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</si>
  <si>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</si>
  <si>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</si>
  <si>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</si>
  <si>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</si>
  <si>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</si>
  <si>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</si>
  <si>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</si>
  <si>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</si>
  <si>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</si>
  <si>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</si>
  <si>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</si>
  <si>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</si>
  <si>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</si>
  <si>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</si>
  <si>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</si>
  <si>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</si>
  <si>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</si>
  <si>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</si>
  <si>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</si>
  <si>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</si>
  <si>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</si>
  <si>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</si>
  <si>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</si>
  <si>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</si>
  <si>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</si>
  <si>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</si>
  <si>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</si>
  <si>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</si>
  <si>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</si>
  <si>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</si>
  <si>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</si>
  <si>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</si>
  <si>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</si>
  <si>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</si>
  <si>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</si>
  <si>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</si>
  <si>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</si>
  <si>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</si>
  <si>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</si>
  <si>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</si>
  <si>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</si>
  <si>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</si>
  <si>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</si>
  <si>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</si>
  <si>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</si>
  <si>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</si>
  <si>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</si>
  <si>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</si>
  <si>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</si>
  <si>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</si>
  <si>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</si>
  <si>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</si>
  <si>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</si>
  <si>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</si>
  <si>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</si>
  <si>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</si>
  <si>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</si>
  <si>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</si>
  <si>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</si>
  <si>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</si>
  <si>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</si>
  <si>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</si>
  <si>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</si>
  <si>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</si>
  <si>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</si>
  <si>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</si>
  <si>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</si>
  <si>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</si>
  <si>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</si>
  <si>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</si>
  <si>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</si>
  <si>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</si>
  <si>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</si>
  <si>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</si>
  <si>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</si>
  <si>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</si>
  <si>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</si>
  <si>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</si>
  <si>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</si>
  <si>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</si>
  <si>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</si>
  <si>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</si>
  <si>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</si>
  <si>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</si>
  <si>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</si>
  <si>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</si>
  <si>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</si>
  <si>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</si>
  <si>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</si>
  <si>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</si>
  <si>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</si>
  <si>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</si>
  <si>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</si>
  <si>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</si>
  <si>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</si>
  <si>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</si>
  <si>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</si>
  <si>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</si>
  <si>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</si>
  <si>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</si>
  <si>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</si>
  <si>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</si>
  <si>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</si>
  <si>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</si>
  <si>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</si>
  <si>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</si>
  <si>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</si>
  <si>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</si>
  <si>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</si>
  <si>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</si>
  <si>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</si>
  <si>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</si>
  <si>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</si>
  <si>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</si>
  <si>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</si>
  <si>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</si>
  <si>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</si>
  <si>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</si>
  <si>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</si>
  <si>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</si>
  <si>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</si>
  <si>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</si>
  <si>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</si>
  <si>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</si>
  <si>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</si>
  <si>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</si>
  <si>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</si>
  <si>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</si>
  <si>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</si>
  <si>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</si>
  <si>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</si>
  <si>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</si>
  <si>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</si>
  <si>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</si>
  <si>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</si>
  <si>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</si>
  <si>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</si>
  <si>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</si>
  <si>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</si>
  <si>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</si>
  <si>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</si>
  <si>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</si>
  <si>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</si>
  <si>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</si>
  <si>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</si>
  <si>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</si>
  <si>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</si>
  <si>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</si>
  <si>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</si>
  <si>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</si>
  <si>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</si>
  <si>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</si>
  <si>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</si>
  <si>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</si>
  <si>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</si>
  <si>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</si>
  <si>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</si>
  <si>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</si>
  <si>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</si>
  <si>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</si>
  <si>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</si>
  <si>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</si>
  <si>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</si>
  <si>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</si>
  <si>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</si>
  <si>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</si>
  <si>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</si>
  <si>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</si>
  <si>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</si>
  <si>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</si>
  <si>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</si>
  <si>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</si>
  <si>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</si>
  <si>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</si>
  <si>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</si>
  <si>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</si>
  <si>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</si>
  <si>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</si>
  <si>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</si>
  <si>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</si>
  <si>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</si>
  <si>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</si>
  <si>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</si>
  <si>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</si>
  <si>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</si>
  <si>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</si>
  <si>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</si>
  <si>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</si>
  <si>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</si>
  <si>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</si>
  <si>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</si>
  <si>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</si>
  <si>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</si>
  <si>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</si>
  <si>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</si>
  <si>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</si>
  <si>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</si>
  <si>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</si>
  <si>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</si>
  <si>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</si>
  <si>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</si>
  <si>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</si>
  <si>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</si>
  <si>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</si>
  <si>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</si>
  <si>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</si>
  <si>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</si>
  <si>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</si>
  <si>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</si>
  <si>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</si>
  <si>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</si>
  <si>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</si>
  <si>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</si>
  <si>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</si>
  <si>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</si>
  <si>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</si>
  <si>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</si>
  <si>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</si>
  <si>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</si>
  <si>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</si>
  <si>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</si>
  <si>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</si>
  <si>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</si>
  <si>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</si>
  <si>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</si>
  <si>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</si>
  <si>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</si>
  <si>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</si>
  <si>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</si>
  <si>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</si>
  <si>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</si>
  <si>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</si>
  <si>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</si>
  <si>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</si>
  <si>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</si>
  <si>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</si>
  <si>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</si>
  <si>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</si>
  <si>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</si>
  <si>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</si>
  <si>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</si>
  <si>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</si>
  <si>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</si>
  <si>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</si>
  <si>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</si>
  <si>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</si>
  <si>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</si>
  <si>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</si>
  <si>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</si>
  <si>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</si>
  <si>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</si>
  <si>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</si>
  <si>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</si>
  <si>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</si>
  <si>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</si>
  <si>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</si>
  <si>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</si>
  <si>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</si>
  <si>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</si>
  <si>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</si>
  <si>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</si>
  <si>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</si>
  <si>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</si>
  <si>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</si>
  <si>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</si>
  <si>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</si>
  <si>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</si>
  <si>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</si>
  <si>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</si>
  <si>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</si>
  <si>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</si>
  <si>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</si>
  <si>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</si>
  <si>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</si>
  <si>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</si>
  <si>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</si>
  <si>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</si>
  <si>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</si>
  <si>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</si>
  <si>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</si>
  <si>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</si>
  <si>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</si>
  <si>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</si>
  <si>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</si>
  <si>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</si>
  <si>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</si>
  <si>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</si>
  <si>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</si>
  <si>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</si>
  <si>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</si>
  <si>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</si>
  <si>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</si>
  <si>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</si>
  <si>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</si>
  <si>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</si>
  <si>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</si>
  <si>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</si>
  <si>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</si>
  <si>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</si>
  <si>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</si>
  <si>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</si>
  <si>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</si>
  <si>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</si>
  <si>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</si>
  <si>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</si>
  <si>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</si>
  <si>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</si>
  <si>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</si>
  <si>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</si>
  <si>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</si>
  <si>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</si>
  <si>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</si>
  <si>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</si>
  <si>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</si>
  <si>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</si>
  <si>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</si>
  <si>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</si>
  <si>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</si>
  <si>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</si>
  <si>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</si>
  <si>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</si>
  <si>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</si>
  <si>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</si>
  <si>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</si>
  <si>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</si>
  <si>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</si>
  <si>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</si>
  <si>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</si>
  <si>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</si>
  <si>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</si>
  <si>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</si>
  <si>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</si>
  <si>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</si>
  <si>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</si>
  <si>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</si>
  <si>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</si>
  <si>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</si>
  <si>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</si>
  <si>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</si>
  <si>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</si>
  <si>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</si>
  <si>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</si>
  <si>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</si>
  <si>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</si>
  <si>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</si>
  <si>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</si>
  <si>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</si>
  <si>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</si>
  <si>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</si>
  <si>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</si>
  <si>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</si>
  <si>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</si>
  <si>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</si>
  <si>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</si>
  <si>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</si>
  <si>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</si>
  <si>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</si>
  <si>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</si>
  <si>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</si>
  <si>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</si>
  <si>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</si>
  <si>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</si>
  <si>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</si>
  <si>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</si>
  <si>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</si>
  <si>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</si>
  <si>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</si>
  <si>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</si>
  <si>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</si>
  <si>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</si>
  <si>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</si>
  <si>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</si>
  <si>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</si>
  <si>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</si>
  <si>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</si>
  <si>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</si>
  <si>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</si>
  <si>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</si>
  <si>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</si>
  <si>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</si>
  <si>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</si>
  <si>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</si>
  <si>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</si>
  <si>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</si>
  <si>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</si>
  <si>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</si>
  <si>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</si>
  <si>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</si>
  <si>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</si>
  <si>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</si>
  <si>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</si>
  <si>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</si>
  <si>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</si>
  <si>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</si>
  <si>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</si>
  <si>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</si>
  <si>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</si>
  <si>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</si>
  <si>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</si>
  <si>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</si>
  <si>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</si>
  <si>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</si>
  <si>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</si>
  <si>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</si>
  <si>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</si>
  <si>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</si>
  <si>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</si>
  <si>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</si>
  <si>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</si>
  <si>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</si>
  <si>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</si>
  <si>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</si>
  <si>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</si>
  <si>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</si>
  <si>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</si>
  <si>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</si>
  <si>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</si>
  <si>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</si>
  <si>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</si>
  <si>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</si>
  <si>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</si>
  <si>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</si>
  <si>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</si>
  <si>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</si>
  <si>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</si>
  <si>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</si>
  <si>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</si>
  <si>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</si>
  <si>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</si>
  <si>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</si>
  <si>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</si>
  <si>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</si>
  <si>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</si>
  <si>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</si>
  <si>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</si>
  <si>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</si>
  <si>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</si>
  <si>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</si>
  <si>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</si>
  <si>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</si>
  <si>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</si>
  <si>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</si>
  <si>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</si>
  <si>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</si>
  <si>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</si>
  <si>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</si>
  <si>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</si>
  <si>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</si>
  <si>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</si>
  <si>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</si>
  <si>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</si>
  <si>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</si>
  <si>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</si>
  <si>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</si>
  <si>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</si>
  <si>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</si>
  <si>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</si>
  <si>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</si>
  <si>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</si>
  <si>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</si>
  <si>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</si>
  <si>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</si>
  <si>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</si>
  <si>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</si>
  <si>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</si>
  <si>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</si>
  <si>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</si>
  <si>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</si>
  <si>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</si>
  <si>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</si>
  <si>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</si>
  <si>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</si>
  <si>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</si>
  <si>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</si>
  <si>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</si>
  <si>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</si>
  <si>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</si>
  <si>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</si>
  <si>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</si>
  <si>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</si>
  <si>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</si>
  <si>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</si>
  <si>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</si>
  <si>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</si>
  <si>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</si>
  <si>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</si>
  <si>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</si>
  <si>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</si>
  <si>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</si>
  <si>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</si>
  <si>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</si>
  <si>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</si>
  <si>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</si>
  <si>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</si>
  <si>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</si>
  <si>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</si>
  <si>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</si>
  <si>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</si>
  <si>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</si>
  <si>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</si>
  <si>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</si>
  <si>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</si>
  <si>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</si>
  <si>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</si>
  <si>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</si>
  <si>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</si>
  <si>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</si>
  <si>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</si>
  <si>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</si>
  <si>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</si>
  <si>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</si>
  <si>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</si>
  <si>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</si>
  <si>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</si>
  <si>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</si>
  <si>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</si>
  <si>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</si>
  <si>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</si>
  <si>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</si>
  <si>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</si>
  <si>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</si>
  <si>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</si>
  <si>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</si>
  <si>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</si>
  <si>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</si>
  <si>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</si>
  <si>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</si>
  <si>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</si>
  <si>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</si>
  <si>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</si>
  <si>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</si>
  <si>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</si>
  <si>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</si>
  <si>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</si>
  <si>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</si>
  <si>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</si>
  <si>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</si>
  <si>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</si>
  <si>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</si>
  <si>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</si>
  <si>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</si>
  <si>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</si>
  <si>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</si>
  <si>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</si>
  <si>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</si>
  <si>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</si>
  <si>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</si>
  <si>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</si>
  <si>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</si>
  <si>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</si>
  <si>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</si>
  <si>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</si>
  <si>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</si>
  <si>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</si>
  <si>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</si>
  <si>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</si>
  <si>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</si>
  <si>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</si>
  <si>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</si>
  <si>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</si>
  <si>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</si>
  <si>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</si>
  <si>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</si>
  <si>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</si>
  <si>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</si>
  <si>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</si>
  <si>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</si>
  <si>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</si>
  <si>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</si>
  <si>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</si>
  <si>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</si>
  <si>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</si>
  <si>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</si>
  <si>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</si>
  <si>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</si>
  <si>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</si>
  <si>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</si>
  <si>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</si>
  <si>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</si>
  <si>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</si>
  <si>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</si>
  <si>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</si>
  <si>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</si>
  <si>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</si>
  <si>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</si>
  <si>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</si>
  <si>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</si>
  <si>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</si>
  <si>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</si>
  <si>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</si>
  <si>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</si>
  <si>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</si>
  <si>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</si>
  <si>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</si>
  <si>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</si>
  <si>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</si>
  <si>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</si>
  <si>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</si>
  <si>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</si>
  <si>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</si>
  <si>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</si>
  <si>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</si>
  <si>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</si>
  <si>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</si>
  <si>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</si>
  <si>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</si>
  <si>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</si>
  <si>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</si>
  <si>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</si>
  <si>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</si>
  <si>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</si>
  <si>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</si>
  <si>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</si>
  <si>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</si>
  <si>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</si>
  <si>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</si>
  <si>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</si>
  <si>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</si>
  <si>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</si>
  <si>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</si>
  <si>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</si>
  <si>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</si>
  <si>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</si>
  <si>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</si>
  <si>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</si>
  <si>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</si>
  <si>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</si>
  <si>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</si>
  <si>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</si>
  <si>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</si>
  <si>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</si>
  <si>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</si>
  <si>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</si>
  <si>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</si>
  <si>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</si>
  <si>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</si>
  <si>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</si>
  <si>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</si>
  <si>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</si>
  <si>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</si>
  <si>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</si>
  <si>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</si>
  <si>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</si>
  <si>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</si>
  <si>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</si>
  <si>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</si>
  <si>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</si>
  <si>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</si>
  <si>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</si>
  <si>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</si>
  <si>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</si>
  <si>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</si>
  <si>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</si>
  <si>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</si>
  <si>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</si>
  <si>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</si>
  <si>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</si>
  <si>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</si>
  <si>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</si>
  <si>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</si>
  <si>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</si>
  <si>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</si>
  <si>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</si>
  <si>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</si>
  <si>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</si>
  <si>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</si>
  <si>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</si>
  <si>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</si>
  <si>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</si>
  <si>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</si>
  <si>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</si>
  <si>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</si>
  <si>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</si>
  <si>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</si>
  <si>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</si>
  <si>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</si>
  <si>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</si>
  <si>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</si>
  <si>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</si>
  <si>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</si>
  <si>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</si>
  <si>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</si>
  <si>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</si>
  <si>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</si>
  <si>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</si>
  <si>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</si>
  <si>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</si>
  <si>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</si>
  <si>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</si>
  <si>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</si>
  <si>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</si>
  <si>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</si>
  <si>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</si>
  <si>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</si>
  <si>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</si>
  <si>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</si>
  <si>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</si>
  <si>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</si>
  <si>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</si>
  <si>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</si>
  <si>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</si>
  <si>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</si>
  <si>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</si>
  <si>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</si>
  <si>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</si>
  <si>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</si>
  <si>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</si>
  <si>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</si>
  <si>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</si>
  <si>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</si>
  <si>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</si>
  <si>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</si>
  <si>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</si>
  <si>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</si>
  <si>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</si>
  <si>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</si>
  <si>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</si>
  <si>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</si>
  <si>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</si>
  <si>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</si>
  <si>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</si>
  <si>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</si>
  <si>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</si>
  <si>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</si>
  <si>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</si>
  <si>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</si>
  <si>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</si>
  <si>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</si>
  <si>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</si>
  <si>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</si>
  <si>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</si>
  <si>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</si>
  <si>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</si>
  <si>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</si>
  <si>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</si>
  <si>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</si>
  <si>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</si>
  <si>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</si>
  <si>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</si>
  <si>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</si>
  <si>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</si>
  <si>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</si>
  <si>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</si>
  <si>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</si>
  <si>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</si>
  <si>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</si>
  <si>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</si>
  <si>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</si>
  <si>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</si>
  <si>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</si>
  <si>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</si>
  <si>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</si>
  <si>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</si>
  <si>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</si>
  <si>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</si>
  <si>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</si>
  <si>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</si>
  <si>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</si>
  <si>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</si>
  <si>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</si>
  <si>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</si>
  <si>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</si>
  <si>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</si>
  <si>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</si>
  <si>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</si>
  <si>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</si>
  <si>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</si>
  <si>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</si>
  <si>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</si>
  <si>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</si>
  <si>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</si>
  <si>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</si>
  <si>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</si>
  <si>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</si>
  <si>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</si>
  <si>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</si>
  <si>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</si>
  <si>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</si>
  <si>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</si>
  <si>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</si>
  <si>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</si>
  <si>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</si>
  <si>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</si>
  <si>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</si>
  <si>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</si>
  <si>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</si>
  <si>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</si>
  <si>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</si>
  <si>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</si>
  <si>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</si>
  <si>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</si>
  <si>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</si>
  <si>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</si>
  <si>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</si>
  <si>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</si>
  <si>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</si>
  <si>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</si>
  <si>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</si>
  <si>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</si>
  <si>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</si>
  <si>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</si>
  <si>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</si>
  <si>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</si>
  <si>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</si>
  <si>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</si>
  <si>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</si>
  <si>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</si>
  <si>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</si>
  <si>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</si>
  <si>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</si>
  <si>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</si>
  <si>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</si>
  <si>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</si>
  <si>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</si>
  <si>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</si>
  <si>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</si>
  <si>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</si>
  <si>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</si>
  <si>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</si>
  <si>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</si>
  <si>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</si>
  <si>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</si>
  <si>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</si>
  <si>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</si>
  <si>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</si>
  <si>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</si>
  <si>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</si>
  <si>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</si>
  <si>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</si>
  <si>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</si>
  <si>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</si>
  <si>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</si>
  <si>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</si>
  <si>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</si>
  <si>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</si>
  <si>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</si>
  <si>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</si>
  <si>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</si>
  <si>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</si>
  <si>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</si>
  <si>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</si>
  <si>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</si>
  <si>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</si>
  <si>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</si>
  <si>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</si>
  <si>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</si>
  <si>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</si>
  <si>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</si>
  <si>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</si>
  <si>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</si>
  <si>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</si>
  <si>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</si>
  <si>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</si>
  <si>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</si>
  <si>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</si>
  <si>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</si>
  <si>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</si>
  <si>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</si>
  <si>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</si>
  <si>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</si>
  <si>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</si>
  <si>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</si>
  <si>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</si>
  <si>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</si>
  <si>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</si>
  <si>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</si>
  <si>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</si>
  <si>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</si>
  <si>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</si>
  <si>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</si>
  <si>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</si>
  <si>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</si>
  <si>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</si>
  <si>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</si>
  <si>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</si>
  <si>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</si>
  <si>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</si>
  <si>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</si>
  <si>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</si>
  <si>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</si>
  <si>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</si>
  <si>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</si>
  <si>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</si>
  <si>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</si>
  <si>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</si>
  <si>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</si>
  <si>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</si>
  <si>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</si>
  <si>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</si>
  <si>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</si>
  <si>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</si>
  <si>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</si>
  <si>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</si>
  <si>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</si>
  <si>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</si>
  <si>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</si>
  <si>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</si>
  <si>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</si>
  <si>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</si>
  <si>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</si>
  <si>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</si>
  <si>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</si>
  <si>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</si>
  <si>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</si>
  <si>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</si>
  <si>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</si>
  <si>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</si>
  <si>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</si>
  <si>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</si>
  <si>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</si>
  <si>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</si>
  <si>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</si>
  <si>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</si>
  <si>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</si>
  <si>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</si>
  <si>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</si>
  <si>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</si>
  <si>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</si>
  <si>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</si>
  <si>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</si>
  <si>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</si>
  <si>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</si>
  <si>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</si>
  <si>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</si>
  <si>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</si>
  <si>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</si>
  <si>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</si>
  <si>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</si>
  <si>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</si>
  <si>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</si>
  <si>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</si>
  <si>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</si>
  <si>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</si>
  <si>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</si>
  <si>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</si>
  <si>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</si>
  <si>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</si>
  <si>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</si>
  <si>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</si>
  <si>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</si>
  <si>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</si>
  <si>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</si>
  <si>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</si>
  <si>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</si>
  <si>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</si>
  <si>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</si>
  <si>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</si>
  <si>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</si>
  <si>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</si>
  <si>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</si>
  <si>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</si>
  <si>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</si>
  <si>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</si>
  <si>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</si>
  <si>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</si>
  <si>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</si>
  <si>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</si>
  <si>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</si>
  <si>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</si>
  <si>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</si>
  <si>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</si>
  <si>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</si>
  <si>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</si>
  <si>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</si>
  <si>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</si>
  <si>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</si>
  <si>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</si>
  <si>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</si>
  <si>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</si>
  <si>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</si>
  <si>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</si>
  <si>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</si>
  <si>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</si>
  <si>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</si>
  <si>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</si>
  <si>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</si>
  <si>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</si>
  <si>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</si>
  <si>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</si>
  <si>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</si>
  <si>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</si>
  <si>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</si>
  <si>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</si>
  <si>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</si>
  <si>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</si>
  <si>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</si>
  <si>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</si>
  <si>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</si>
  <si>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</si>
  <si>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</si>
  <si>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</si>
  <si>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</si>
  <si>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</si>
  <si>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</si>
  <si>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</si>
  <si>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</si>
  <si>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</si>
  <si>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</si>
  <si>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</si>
  <si>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</si>
  <si>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</si>
  <si>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</si>
  <si>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</si>
  <si>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</si>
  <si>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</si>
  <si>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</si>
  <si>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</si>
  <si>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</si>
  <si>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</si>
  <si>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</si>
  <si>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</si>
  <si>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</si>
  <si>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</si>
  <si>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</si>
  <si>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</si>
  <si>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</si>
  <si>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</si>
  <si>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</si>
  <si>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</si>
  <si>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</si>
  <si>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</si>
  <si>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</si>
  <si>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</si>
  <si>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</si>
  <si>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</si>
  <si>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</si>
  <si>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</si>
  <si>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</si>
  <si>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</si>
  <si>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</si>
  <si>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</si>
  <si>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</si>
  <si>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</si>
  <si>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</si>
  <si>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</si>
  <si>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</si>
  <si>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</si>
  <si>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</si>
  <si>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</si>
  <si>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</si>
  <si>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</si>
  <si>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</si>
  <si>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</si>
  <si>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</si>
  <si>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</si>
  <si>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</si>
  <si>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</si>
  <si>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</si>
  <si>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</si>
  <si>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</si>
  <si>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</si>
  <si>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</si>
  <si>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</si>
  <si>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</si>
  <si>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</si>
  <si>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</si>
  <si>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</si>
  <si>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</si>
  <si>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</si>
  <si>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</si>
  <si>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</si>
  <si>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</si>
  <si>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</si>
  <si>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</si>
  <si>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</si>
  <si>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</si>
  <si>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</si>
  <si>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</si>
  <si>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</si>
  <si>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</si>
  <si>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</si>
  <si>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</si>
  <si>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</si>
  <si>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</si>
  <si>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</si>
  <si>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</si>
  <si>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</si>
  <si>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</si>
  <si>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</si>
  <si>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</si>
  <si>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</si>
  <si>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</si>
  <si>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</si>
  <si>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</si>
  <si>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</si>
  <si>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</si>
  <si>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</si>
  <si>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</si>
  <si>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</si>
  <si>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</si>
  <si>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</si>
  <si>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</si>
  <si>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</si>
  <si>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</si>
  <si>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</si>
  <si>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</si>
  <si>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</si>
  <si>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</si>
  <si>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</si>
  <si>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</si>
  <si>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</si>
  <si>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</si>
  <si>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</si>
  <si>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</si>
  <si>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</si>
  <si>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</si>
  <si>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</si>
  <si>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</si>
  <si>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</si>
  <si>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</si>
  <si>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</si>
  <si>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</si>
  <si>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</si>
  <si>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</si>
  <si>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</si>
  <si>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</si>
  <si>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</si>
  <si>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</si>
  <si>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</si>
  <si>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</si>
  <si>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</si>
  <si>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</si>
  <si>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</si>
  <si>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</si>
  <si>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</si>
  <si>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</si>
  <si>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</si>
  <si>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</si>
  <si>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</si>
  <si>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</si>
  <si>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</si>
  <si>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</si>
  <si>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</si>
  <si>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</si>
  <si>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</si>
  <si>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</si>
  <si>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</si>
  <si>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</si>
  <si>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</si>
  <si>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</si>
  <si>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</si>
  <si>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</si>
  <si>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</si>
  <si>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</si>
  <si>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</si>
  <si>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</si>
  <si>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</si>
  <si>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</si>
  <si>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</si>
  <si>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</si>
  <si>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</si>
  <si>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</si>
  <si>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</si>
  <si>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</si>
  <si>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</si>
  <si>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</si>
  <si>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</si>
  <si>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</si>
  <si>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</si>
  <si>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</si>
  <si>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</si>
  <si>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</si>
  <si>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</si>
  <si>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</si>
  <si>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</si>
  <si>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</si>
  <si>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</si>
  <si>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</si>
  <si>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</si>
  <si>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</si>
  <si>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</si>
  <si>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</si>
  <si>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</si>
  <si>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</si>
  <si>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</si>
  <si>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</si>
  <si>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</si>
  <si>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</si>
  <si>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</si>
  <si>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</si>
  <si>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</si>
  <si>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</si>
  <si>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</si>
  <si>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</si>
  <si>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</si>
  <si>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</si>
  <si>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</si>
  <si>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</si>
  <si>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</si>
  <si>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</si>
  <si>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</si>
  <si>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</si>
  <si>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</si>
  <si>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</si>
  <si>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</si>
  <si>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</si>
  <si>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</si>
  <si>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</si>
  <si>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</si>
  <si>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</si>
  <si>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</si>
  <si>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</si>
  <si>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</si>
  <si>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</si>
  <si>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</si>
  <si>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</si>
  <si>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</si>
  <si>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</si>
  <si>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</si>
  <si>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</si>
  <si>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</si>
  <si>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</si>
  <si>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</si>
  <si>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</si>
  <si>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</si>
  <si>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</si>
  <si>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</si>
  <si>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</si>
  <si>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</si>
  <si>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</si>
  <si>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</si>
  <si>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</si>
  <si>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</si>
  <si>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</si>
  <si>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</si>
  <si>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</si>
  <si>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</si>
  <si>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</si>
  <si>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</si>
  <si>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</si>
  <si>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</si>
  <si>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</si>
  <si>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</si>
  <si>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</si>
  <si>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</si>
  <si>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</si>
  <si>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</si>
  <si>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</si>
  <si>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</si>
  <si>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</si>
  <si>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</si>
  <si>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</si>
  <si>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</si>
  <si>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</si>
  <si>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</si>
  <si>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</si>
  <si>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</si>
  <si>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</si>
  <si>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</si>
  <si>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</si>
  <si>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</si>
  <si>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</si>
  <si>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</si>
  <si>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</si>
  <si>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</si>
  <si>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</si>
  <si>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</si>
  <si>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</si>
  <si>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</si>
  <si>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</si>
  <si>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</si>
  <si>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</si>
  <si>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</si>
  <si>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</si>
  <si>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</si>
  <si>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</si>
  <si>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</si>
  <si>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</si>
  <si>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</si>
  <si>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</si>
  <si>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</si>
  <si>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</si>
  <si>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</si>
  <si>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</si>
  <si>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</si>
  <si>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</si>
  <si>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</si>
  <si>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</si>
  <si>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</si>
  <si>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</si>
  <si>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</si>
  <si>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</si>
  <si>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</si>
  <si>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</si>
  <si>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</si>
  <si>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</si>
  <si>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</si>
  <si>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</si>
  <si>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</si>
  <si>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</si>
  <si>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</si>
  <si>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</si>
  <si>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</si>
  <si>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</si>
  <si>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</si>
  <si>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</si>
  <si>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</si>
  <si>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</si>
  <si>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</si>
  <si>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</si>
  <si>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</si>
  <si>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</si>
  <si>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</si>
  <si>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</si>
  <si>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</si>
  <si>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</si>
  <si>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</si>
  <si>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</si>
  <si>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</si>
  <si>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</si>
  <si>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</si>
  <si>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</si>
  <si>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</si>
  <si>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</si>
  <si>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</si>
  <si>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</si>
  <si>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</si>
  <si>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</si>
  <si>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</si>
  <si>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</si>
  <si>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</si>
  <si>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</si>
  <si>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</si>
  <si>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</si>
  <si>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</si>
  <si>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</si>
  <si>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</si>
  <si>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</si>
  <si>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</si>
  <si>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</si>
  <si>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</si>
  <si>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</si>
  <si>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</si>
  <si>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</si>
  <si>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</si>
  <si>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</si>
  <si>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</si>
  <si>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</si>
  <si>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</si>
  <si>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</si>
  <si>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</si>
  <si>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</si>
  <si>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</si>
  <si>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</si>
  <si>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</si>
  <si>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</si>
  <si>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</si>
  <si>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</si>
  <si>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</si>
  <si>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</si>
  <si>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</si>
  <si>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</si>
  <si>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</si>
  <si>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</si>
  <si>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</si>
  <si>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</si>
  <si>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</si>
  <si>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</si>
  <si>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</si>
  <si>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</si>
  <si>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</si>
  <si>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</si>
  <si>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</si>
  <si>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</si>
  <si>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</si>
  <si>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</si>
  <si>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</si>
  <si>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</si>
  <si>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</si>
  <si>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</si>
  <si>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</si>
  <si>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</si>
  <si>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</si>
  <si>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</si>
  <si>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</si>
  <si>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</si>
  <si>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</si>
  <si>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</si>
  <si>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</si>
  <si>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</si>
  <si>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</si>
  <si>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</si>
  <si>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</si>
  <si>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</si>
  <si>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</si>
  <si>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</si>
  <si>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</si>
  <si>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</si>
  <si>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</si>
  <si>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</si>
  <si>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</si>
  <si>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</si>
  <si>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</si>
  <si>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</si>
  <si>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</si>
  <si>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</si>
  <si>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</si>
  <si>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</si>
  <si>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</si>
  <si>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</si>
  <si>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</si>
  <si>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</si>
  <si>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</si>
  <si>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</si>
  <si>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</si>
  <si>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</si>
  <si>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</si>
  <si>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</si>
  <si>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</si>
  <si>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</si>
  <si>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</si>
  <si>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</si>
  <si>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</si>
  <si>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</si>
  <si>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</si>
  <si>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</si>
  <si>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</si>
  <si>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</si>
  <si>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</si>
  <si>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</si>
  <si>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</si>
  <si>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</si>
  <si>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</si>
  <si>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</si>
  <si>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</si>
  <si>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</si>
  <si>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</si>
  <si>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</si>
  <si>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</si>
  <si>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</si>
  <si>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</si>
  <si>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</si>
  <si>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</si>
  <si>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</si>
  <si>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</si>
  <si>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</si>
  <si>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</si>
  <si>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</si>
  <si>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</si>
  <si>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</si>
  <si>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</si>
  <si>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</si>
  <si>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</si>
  <si>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</si>
  <si>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</si>
  <si>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</si>
  <si>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</si>
  <si>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</si>
  <si>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</si>
  <si>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</si>
  <si>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</si>
  <si>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</si>
  <si>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</si>
  <si>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</si>
  <si>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</si>
  <si>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</si>
  <si>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</si>
  <si>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</si>
  <si>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</si>
  <si>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</si>
  <si>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</si>
  <si>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</si>
  <si>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</si>
  <si>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</si>
  <si>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</si>
  <si>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</si>
  <si>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</si>
  <si>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</si>
  <si>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</si>
  <si>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</si>
  <si>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</si>
  <si>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</si>
  <si>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</si>
  <si>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</si>
  <si>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</si>
  <si>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</si>
  <si>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</si>
  <si>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</si>
  <si>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</si>
  <si>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</si>
  <si>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</si>
  <si>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</si>
  <si>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</si>
  <si>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</si>
  <si>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</si>
  <si>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</si>
  <si>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</si>
  <si>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</si>
  <si>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</si>
  <si>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</si>
  <si>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</si>
  <si>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</si>
  <si>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</si>
  <si>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</si>
  <si>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</si>
  <si>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</si>
  <si>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</si>
  <si>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</si>
  <si>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</si>
  <si>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</si>
  <si>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</si>
  <si>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</si>
  <si>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</si>
  <si>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</si>
  <si>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</si>
  <si>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</si>
  <si>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</si>
  <si>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</si>
  <si>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</si>
  <si>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</si>
  <si>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</si>
  <si>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</si>
  <si>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</si>
  <si>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</si>
  <si>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</si>
  <si>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</si>
  <si>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</si>
  <si>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</si>
  <si>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</si>
  <si>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</si>
  <si>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</si>
  <si>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</si>
  <si>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</si>
  <si>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</si>
  <si>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</si>
  <si>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</si>
  <si>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</si>
  <si>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</si>
  <si>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</si>
  <si>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</si>
  <si>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</si>
  <si>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</si>
  <si>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</si>
  <si>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</si>
  <si>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</si>
  <si>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</si>
  <si>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</si>
  <si>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</si>
  <si>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</si>
  <si>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</si>
  <si>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</si>
  <si>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</si>
  <si>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</si>
  <si>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</si>
  <si>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</si>
  <si>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</si>
  <si>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</si>
  <si>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</si>
  <si>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</si>
  <si>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</si>
  <si>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</si>
  <si>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</si>
  <si>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</si>
  <si>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</si>
  <si>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</si>
  <si>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</si>
  <si>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</si>
  <si>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</si>
  <si>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</si>
  <si>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</si>
  <si>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</si>
  <si>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</si>
  <si>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</si>
  <si>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</si>
  <si>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</si>
  <si>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</si>
  <si>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</si>
  <si>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</si>
  <si>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</si>
  <si>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</si>
  <si>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</si>
  <si>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</si>
  <si>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</si>
  <si>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</si>
  <si>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</si>
  <si>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</si>
  <si>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</si>
  <si>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</si>
  <si>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</si>
  <si>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</si>
  <si>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</si>
  <si>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</si>
  <si>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</si>
  <si>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</si>
  <si>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</si>
  <si>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</si>
  <si>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</si>
  <si>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</si>
  <si>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</si>
  <si>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</si>
  <si>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</si>
  <si>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</si>
  <si>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</si>
  <si>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</si>
  <si>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</si>
  <si>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</si>
  <si>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</si>
  <si>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</si>
  <si>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</si>
  <si>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</si>
  <si>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</si>
  <si>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</si>
  <si>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</si>
  <si>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</si>
  <si>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</si>
  <si>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</si>
  <si>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</si>
  <si>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</si>
  <si>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</si>
  <si>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</si>
  <si>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</si>
  <si>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</si>
  <si>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</si>
  <si>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</si>
  <si>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</si>
  <si>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</si>
  <si>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</si>
  <si>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</si>
  <si>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</si>
  <si>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</si>
  <si>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</si>
  <si>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</si>
  <si>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</si>
  <si>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</si>
  <si>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</si>
  <si>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</si>
  <si>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</si>
  <si>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</si>
  <si>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</si>
  <si>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</si>
  <si>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</si>
  <si>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</si>
  <si>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</si>
  <si>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</si>
  <si>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</si>
  <si>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</si>
  <si>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</si>
  <si>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</si>
  <si>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</si>
  <si>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</si>
  <si>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</si>
  <si>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</si>
  <si>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</si>
  <si>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</si>
  <si>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</si>
  <si>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</si>
  <si>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</si>
  <si>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</si>
  <si>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</si>
  <si>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</si>
  <si>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</si>
  <si>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</si>
  <si>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</si>
  <si>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</si>
  <si>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</si>
  <si>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</si>
  <si>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</si>
  <si>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</si>
  <si>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</si>
  <si>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</si>
  <si>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</si>
  <si>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</si>
  <si>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</si>
  <si>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</si>
  <si>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</si>
  <si>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</si>
  <si>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</si>
  <si>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</si>
  <si>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</si>
  <si>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</si>
  <si>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</si>
  <si>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</si>
  <si>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</si>
  <si>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</si>
  <si>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</si>
  <si>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</si>
  <si>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</si>
  <si>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</si>
  <si>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</si>
  <si>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</si>
  <si>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</si>
  <si>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</si>
  <si>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</si>
  <si>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</si>
  <si>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</si>
  <si>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</si>
  <si>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</si>
  <si>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</si>
  <si>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</si>
  <si>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</si>
  <si>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</si>
  <si>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</si>
  <si>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</si>
  <si>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</si>
  <si>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</si>
  <si>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</si>
  <si>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</si>
  <si>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</si>
  <si>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</si>
  <si>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</si>
  <si>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</si>
  <si>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</si>
  <si>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</si>
  <si>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</si>
  <si>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</si>
  <si>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</si>
  <si>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</si>
  <si>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</si>
  <si>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</si>
  <si>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</si>
  <si>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</si>
  <si>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</si>
  <si>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</si>
  <si>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</si>
  <si>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</si>
  <si>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</si>
  <si>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</si>
  <si>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</si>
  <si>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</si>
  <si>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</si>
  <si>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</si>
  <si>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</si>
  <si>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</si>
  <si>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</si>
  <si>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</si>
  <si>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</si>
  <si>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</si>
  <si>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</si>
  <si>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</si>
  <si>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</si>
  <si>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</si>
  <si>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</si>
  <si>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</si>
  <si>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</si>
  <si>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</si>
  <si>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</si>
  <si>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</si>
  <si>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</si>
  <si>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</si>
  <si>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</si>
  <si>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</si>
  <si>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</si>
  <si>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</si>
  <si>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</si>
  <si>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</si>
  <si>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</si>
  <si>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</si>
  <si>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</si>
  <si>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</si>
  <si>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</si>
  <si>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</si>
  <si>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</si>
  <si>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</si>
  <si>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</si>
  <si>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</si>
  <si>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</si>
  <si>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</si>
  <si>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</si>
  <si>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</si>
  <si>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</si>
  <si>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</si>
  <si>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</si>
  <si>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</si>
  <si>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</si>
  <si>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</si>
  <si>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</si>
  <si>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</si>
  <si>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</si>
  <si>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</si>
  <si>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</si>
  <si>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</si>
  <si>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</si>
  <si>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</si>
  <si>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</si>
  <si>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</si>
  <si>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</si>
  <si>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</si>
  <si>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</si>
  <si>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</si>
  <si>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</si>
  <si>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</si>
  <si>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</si>
  <si>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</si>
  <si>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</si>
  <si>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</si>
  <si>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</si>
  <si>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</si>
  <si>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</si>
  <si>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</si>
  <si>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</si>
  <si>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</si>
  <si>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</si>
  <si>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</si>
  <si>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</si>
  <si>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</si>
  <si>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</si>
  <si>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</si>
  <si>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</si>
  <si>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</si>
  <si>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</si>
  <si>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</si>
  <si>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</si>
  <si>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</si>
  <si>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</si>
  <si>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</si>
  <si>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</si>
  <si>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</si>
  <si>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</si>
  <si>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</si>
  <si>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</si>
  <si>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</si>
  <si>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</si>
  <si>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</si>
  <si>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</si>
  <si>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</si>
  <si>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</si>
  <si>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</si>
  <si>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</si>
  <si>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</si>
  <si>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</si>
  <si>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</si>
  <si>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</si>
  <si>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</si>
  <si>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</si>
  <si>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</si>
  <si>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</si>
  <si>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</si>
  <si>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</si>
  <si>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</si>
  <si>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</si>
  <si>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</si>
  <si>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</si>
  <si>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</si>
  <si>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</si>
  <si>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</si>
  <si>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</si>
  <si>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</si>
  <si>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</si>
  <si>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</si>
  <si>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</si>
  <si>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</si>
  <si>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</si>
  <si>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</si>
  <si>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</si>
  <si>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</si>
  <si>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</si>
  <si>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</si>
  <si>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</si>
  <si>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</si>
  <si>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</si>
  <si>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</si>
  <si>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</si>
  <si>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</si>
  <si>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</si>
  <si>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</si>
  <si>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</si>
  <si>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</si>
  <si>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</si>
  <si>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</si>
  <si>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</si>
  <si>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</si>
  <si>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</si>
  <si>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</si>
  <si>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</si>
  <si>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</si>
  <si>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</si>
  <si>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</si>
  <si>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</si>
  <si>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</si>
  <si>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</si>
  <si>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</si>
  <si>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</si>
  <si>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</si>
  <si>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</si>
  <si>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</si>
  <si>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</si>
  <si>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</si>
  <si>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</si>
  <si>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</si>
  <si>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</si>
  <si>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</si>
  <si>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</si>
  <si>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</si>
  <si>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</si>
  <si>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</si>
  <si>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</si>
  <si>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</si>
  <si>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</si>
  <si>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</si>
  <si>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</si>
  <si>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</si>
  <si>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</si>
  <si>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</si>
  <si>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</si>
  <si>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</si>
  <si>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</si>
  <si>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</si>
  <si>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</si>
  <si>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</si>
  <si>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</si>
  <si>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</si>
  <si>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</si>
  <si>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</si>
  <si>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</si>
  <si>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</si>
  <si>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</si>
  <si>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</si>
  <si>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</si>
  <si>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</si>
  <si>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</si>
  <si>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</si>
  <si>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</si>
  <si>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</si>
  <si>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</si>
  <si>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</si>
  <si>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</si>
  <si>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</si>
  <si>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</si>
  <si>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</si>
  <si>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</si>
  <si>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</si>
  <si>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</si>
  <si>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</si>
  <si>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</si>
  <si>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</si>
  <si>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</si>
  <si>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</si>
  <si>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</si>
  <si>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</si>
  <si>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</si>
  <si>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</si>
  <si>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</si>
  <si>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</si>
  <si>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</si>
  <si>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</si>
  <si>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</si>
  <si>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</si>
  <si>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</si>
  <si>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</si>
  <si>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</si>
  <si>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</si>
  <si>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</si>
  <si>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</si>
  <si>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</si>
  <si>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</si>
  <si>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</si>
  <si>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</si>
  <si>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</si>
  <si>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</si>
  <si>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</si>
  <si>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</si>
  <si>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</si>
  <si>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</si>
  <si>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</si>
  <si>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</si>
  <si>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</si>
  <si>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</si>
  <si>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</si>
  <si>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</si>
  <si>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</si>
  <si>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</si>
  <si>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</si>
  <si>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</si>
  <si>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</si>
  <si>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</si>
  <si>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</si>
  <si>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</si>
  <si>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</si>
  <si>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</si>
  <si>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</si>
  <si>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</si>
  <si>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</si>
  <si>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</si>
  <si>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</si>
  <si>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</si>
  <si>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</si>
  <si>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</si>
  <si>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</si>
  <si>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</si>
  <si>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</si>
  <si>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</si>
  <si>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</si>
  <si>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</si>
  <si>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</si>
  <si>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</si>
  <si>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</si>
  <si>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</si>
  <si>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</si>
  <si>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</si>
  <si>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</si>
  <si>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</si>
  <si>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</si>
  <si>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</si>
  <si>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</si>
  <si>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</si>
  <si>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</si>
  <si>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</si>
  <si>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</si>
  <si>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</si>
  <si>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</si>
  <si>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</si>
  <si>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</si>
  <si>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</si>
  <si>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</si>
  <si>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</si>
  <si>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</si>
  <si>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</si>
  <si>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</si>
  <si>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</si>
  <si>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</si>
  <si>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</si>
  <si>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</si>
  <si>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</si>
  <si>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</si>
  <si>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</si>
  <si>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</si>
  <si>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</si>
  <si>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</si>
  <si>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</si>
  <si>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</si>
  <si>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</si>
  <si>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</si>
  <si>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</si>
  <si>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</si>
  <si>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</si>
  <si>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</si>
  <si>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</si>
  <si>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</si>
  <si>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</si>
  <si>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</si>
  <si>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</si>
  <si>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</si>
  <si>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</si>
  <si>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</si>
  <si>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</si>
  <si>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</si>
  <si>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</si>
  <si>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</si>
  <si>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</si>
  <si>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</si>
  <si>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</si>
  <si>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</si>
  <si>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</si>
  <si>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</si>
  <si>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</si>
  <si>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</si>
  <si>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</si>
  <si>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</si>
  <si>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</si>
  <si>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</si>
  <si>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</si>
  <si>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</si>
  <si>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</si>
  <si>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</si>
  <si>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</si>
  <si>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</si>
  <si>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</si>
  <si>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</si>
  <si>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</si>
  <si>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</si>
  <si>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</si>
  <si>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</si>
  <si>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</si>
  <si>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</si>
  <si>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</si>
  <si>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</si>
  <si>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</si>
  <si>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</si>
  <si>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</si>
  <si>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</si>
  <si>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</si>
  <si>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</si>
  <si>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</si>
  <si>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</si>
  <si>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</si>
  <si>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</si>
  <si>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</si>
  <si>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</si>
  <si>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</si>
  <si>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</si>
  <si>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</si>
  <si>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</si>
  <si>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</si>
  <si>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</si>
  <si>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</si>
  <si>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</si>
  <si>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</si>
  <si>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</si>
  <si>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</si>
  <si>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</si>
  <si>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</si>
  <si>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</si>
  <si>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</si>
  <si>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</si>
  <si>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</si>
  <si>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</si>
  <si>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</si>
  <si>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</si>
  <si>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</si>
  <si>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</si>
  <si>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</si>
  <si>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</si>
  <si>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</si>
  <si>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</si>
  <si>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</si>
  <si>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</si>
  <si>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</si>
  <si>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</si>
  <si>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</si>
  <si>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</si>
  <si>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</si>
  <si>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</si>
  <si>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</si>
  <si>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</si>
  <si>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</si>
  <si>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</si>
  <si>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</si>
  <si>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</si>
  <si>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</si>
  <si>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</si>
  <si>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</si>
  <si>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</si>
  <si>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</si>
  <si>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</si>
  <si>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</si>
  <si>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</si>
  <si>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</si>
  <si>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</si>
  <si>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</si>
  <si>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</si>
  <si>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</si>
  <si>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</si>
  <si>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</si>
  <si>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</si>
  <si>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</si>
  <si>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</si>
  <si>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</si>
  <si>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</si>
  <si>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</si>
  <si>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</si>
  <si>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</si>
  <si>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</si>
  <si>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</si>
  <si>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</si>
  <si>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</si>
  <si>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</si>
  <si>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</si>
  <si>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</si>
  <si>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</si>
  <si>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</si>
  <si>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</si>
  <si>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</si>
  <si>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</si>
  <si>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</si>
  <si>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</si>
  <si>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</si>
  <si>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</si>
  <si>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</si>
  <si>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</si>
  <si>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</si>
  <si>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</si>
  <si>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</si>
  <si>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</si>
  <si>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</si>
  <si>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</si>
  <si>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</si>
  <si>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</si>
  <si>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</si>
  <si>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</si>
  <si>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</si>
  <si>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</si>
  <si>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</si>
  <si>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</si>
  <si>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</si>
  <si>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</si>
  <si>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</si>
  <si>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</si>
  <si>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</si>
  <si>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</si>
  <si>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</si>
  <si>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</si>
  <si>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</si>
  <si>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</si>
  <si>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</si>
  <si>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</si>
  <si>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</si>
  <si>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</si>
  <si>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</si>
  <si>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</si>
  <si>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</si>
  <si>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</si>
  <si>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</si>
  <si>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</si>
  <si>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</si>
  <si>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</si>
  <si>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</si>
  <si>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</si>
  <si>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</si>
  <si>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</si>
  <si>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</si>
  <si>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</si>
  <si>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</si>
  <si>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</si>
  <si>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</si>
  <si>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</si>
  <si>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</si>
  <si>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</si>
  <si>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</si>
  <si>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</si>
  <si>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</si>
  <si>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</si>
  <si>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</si>
  <si>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</si>
  <si>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</si>
  <si>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</si>
  <si>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</si>
  <si>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</si>
  <si>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</si>
  <si>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</si>
  <si>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</si>
  <si>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</si>
  <si>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</si>
  <si>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</si>
  <si>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</si>
  <si>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</si>
  <si>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</si>
  <si>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</si>
  <si>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</si>
  <si>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</si>
  <si>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</si>
  <si>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</si>
  <si>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</si>
  <si>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</si>
  <si>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</si>
  <si>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</si>
  <si>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</si>
  <si>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</si>
  <si>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</si>
  <si>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</si>
  <si>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</si>
  <si>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</si>
  <si>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</si>
  <si>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</si>
  <si>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</si>
  <si>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</si>
  <si>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</si>
  <si>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</si>
  <si>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</si>
  <si>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</si>
  <si>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</si>
  <si>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</si>
  <si>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</si>
  <si>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</si>
  <si>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</si>
  <si>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</si>
  <si>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</si>
  <si>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</si>
  <si>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</si>
  <si>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</si>
  <si>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</si>
  <si>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</si>
  <si>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</si>
  <si>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</si>
  <si>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</si>
  <si>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</si>
  <si>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</si>
  <si>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</si>
  <si>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</si>
  <si>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</si>
  <si>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</si>
  <si>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</si>
  <si>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</si>
  <si>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</si>
  <si>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</si>
  <si>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</si>
  <si>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</si>
  <si>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</si>
  <si>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</si>
  <si>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</si>
  <si>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</si>
  <si>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</si>
  <si>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</si>
  <si>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</si>
  <si>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</si>
  <si>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</si>
  <si>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</si>
  <si>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</si>
  <si>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</si>
  <si>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</si>
  <si>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</si>
  <si>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</si>
  <si>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</si>
  <si>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</si>
  <si>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</si>
  <si>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</si>
  <si>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</si>
  <si>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</si>
  <si>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</si>
  <si>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</si>
  <si>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</si>
  <si>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</si>
  <si>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</si>
  <si>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</si>
  <si>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</si>
  <si>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</si>
  <si>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</si>
  <si>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</si>
  <si>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</si>
  <si>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</si>
  <si>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</si>
  <si>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</si>
  <si>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</si>
  <si>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</si>
  <si>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</si>
  <si>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</si>
  <si>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</si>
  <si>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</si>
  <si>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</si>
  <si>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</si>
  <si>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</si>
  <si>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</si>
  <si>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</si>
  <si>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</si>
  <si>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</si>
  <si>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</si>
  <si>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</si>
  <si>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</si>
  <si>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</si>
  <si>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</si>
  <si>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</si>
  <si>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</si>
  <si>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</si>
  <si>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</si>
  <si>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</si>
  <si>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</si>
  <si>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</si>
  <si>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</si>
  <si>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</si>
  <si>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</si>
  <si>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</si>
  <si>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</si>
  <si>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</si>
  <si>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</si>
  <si>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</si>
  <si>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</si>
  <si>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</si>
  <si>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</si>
  <si>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</si>
  <si>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</si>
  <si>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</si>
  <si>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</si>
  <si>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</si>
  <si>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</si>
  <si>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</si>
  <si>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</si>
  <si>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</si>
  <si>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</si>
  <si>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</si>
  <si>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</si>
  <si>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</si>
  <si>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</si>
  <si>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</si>
  <si>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</si>
  <si>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</si>
  <si>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</si>
  <si>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</si>
  <si>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</si>
  <si>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</si>
  <si>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</si>
  <si>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</si>
  <si>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</si>
  <si>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</si>
  <si>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</si>
  <si>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</si>
  <si>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</si>
  <si>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</si>
  <si>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</si>
  <si>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</si>
  <si>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</si>
  <si>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</si>
  <si>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</si>
  <si>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</si>
  <si>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</si>
  <si>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</si>
  <si>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</si>
  <si>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</si>
  <si>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</si>
  <si>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</si>
  <si>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</si>
  <si>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</si>
  <si>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</si>
  <si>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</si>
  <si>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</si>
  <si>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</si>
  <si>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</si>
  <si>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</si>
  <si>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</si>
  <si>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</si>
  <si>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</si>
  <si>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</si>
  <si>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</si>
  <si>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</si>
  <si>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</si>
  <si>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</si>
  <si>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</si>
  <si>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</si>
  <si>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</si>
  <si>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</si>
  <si>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</si>
  <si>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</si>
  <si>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</si>
  <si>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</si>
  <si>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</si>
  <si>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</si>
  <si>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</si>
  <si>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</si>
  <si>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</si>
  <si>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</si>
  <si>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</si>
  <si>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</si>
  <si>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</si>
  <si>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</si>
  <si>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</si>
  <si>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</si>
  <si>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</si>
  <si>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</si>
  <si>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</si>
  <si>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</si>
  <si>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</si>
  <si>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</si>
  <si>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</si>
  <si>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</si>
  <si>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</si>
  <si>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</si>
  <si>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</si>
  <si>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</si>
  <si>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</si>
  <si>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</si>
  <si>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</si>
  <si>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</si>
  <si>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</si>
  <si>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</si>
  <si>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</si>
  <si>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</si>
  <si>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</si>
  <si>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</si>
  <si>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</si>
  <si>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</si>
  <si>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</si>
  <si>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</si>
  <si>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</si>
  <si>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</si>
  <si>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</si>
  <si>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</si>
  <si>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</si>
  <si>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</si>
  <si>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</si>
  <si>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</si>
  <si>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</si>
  <si>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</si>
  <si>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</si>
  <si>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</si>
  <si>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</si>
  <si>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</si>
  <si>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</si>
  <si>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</si>
  <si>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</si>
  <si>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</si>
  <si>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</si>
  <si>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</si>
  <si>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</si>
  <si>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</si>
  <si>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</si>
  <si>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</si>
  <si>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</si>
  <si>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</si>
  <si>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</si>
  <si>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</si>
  <si>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</si>
  <si>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</si>
  <si>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</si>
  <si>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</si>
  <si>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</si>
  <si>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</si>
  <si>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</si>
  <si>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</si>
  <si>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</si>
  <si>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</si>
  <si>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</si>
  <si>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</si>
  <si>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</si>
  <si>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</si>
  <si>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</si>
  <si>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</si>
  <si>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</si>
  <si>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</si>
  <si>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</si>
  <si>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</si>
  <si>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</si>
  <si>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</si>
  <si>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</si>
  <si>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</si>
  <si>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</si>
  <si>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</si>
  <si>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</si>
  <si>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</si>
  <si>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</si>
  <si>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</si>
  <si>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</si>
  <si>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</si>
  <si>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</si>
  <si>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</si>
  <si>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</si>
  <si>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</si>
  <si>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</si>
  <si>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</si>
  <si>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</si>
  <si>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</si>
  <si>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</si>
  <si>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</si>
  <si>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</si>
  <si>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</si>
  <si>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</si>
  <si>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</si>
  <si>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</si>
  <si>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</si>
  <si>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</si>
  <si>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</si>
  <si>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</si>
  <si>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</si>
  <si>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</si>
  <si>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</si>
  <si>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</si>
  <si>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</si>
  <si>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</si>
  <si>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</si>
  <si>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</si>
  <si>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</si>
  <si>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</si>
  <si>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</si>
  <si>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</si>
  <si>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</si>
  <si>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</si>
  <si>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</si>
  <si>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</si>
  <si>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</si>
  <si>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</si>
  <si>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</si>
  <si>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</si>
  <si>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</si>
  <si>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</si>
  <si>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</si>
  <si>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</si>
  <si>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</si>
  <si>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</si>
  <si>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</si>
  <si>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</si>
  <si>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</si>
  <si>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</si>
  <si>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</si>
  <si>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</si>
  <si>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</si>
  <si>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</si>
  <si>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</si>
  <si>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</si>
  <si>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</si>
  <si>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</si>
  <si>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</si>
  <si>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</si>
  <si>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</si>
  <si>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</si>
  <si>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</si>
  <si>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</si>
  <si>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</si>
  <si>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</si>
  <si>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</si>
  <si>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</si>
  <si>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</si>
  <si>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</si>
  <si>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</si>
  <si>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</si>
  <si>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</si>
  <si>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</si>
  <si>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</si>
  <si>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</si>
  <si>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</si>
  <si>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</si>
  <si>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</si>
  <si>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</si>
  <si>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</si>
  <si>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</si>
  <si>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</si>
  <si>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</si>
  <si>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</si>
  <si>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</si>
  <si>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</si>
  <si>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</si>
  <si>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</si>
  <si>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</si>
  <si>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</si>
  <si>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</si>
  <si>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</si>
  <si>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</si>
  <si>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</si>
  <si>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</si>
  <si>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</si>
  <si>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</si>
  <si>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</si>
  <si>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</si>
  <si>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</si>
  <si>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</si>
  <si>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</si>
  <si>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</si>
  <si>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</si>
  <si>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</si>
  <si>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</si>
  <si>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</si>
  <si>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</si>
  <si>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</si>
  <si>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</si>
  <si>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</si>
  <si>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</si>
  <si>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</si>
  <si>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</si>
  <si>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</si>
  <si>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</si>
  <si>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</si>
  <si>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</si>
  <si>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</si>
  <si>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</si>
  <si>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</si>
  <si>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</si>
  <si>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</si>
  <si>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</si>
  <si>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</si>
  <si>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</si>
  <si>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</si>
  <si>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</si>
  <si>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</si>
  <si>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</si>
  <si>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</si>
  <si>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</si>
  <si>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</si>
  <si>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</si>
  <si>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</si>
  <si>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</si>
  <si>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</si>
  <si>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</si>
  <si>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</si>
  <si>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</si>
  <si>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</si>
  <si>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</si>
  <si>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</si>
  <si>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</si>
  <si>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</si>
  <si>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</si>
  <si>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</si>
  <si>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</si>
  <si>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</si>
  <si>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</si>
  <si>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</si>
  <si>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</si>
  <si>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</si>
  <si>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</si>
  <si>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</si>
  <si>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</si>
  <si>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</si>
  <si>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</si>
  <si>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</si>
  <si>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</si>
  <si>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</si>
  <si>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</si>
  <si>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</si>
  <si>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</si>
  <si>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</si>
  <si>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</si>
  <si>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</si>
  <si>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</si>
  <si>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</si>
  <si>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</si>
  <si>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</si>
  <si>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</si>
  <si>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</si>
  <si>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</si>
  <si>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</si>
  <si>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</si>
  <si>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</si>
  <si>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</si>
  <si>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</si>
  <si>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</si>
  <si>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</si>
  <si>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</si>
  <si>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</si>
  <si>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</si>
  <si>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</si>
  <si>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</si>
  <si>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</si>
  <si>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</si>
  <si>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</si>
  <si>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</si>
  <si>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</si>
  <si>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</si>
  <si>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</si>
  <si>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</si>
  <si>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</si>
  <si>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</si>
  <si>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</si>
  <si>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</si>
  <si>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</si>
  <si>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</si>
  <si>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</si>
  <si>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</si>
  <si>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</si>
  <si>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</si>
  <si>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</si>
  <si>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</si>
  <si>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</si>
  <si>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</si>
  <si>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</si>
  <si>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</si>
  <si>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</si>
  <si>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</si>
  <si>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</si>
  <si>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</si>
  <si>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</si>
  <si>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</si>
  <si>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</si>
  <si>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</si>
  <si>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</si>
  <si>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</si>
  <si>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</si>
  <si>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</si>
  <si>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</si>
  <si>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</si>
  <si>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</si>
  <si>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</si>
  <si>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</si>
  <si>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</si>
  <si>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</si>
  <si>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</si>
  <si>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</si>
  <si>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</si>
  <si>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</si>
  <si>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</si>
  <si>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</si>
  <si>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</si>
  <si>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</si>
  <si>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</si>
  <si>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</si>
  <si>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</si>
  <si>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</si>
  <si>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</si>
  <si>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</si>
  <si>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</si>
  <si>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</si>
  <si>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</si>
  <si>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</si>
  <si>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</si>
  <si>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</si>
  <si>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</si>
  <si>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</si>
  <si>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</si>
  <si>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</si>
  <si>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</si>
  <si>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</si>
  <si>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</si>
  <si>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</si>
  <si>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</si>
  <si>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</si>
  <si>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</si>
  <si>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</si>
  <si>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</si>
  <si>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</si>
  <si>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</si>
  <si>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</si>
  <si>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</si>
  <si>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</si>
  <si>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</si>
  <si>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</si>
  <si>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</si>
  <si>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</si>
  <si>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</si>
  <si>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</si>
  <si>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</si>
  <si>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</si>
  <si>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</si>
  <si>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</si>
  <si>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</si>
  <si>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</si>
  <si>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</si>
  <si>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</si>
  <si>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</si>
  <si>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</si>
  <si>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</si>
  <si>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</si>
  <si>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</si>
  <si>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</si>
  <si>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</si>
  <si>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</si>
  <si>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</si>
  <si>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</si>
  <si>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</si>
  <si>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</si>
  <si>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</si>
  <si>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</si>
  <si>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</si>
  <si>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</si>
  <si>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</si>
  <si>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</si>
  <si>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</si>
  <si>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</si>
  <si>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</si>
  <si>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</si>
  <si>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</si>
  <si>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</si>
  <si>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</si>
  <si>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</si>
  <si>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</si>
  <si>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</si>
  <si>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</si>
  <si>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</si>
  <si>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</si>
  <si>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</si>
  <si>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</si>
  <si>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</si>
  <si>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</si>
  <si>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</si>
  <si>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</si>
  <si>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</si>
  <si>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</si>
  <si>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</si>
  <si>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</si>
  <si>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</si>
  <si>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</si>
  <si>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</si>
  <si>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</si>
  <si>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</si>
  <si>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</si>
  <si>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</si>
  <si>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</si>
  <si>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</si>
  <si>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</si>
  <si>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</si>
  <si>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</si>
  <si>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</si>
  <si>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</si>
  <si>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</si>
  <si>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</si>
  <si>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</si>
  <si>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</si>
  <si>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</si>
  <si>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</si>
  <si>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</si>
  <si>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</si>
  <si>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</si>
  <si>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</si>
  <si>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</si>
  <si>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</si>
  <si>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</si>
  <si>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</si>
  <si>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</si>
  <si>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</si>
  <si>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</si>
  <si>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</si>
  <si>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</si>
  <si>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</si>
  <si>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</si>
  <si>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</si>
  <si>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</si>
  <si>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</si>
  <si>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</si>
  <si>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</si>
  <si>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</si>
  <si>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</si>
  <si>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</si>
  <si>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</si>
  <si>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</si>
  <si>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</si>
  <si>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</si>
  <si>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</si>
  <si>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</si>
  <si>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</si>
  <si>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</si>
  <si>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</si>
  <si>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</si>
  <si>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</si>
  <si>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</si>
  <si>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</si>
  <si>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</si>
  <si>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</si>
  <si>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</si>
  <si>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</si>
  <si>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</si>
  <si>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</si>
  <si>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</si>
  <si>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</si>
  <si>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</si>
  <si>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</si>
  <si>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</si>
  <si>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</si>
  <si>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</si>
  <si>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</si>
  <si>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</si>
  <si>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</si>
  <si>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</si>
  <si>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</si>
  <si>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</si>
  <si>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</si>
  <si>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</si>
  <si>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</si>
  <si>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</si>
  <si>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</si>
  <si>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</si>
  <si>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</si>
  <si>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</si>
  <si>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</si>
  <si>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</si>
  <si>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</si>
  <si>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</si>
  <si>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</si>
  <si>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</si>
  <si>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</si>
  <si>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</si>
  <si>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</si>
  <si>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</si>
  <si>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</si>
  <si>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</si>
  <si>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</si>
  <si>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</si>
  <si>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</si>
  <si>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</si>
  <si>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</si>
  <si>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</si>
  <si>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</si>
  <si>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</si>
  <si>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</si>
  <si>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</si>
  <si>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</si>
  <si>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</si>
  <si>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</si>
  <si>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</si>
  <si>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</si>
  <si>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</si>
  <si>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</si>
  <si>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</si>
  <si>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</si>
  <si>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</si>
  <si>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</si>
  <si>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</si>
  <si>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</si>
  <si>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</si>
  <si>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</si>
  <si>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</si>
  <si>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</si>
  <si>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</si>
  <si>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</si>
  <si>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</si>
  <si>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</si>
  <si>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</si>
  <si>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</si>
  <si>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</si>
  <si>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</si>
  <si>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</si>
  <si>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</si>
  <si>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</si>
  <si>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</si>
  <si>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</si>
  <si>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</si>
  <si>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</si>
  <si>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</si>
  <si>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</si>
  <si>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</si>
  <si>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</si>
  <si>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</si>
  <si>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</si>
  <si>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</si>
  <si>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</si>
  <si>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</si>
  <si>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</si>
  <si>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</si>
  <si>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</si>
  <si>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</si>
  <si>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</si>
  <si>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</si>
  <si>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</si>
  <si>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</si>
  <si>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</si>
  <si>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</si>
  <si>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</si>
  <si>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</si>
  <si>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</si>
  <si>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</si>
  <si>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</si>
  <si>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</si>
  <si>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</si>
  <si>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</si>
  <si>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</si>
  <si>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</si>
  <si>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</si>
  <si>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</si>
  <si>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</si>
  <si>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</si>
  <si>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</si>
  <si>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</si>
  <si>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</si>
  <si>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</si>
  <si>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</si>
  <si>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</si>
  <si>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</si>
  <si>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</si>
  <si>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</si>
  <si>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</si>
  <si>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</si>
  <si>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</si>
  <si>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</si>
  <si>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</si>
  <si>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</si>
  <si>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</si>
  <si>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</si>
  <si>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</si>
  <si>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</si>
  <si>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</si>
  <si>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</si>
  <si>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</si>
  <si>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</si>
  <si>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</si>
  <si>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</si>
  <si>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</si>
  <si>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</si>
  <si>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</si>
  <si>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</si>
  <si>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</si>
  <si>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</si>
  <si>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</si>
  <si>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</si>
  <si>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</si>
  <si>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</si>
  <si>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</si>
  <si>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</si>
  <si>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</si>
  <si>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</si>
  <si>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</si>
  <si>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</si>
  <si>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</si>
  <si>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</si>
  <si>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</si>
  <si>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</si>
  <si>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</si>
  <si>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</si>
  <si>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</si>
  <si>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</si>
  <si>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</si>
  <si>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</si>
  <si>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</si>
  <si>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</si>
  <si>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</si>
  <si>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</si>
  <si>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</si>
  <si>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</si>
  <si>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</si>
  <si>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</si>
  <si>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</si>
  <si>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</si>
  <si>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</si>
  <si>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</si>
  <si>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</si>
  <si>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</si>
  <si>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</si>
  <si>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</si>
  <si>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</si>
  <si>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</si>
  <si>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</si>
  <si>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</si>
  <si>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</si>
  <si>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</si>
  <si>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</si>
  <si>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</si>
  <si>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</si>
  <si>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</si>
  <si>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</si>
  <si>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</si>
  <si>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</si>
  <si>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</si>
  <si>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</si>
  <si>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</si>
  <si>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</si>
  <si>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</si>
  <si>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</si>
  <si>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</si>
  <si>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</si>
  <si>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</si>
  <si>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</si>
  <si>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</si>
  <si>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</si>
  <si>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</si>
  <si>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</si>
  <si>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</si>
  <si>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</si>
  <si>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</si>
  <si>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</si>
  <si>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</si>
  <si>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</si>
  <si>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</si>
  <si>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</si>
  <si>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</si>
  <si>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</si>
  <si>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</si>
  <si>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</si>
  <si>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</si>
  <si>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</si>
  <si>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</si>
  <si>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</si>
  <si>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</si>
  <si>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</si>
  <si>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</si>
  <si>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</si>
  <si>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</si>
  <si>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</si>
  <si>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</si>
  <si>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</si>
  <si>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</si>
  <si>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</si>
  <si>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</si>
  <si>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</si>
  <si>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</si>
  <si>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</si>
  <si>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</si>
  <si>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</si>
  <si>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</si>
  <si>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</si>
  <si>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</si>
  <si>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</si>
  <si>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</si>
  <si>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</si>
  <si>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</si>
  <si>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</si>
  <si>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</si>
  <si>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</si>
  <si>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</si>
  <si>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</si>
  <si>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</si>
  <si>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</si>
  <si>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</si>
  <si>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</si>
  <si>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</si>
  <si>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</si>
  <si>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</si>
  <si>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</si>
  <si>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</si>
  <si>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</si>
  <si>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</si>
  <si>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</si>
  <si>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</si>
  <si>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</si>
  <si>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</si>
  <si>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</si>
  <si>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</si>
  <si>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</si>
  <si>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</si>
  <si>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</si>
  <si>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</si>
  <si>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</si>
  <si>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</si>
  <si>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</si>
  <si>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</si>
  <si>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</si>
  <si>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</si>
  <si>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</si>
  <si>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</si>
  <si>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</si>
  <si>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</si>
  <si>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</si>
  <si>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</si>
  <si>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</si>
  <si>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</si>
  <si>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</si>
  <si>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</si>
  <si>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</si>
  <si>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</si>
  <si>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</si>
  <si>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</si>
  <si>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</si>
  <si>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</si>
  <si>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</si>
  <si>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</si>
  <si>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</si>
  <si>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</si>
  <si>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</si>
  <si>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</si>
  <si>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</si>
  <si>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</si>
  <si>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</si>
  <si>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</si>
  <si>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</si>
  <si>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</si>
  <si>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</si>
  <si>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</si>
  <si>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</si>
  <si>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</si>
  <si>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</si>
  <si>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</si>
  <si>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</si>
  <si>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</si>
  <si>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</si>
  <si>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</si>
  <si>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</si>
  <si>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</si>
  <si>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</si>
  <si>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</si>
  <si>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</si>
  <si>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</si>
  <si>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</si>
  <si>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</si>
  <si>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</si>
  <si>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</si>
  <si>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</si>
  <si>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</si>
  <si>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</si>
  <si>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</si>
  <si>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</si>
  <si>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</si>
  <si>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</si>
  <si>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</si>
  <si>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</si>
  <si>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</si>
  <si>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</si>
  <si>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</si>
  <si>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</si>
  <si>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</si>
  <si>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</si>
  <si>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</si>
  <si>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</si>
  <si>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</si>
  <si>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</si>
  <si>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</si>
  <si>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</si>
  <si>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</si>
  <si>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</si>
  <si>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</si>
  <si>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</si>
  <si>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</si>
  <si>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</si>
  <si>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</si>
  <si>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</si>
  <si>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</si>
  <si>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</si>
  <si>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</si>
  <si>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</si>
  <si>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</si>
  <si>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</si>
  <si>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</si>
  <si>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</si>
  <si>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</si>
  <si>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</si>
  <si>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</si>
  <si>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</si>
  <si>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</si>
  <si>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</si>
  <si>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</si>
  <si>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</si>
  <si>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</si>
  <si>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</si>
  <si>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</si>
  <si>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</si>
  <si>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</si>
  <si>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</si>
  <si>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</si>
  <si>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</si>
  <si>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</si>
  <si>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</si>
  <si>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</si>
  <si>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</si>
  <si>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</si>
  <si>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</si>
  <si>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</si>
  <si>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</si>
  <si>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</si>
  <si>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</si>
  <si>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</si>
  <si>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</si>
  <si>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</si>
  <si>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</si>
  <si>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</si>
  <si>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</si>
  <si>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</si>
  <si>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</si>
  <si>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</si>
  <si>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</si>
  <si>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</si>
  <si>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</si>
  <si>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</si>
  <si>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</si>
  <si>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</si>
  <si>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</si>
  <si>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</si>
  <si>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</si>
  <si>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</si>
  <si>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</si>
  <si>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</si>
  <si>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</si>
  <si>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</si>
  <si>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</si>
  <si>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</si>
  <si>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</si>
  <si>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</si>
  <si>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</si>
  <si>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</si>
  <si>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</si>
  <si>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</si>
  <si>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</si>
  <si>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</si>
  <si>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</si>
  <si>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</si>
  <si>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</si>
  <si>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</si>
  <si>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</si>
  <si>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</si>
  <si>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</si>
  <si>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</si>
  <si>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</si>
  <si>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</si>
  <si>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</si>
  <si>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</si>
  <si>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</si>
  <si>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</si>
  <si>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</si>
  <si>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</si>
  <si>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</si>
  <si>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</si>
  <si>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</si>
  <si>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</si>
  <si>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</si>
  <si>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</si>
  <si>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</si>
  <si>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</si>
  <si>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</si>
  <si>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</si>
  <si>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</si>
  <si>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</si>
  <si>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</si>
  <si>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</si>
  <si>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</si>
  <si>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</si>
  <si>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</si>
  <si>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</si>
  <si>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</si>
  <si>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</si>
  <si>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</si>
  <si>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</si>
  <si>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</si>
  <si>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</si>
  <si>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</si>
  <si>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</si>
  <si>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</si>
  <si>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</si>
  <si>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</si>
  <si>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</si>
  <si>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</si>
  <si>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</si>
  <si>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</si>
  <si>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</si>
  <si>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</si>
  <si>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</si>
  <si>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</si>
  <si>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</si>
  <si>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</si>
  <si>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</si>
  <si>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</si>
  <si>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</si>
  <si>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</si>
  <si>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</si>
  <si>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</si>
  <si>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</si>
  <si>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</si>
  <si>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</si>
  <si>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</si>
  <si>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</si>
  <si>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</si>
  <si>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</si>
  <si>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</si>
  <si>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</si>
  <si>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</si>
  <si>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</si>
  <si>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</si>
  <si>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</si>
  <si>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</si>
  <si>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</si>
  <si>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</si>
  <si>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</si>
  <si>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</si>
  <si>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</si>
  <si>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</si>
  <si>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</si>
  <si>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</si>
  <si>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</si>
  <si>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</si>
  <si>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</si>
  <si>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</si>
  <si>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</si>
  <si>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</si>
  <si>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</si>
  <si>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</si>
  <si>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</si>
  <si>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</si>
  <si>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</si>
  <si>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</si>
  <si>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</si>
  <si>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</si>
  <si>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</si>
  <si>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</si>
  <si>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</si>
  <si>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</si>
  <si>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</si>
  <si>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</si>
  <si>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</si>
  <si>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</si>
  <si>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</si>
  <si>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</si>
  <si>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</si>
  <si>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</si>
  <si>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</si>
  <si>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</si>
  <si>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</si>
  <si>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</si>
  <si>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</si>
  <si>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</si>
  <si>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</si>
  <si>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</si>
  <si>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</si>
  <si>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</si>
  <si>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</si>
  <si>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</si>
  <si>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</si>
  <si>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</si>
  <si>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</si>
  <si>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</si>
  <si>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</si>
  <si>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</si>
  <si>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</si>
  <si>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</si>
  <si>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</si>
  <si>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</si>
  <si>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</si>
  <si>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</si>
  <si>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</si>
  <si>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</si>
  <si>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</si>
  <si>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</si>
  <si>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</si>
  <si>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</si>
  <si>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</si>
  <si>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</si>
  <si>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</si>
  <si>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</si>
  <si>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</si>
  <si>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</si>
  <si>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</si>
  <si>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</si>
  <si>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</si>
  <si>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</si>
  <si>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</si>
  <si>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</si>
  <si>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</si>
  <si>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</si>
  <si>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</si>
  <si>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</si>
  <si>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</si>
  <si>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</si>
  <si>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</si>
  <si>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</si>
  <si>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</si>
  <si>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</si>
  <si>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</si>
  <si>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</si>
  <si>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</si>
  <si>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</si>
  <si>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</si>
  <si>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</si>
  <si>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</si>
  <si>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</si>
  <si>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</si>
  <si>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</si>
  <si>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</si>
  <si>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</si>
  <si>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</si>
  <si>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</si>
  <si>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</si>
  <si>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</si>
  <si>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</si>
  <si>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</si>
  <si>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</si>
  <si>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</si>
  <si>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</si>
  <si>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</si>
  <si>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</si>
  <si>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</si>
  <si>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</si>
  <si>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</si>
  <si>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</si>
  <si>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</si>
  <si>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</si>
  <si>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</si>
  <si>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</si>
  <si>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</si>
  <si>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</si>
  <si>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</si>
  <si>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</si>
  <si>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</si>
  <si>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</si>
  <si>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</si>
  <si>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</si>
  <si>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</si>
  <si>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</si>
  <si>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</si>
  <si>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</si>
  <si>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</si>
  <si>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</si>
  <si>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</si>
  <si>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</si>
  <si>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</si>
  <si>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</si>
  <si>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</si>
  <si>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</si>
  <si>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</si>
  <si>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</si>
  <si>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</si>
  <si>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</si>
  <si>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</si>
  <si>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</si>
  <si>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</si>
  <si>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</si>
  <si>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</si>
  <si>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</si>
  <si>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</si>
  <si>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</si>
  <si>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</si>
  <si>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</si>
  <si>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</si>
  <si>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</si>
  <si>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</si>
  <si>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</si>
  <si>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</si>
  <si>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</si>
  <si>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</si>
  <si>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</si>
  <si>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</si>
  <si>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</si>
  <si>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</si>
  <si>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</si>
  <si>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</si>
  <si>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</si>
  <si>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</si>
  <si>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</si>
  <si>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</si>
  <si>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</si>
  <si>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</si>
  <si>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</si>
  <si>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</si>
  <si>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</si>
  <si>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</si>
  <si>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</si>
  <si>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</si>
  <si>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</si>
  <si>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</si>
  <si>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</si>
  <si>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</si>
  <si>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</si>
  <si>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</si>
  <si>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</si>
  <si>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</si>
  <si>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</si>
  <si>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</si>
  <si>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</si>
  <si>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</si>
  <si>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</si>
  <si>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</si>
  <si>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</si>
  <si>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</si>
  <si>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</si>
  <si>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</si>
  <si>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</si>
  <si>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</si>
  <si>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</si>
  <si>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</si>
  <si>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</si>
  <si>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</si>
  <si>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</si>
  <si>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</si>
  <si>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</si>
  <si>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</si>
  <si>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</si>
  <si>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</si>
  <si>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</si>
  <si>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</si>
  <si>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</si>
  <si>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</si>
  <si>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</si>
  <si>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</si>
  <si>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</si>
  <si>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</si>
  <si>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</si>
  <si>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</si>
  <si>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</si>
  <si>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</si>
  <si>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</si>
  <si>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</si>
  <si>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</si>
  <si>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</si>
  <si>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</si>
  <si>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</si>
  <si>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</si>
  <si>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</si>
  <si>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</si>
  <si>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</si>
  <si>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</si>
  <si>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</si>
  <si>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</si>
  <si>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</si>
  <si>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</si>
  <si>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</si>
  <si>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</si>
  <si>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</si>
  <si>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</si>
  <si>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</si>
  <si>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</si>
  <si>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</si>
  <si>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</si>
  <si>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</si>
  <si>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</si>
  <si>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</si>
  <si>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</si>
  <si>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</si>
  <si>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</si>
  <si>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</si>
  <si>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</si>
  <si>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</si>
  <si>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</si>
  <si>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</si>
  <si>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</si>
  <si>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</si>
  <si>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</si>
  <si>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</si>
  <si>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</si>
  <si>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</si>
  <si>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</si>
  <si>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</si>
  <si>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</si>
  <si>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</si>
  <si>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</si>
  <si>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</si>
  <si>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</si>
  <si>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</si>
  <si>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</si>
  <si>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</si>
  <si>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</si>
  <si>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</si>
  <si>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</si>
  <si>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</si>
  <si>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</si>
  <si>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</si>
  <si>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</si>
  <si>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</si>
  <si>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</si>
  <si>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</si>
  <si>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</si>
  <si>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</si>
  <si>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</si>
  <si>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</si>
  <si>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</si>
  <si>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</si>
  <si>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</si>
  <si>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</si>
  <si>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</si>
  <si>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</si>
  <si>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</si>
  <si>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</si>
  <si>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</si>
  <si>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</si>
  <si>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</si>
  <si>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</si>
  <si>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</si>
  <si>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</si>
  <si>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</si>
  <si>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</si>
  <si>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</si>
  <si>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</si>
  <si>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</si>
  <si>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</si>
  <si>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</si>
  <si>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</si>
  <si>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</si>
  <si>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</si>
  <si>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</si>
  <si>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</si>
  <si>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</si>
  <si>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</si>
  <si>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</si>
  <si>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</si>
  <si>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</si>
  <si>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</si>
  <si>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</si>
  <si>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</si>
  <si>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</si>
  <si>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</si>
  <si>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</si>
  <si>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</si>
  <si>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</si>
  <si>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</si>
  <si>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</si>
  <si>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</si>
  <si>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</si>
  <si>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</si>
  <si>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</si>
  <si>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</si>
  <si>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</si>
  <si>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</si>
  <si>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</si>
  <si>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</si>
  <si>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</si>
  <si>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</si>
  <si>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</si>
  <si>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</si>
  <si>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</si>
  <si>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</si>
  <si>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</si>
  <si>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</si>
  <si>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</si>
  <si>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</si>
  <si>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</si>
  <si>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</si>
  <si>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</si>
  <si>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</si>
  <si>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</si>
  <si>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</si>
  <si>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</si>
  <si>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</si>
  <si>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</si>
  <si>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</si>
  <si>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</si>
  <si>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</si>
  <si>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</si>
  <si>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</si>
  <si>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</si>
  <si>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</si>
  <si>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</si>
  <si>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</si>
  <si>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</si>
  <si>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</si>
  <si>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</si>
  <si>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</si>
  <si>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</si>
  <si>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</si>
  <si>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</si>
  <si>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</si>
  <si>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</si>
  <si>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</si>
  <si>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</si>
  <si>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</si>
  <si>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</si>
  <si>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</si>
  <si>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</si>
  <si>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</si>
  <si>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</si>
  <si>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</si>
  <si>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</si>
  <si>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</si>
  <si>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</si>
  <si>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</si>
  <si>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</si>
  <si>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</si>
  <si>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</si>
  <si>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</si>
  <si>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</si>
  <si>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</si>
  <si>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</si>
  <si>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</si>
  <si>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</si>
  <si>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</si>
  <si>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</si>
  <si>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</si>
  <si>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</si>
  <si>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</si>
  <si>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</si>
  <si>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</si>
  <si>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</si>
  <si>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</si>
  <si>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</si>
  <si>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</si>
  <si>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</si>
  <si>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</si>
  <si>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</si>
  <si>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</si>
  <si>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</si>
  <si>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</si>
  <si>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</si>
  <si>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</si>
  <si>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</si>
  <si>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</si>
  <si>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</si>
  <si>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</si>
  <si>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</si>
  <si>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</si>
  <si>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</si>
  <si>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</si>
  <si>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</si>
  <si>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</si>
  <si>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</si>
  <si>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</si>
  <si>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</si>
  <si>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</si>
  <si>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</si>
  <si>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</si>
  <si>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</si>
  <si>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</si>
  <si>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</si>
  <si>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</si>
  <si>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</si>
  <si>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</si>
  <si>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</si>
  <si>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</si>
  <si>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</si>
  <si>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</si>
  <si>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</si>
  <si>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</si>
  <si>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</si>
  <si>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</si>
  <si>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</si>
  <si>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</si>
  <si>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</si>
  <si>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</si>
  <si>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</si>
  <si>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</si>
  <si>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</si>
  <si>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</si>
  <si>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</si>
  <si>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</si>
  <si>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</si>
  <si>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</si>
  <si>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</si>
  <si>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</si>
  <si>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</si>
  <si>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</si>
  <si>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</si>
  <si>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</si>
  <si>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</si>
  <si>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</si>
  <si>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</si>
  <si>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</si>
  <si>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</si>
  <si>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</si>
  <si>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</si>
  <si>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</si>
  <si>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</si>
  <si>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</si>
  <si>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</si>
  <si>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</si>
  <si>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</si>
  <si>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</si>
  <si>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</si>
  <si>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</si>
  <si>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</si>
  <si>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</si>
  <si>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</si>
  <si>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</si>
  <si>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</si>
  <si>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</si>
  <si>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</si>
  <si>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</si>
  <si>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</si>
  <si>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</si>
  <si>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</si>
  <si>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</si>
  <si>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</si>
  <si>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</si>
  <si>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</si>
  <si>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</si>
  <si>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</si>
  <si>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</si>
  <si>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</si>
  <si>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</si>
  <si>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</si>
  <si>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</si>
  <si>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</si>
  <si>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</si>
  <si>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</si>
  <si>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</si>
  <si>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</si>
  <si>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</si>
  <si>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</si>
  <si>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</si>
  <si>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</si>
  <si>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</si>
  <si>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</si>
  <si>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</si>
  <si>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</si>
  <si>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</si>
  <si>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</si>
  <si>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</si>
  <si>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</si>
  <si>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</si>
  <si>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</si>
  <si>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</si>
  <si>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</si>
  <si>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</si>
  <si>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</si>
  <si>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</si>
  <si>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</si>
  <si>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</si>
  <si>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</si>
  <si>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</si>
  <si>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</si>
  <si>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</si>
  <si>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</si>
  <si>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</si>
  <si>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</si>
  <si>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</si>
  <si>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</si>
  <si>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</si>
  <si>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</si>
  <si>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</si>
  <si>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</si>
  <si>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</si>
  <si>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</si>
  <si>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</si>
  <si>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</si>
  <si>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</si>
  <si>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</si>
  <si>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</si>
  <si>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</si>
  <si>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</si>
  <si>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</si>
  <si>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</si>
  <si>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</si>
  <si>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</si>
  <si>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</si>
  <si>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</si>
  <si>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</si>
  <si>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</si>
  <si>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</si>
  <si>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</si>
  <si>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</si>
  <si>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</si>
  <si>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</si>
  <si>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</si>
  <si>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</si>
  <si>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</si>
  <si>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</si>
  <si>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</si>
  <si>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</si>
  <si>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</si>
  <si>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</si>
  <si>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</si>
  <si>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</si>
  <si>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</si>
  <si>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</si>
  <si>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</si>
  <si>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</si>
  <si>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</si>
  <si>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</si>
  <si>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</si>
  <si>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</si>
  <si>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</si>
  <si>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</si>
  <si>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</si>
  <si>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</si>
  <si>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</si>
  <si>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</si>
  <si>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</si>
  <si>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</si>
  <si>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</si>
  <si>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</si>
  <si>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</si>
  <si>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</si>
  <si>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</si>
  <si>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</si>
  <si>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</si>
  <si>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</si>
  <si>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</si>
  <si>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</si>
  <si>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</si>
  <si>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</si>
  <si>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</si>
  <si>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</si>
  <si>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</si>
  <si>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</si>
  <si>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</si>
  <si>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</si>
  <si>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</si>
  <si>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</si>
  <si>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</si>
  <si>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</si>
  <si>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</si>
  <si>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</si>
  <si>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</si>
  <si>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</si>
  <si>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</si>
  <si>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</si>
  <si>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</si>
  <si>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</si>
  <si>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</si>
  <si>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</si>
  <si>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</si>
  <si>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</si>
  <si>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</si>
  <si>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</si>
  <si>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</si>
  <si>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</si>
  <si>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</si>
  <si>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</si>
  <si>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</si>
  <si>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</si>
  <si>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</si>
  <si>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</si>
  <si>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</si>
  <si>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</si>
  <si>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</si>
  <si>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</si>
  <si>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</si>
  <si>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</si>
  <si>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</si>
  <si>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</si>
  <si>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</si>
  <si>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</si>
  <si>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</si>
  <si>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</si>
  <si>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</si>
  <si>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</si>
  <si>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</si>
  <si>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</si>
  <si>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</si>
  <si>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</si>
  <si>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</si>
  <si>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</si>
  <si>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</si>
  <si>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</si>
  <si>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</si>
  <si>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</si>
  <si>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</si>
  <si>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</si>
  <si>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</si>
  <si>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</si>
  <si>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</si>
  <si>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</si>
  <si>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</si>
  <si>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</si>
  <si>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</si>
  <si>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</si>
  <si>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</si>
  <si>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</si>
  <si>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</si>
  <si>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</si>
  <si>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</si>
  <si>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</si>
  <si>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</si>
  <si>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</si>
  <si>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</si>
  <si>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</si>
  <si>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</si>
  <si>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</si>
  <si>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</si>
  <si>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</si>
  <si>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</si>
  <si>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</si>
  <si>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</si>
  <si>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</si>
  <si>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</si>
  <si>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</si>
  <si>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</si>
  <si>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</si>
  <si>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</si>
  <si>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</si>
  <si>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</si>
  <si>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</si>
  <si>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</si>
  <si>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</si>
  <si>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</si>
  <si>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</si>
  <si>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</si>
  <si>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</si>
  <si>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</si>
  <si>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</si>
  <si>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</si>
  <si>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</si>
  <si>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</si>
  <si>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</si>
  <si>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</si>
  <si>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</si>
  <si>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</si>
  <si>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</si>
  <si>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</si>
  <si>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</si>
  <si>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</si>
  <si>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</si>
  <si>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</si>
  <si>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</si>
  <si>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</si>
  <si>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</si>
  <si>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</si>
  <si>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</si>
  <si>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</si>
  <si>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</si>
  <si>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</si>
  <si>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</si>
  <si>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</si>
  <si>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</si>
  <si>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</si>
  <si>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</si>
  <si>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</si>
  <si>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</si>
  <si>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</si>
  <si>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</si>
  <si>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</si>
  <si>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</si>
  <si>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</si>
  <si>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</si>
  <si>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</si>
  <si>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</si>
  <si>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</si>
  <si>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</si>
  <si>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</si>
  <si>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</si>
  <si>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</si>
  <si>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</si>
  <si>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</si>
  <si>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</si>
  <si>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</si>
  <si>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</si>
  <si>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</si>
  <si>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</si>
  <si>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</si>
  <si>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</si>
  <si>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</si>
  <si>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</si>
  <si>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</si>
  <si>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</si>
  <si>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</si>
  <si>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</si>
  <si>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</si>
  <si>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</si>
  <si>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</si>
  <si>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</si>
  <si>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</si>
  <si>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</si>
  <si>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</si>
  <si>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</si>
  <si>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</si>
  <si>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</si>
  <si>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</si>
  <si>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</si>
  <si>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</si>
  <si>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</si>
  <si>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</si>
  <si>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</si>
  <si>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</si>
  <si>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</si>
  <si>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</si>
  <si>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</si>
  <si>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</si>
  <si>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</si>
  <si>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</si>
  <si>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</si>
  <si>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</si>
  <si>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</si>
  <si>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</si>
  <si>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</si>
  <si>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</si>
  <si>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</si>
  <si>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</si>
  <si>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</si>
  <si>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</si>
  <si>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</si>
  <si>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</si>
  <si>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</si>
  <si>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</si>
  <si>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</si>
  <si>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</si>
  <si>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</si>
  <si>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</si>
  <si>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</si>
  <si>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</si>
  <si>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</si>
  <si>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</si>
  <si>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</si>
  <si>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</si>
  <si>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</si>
  <si>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</si>
  <si>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</si>
  <si>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</si>
  <si>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</si>
  <si>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</si>
  <si>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</si>
  <si>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</si>
  <si>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</si>
  <si>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</si>
  <si>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</si>
  <si>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</si>
  <si>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</si>
  <si>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</si>
  <si>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</si>
  <si>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</si>
  <si>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</si>
  <si>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</si>
  <si>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</si>
  <si>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</si>
  <si>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</si>
  <si>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</si>
  <si>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</si>
  <si>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</si>
  <si>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</si>
  <si>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</si>
  <si>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</si>
  <si>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</si>
  <si>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</si>
  <si>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</si>
  <si>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</si>
  <si>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</si>
  <si>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</si>
  <si>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</si>
  <si>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</si>
  <si>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</si>
  <si>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</si>
  <si>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</si>
  <si>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</si>
  <si>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</si>
  <si>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</si>
  <si>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</si>
  <si>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</si>
  <si>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</si>
  <si>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</si>
  <si>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</si>
  <si>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</si>
  <si>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</si>
  <si>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</si>
  <si>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</si>
  <si>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</si>
  <si>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</si>
  <si>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</si>
  <si>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</si>
  <si>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</si>
  <si>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</si>
  <si>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</si>
  <si>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</si>
  <si>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</si>
  <si>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</si>
  <si>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</si>
  <si>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</si>
  <si>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</si>
  <si>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</si>
  <si>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</si>
  <si>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</si>
  <si>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</si>
  <si>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</si>
  <si>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</si>
  <si>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</si>
  <si>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</si>
  <si>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</si>
  <si>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</si>
  <si>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</si>
  <si>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</si>
  <si>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</si>
  <si>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</si>
  <si>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</si>
  <si>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</si>
  <si>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</si>
  <si>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</si>
  <si>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</si>
  <si>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</si>
  <si>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</si>
  <si>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</si>
  <si>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</si>
  <si>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</si>
  <si>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</si>
  <si>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</si>
  <si>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</si>
  <si>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</si>
  <si>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</si>
  <si>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</si>
  <si>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</si>
  <si>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</si>
  <si>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</si>
  <si>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</si>
  <si>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</si>
  <si>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</si>
  <si>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</si>
  <si>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</si>
  <si>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</si>
  <si>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</si>
  <si>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</si>
  <si>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</si>
  <si>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</si>
  <si>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</si>
  <si>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</si>
  <si>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</si>
  <si>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</si>
  <si>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</si>
  <si>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</si>
  <si>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</si>
  <si>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</si>
  <si>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</si>
  <si>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</si>
  <si>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</si>
  <si>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</si>
  <si>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</si>
  <si>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</si>
  <si>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</si>
  <si>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</si>
  <si>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</si>
  <si>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</si>
  <si>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</si>
  <si>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</si>
  <si>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</si>
  <si>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</si>
  <si>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</si>
  <si>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</si>
  <si>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</si>
  <si>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</si>
  <si>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</si>
  <si>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</si>
  <si>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</si>
  <si>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</si>
  <si>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</si>
  <si>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</si>
  <si>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</si>
  <si>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</si>
  <si>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</si>
  <si>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</si>
  <si>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</si>
  <si>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</si>
  <si>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</si>
  <si>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</si>
  <si>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</si>
  <si>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</si>
  <si>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</si>
  <si>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</si>
  <si>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</si>
  <si>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</si>
  <si>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</si>
  <si>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</si>
  <si>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</si>
  <si>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</si>
  <si>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</si>
  <si>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</si>
  <si>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</si>
  <si>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</si>
  <si>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</si>
  <si>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</si>
  <si>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</si>
  <si>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</si>
  <si>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</si>
  <si>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</si>
  <si>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</si>
  <si>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</si>
  <si>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</si>
  <si>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</si>
  <si>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</si>
  <si>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</si>
  <si>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</si>
  <si>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</si>
  <si>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</si>
  <si>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</si>
  <si>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</si>
  <si>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</si>
  <si>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</si>
  <si>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</si>
  <si>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</si>
  <si>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</si>
  <si>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</si>
  <si>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</si>
  <si>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</si>
  <si>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</si>
  <si>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</si>
  <si>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</si>
  <si>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</si>
  <si>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</si>
  <si>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</si>
  <si>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</si>
  <si>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</si>
  <si>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</si>
  <si>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</si>
  <si>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</si>
  <si>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</si>
  <si>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</si>
  <si>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</si>
  <si>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</si>
  <si>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</si>
  <si>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</si>
  <si>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</si>
  <si>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</si>
  <si>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</si>
  <si>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</si>
  <si>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</si>
  <si>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</si>
  <si>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</si>
  <si>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</si>
  <si>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</si>
  <si>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</si>
  <si>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</si>
  <si>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</si>
  <si>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</si>
  <si>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</si>
  <si>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</si>
  <si>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</si>
  <si>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</si>
  <si>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</si>
  <si>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</si>
  <si>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</si>
  <si>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</si>
  <si>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</si>
  <si>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</si>
  <si>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</si>
  <si>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</si>
  <si>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</si>
  <si>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</si>
  <si>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</si>
  <si>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</si>
  <si>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</si>
  <si>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</si>
  <si>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</si>
  <si>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</si>
  <si>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</si>
  <si>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</si>
  <si>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</si>
  <si>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</si>
  <si>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</si>
  <si>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</si>
  <si>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</si>
  <si>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</si>
  <si>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</si>
  <si>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</si>
  <si>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</si>
  <si>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</si>
  <si>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</si>
  <si>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</si>
  <si>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</si>
  <si>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</si>
  <si>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</si>
  <si>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</si>
  <si>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</si>
  <si>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</si>
  <si>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</si>
  <si>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</si>
  <si>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</si>
  <si>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</si>
  <si>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</si>
  <si>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</si>
  <si>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</si>
  <si>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</si>
  <si>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</si>
  <si>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</si>
  <si>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</si>
  <si>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</si>
  <si>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</si>
  <si>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</si>
  <si>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</si>
  <si>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</si>
  <si>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</si>
  <si>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</si>
  <si>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</si>
  <si>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</si>
  <si>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</si>
  <si>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</si>
  <si>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</si>
  <si>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</si>
  <si>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</si>
  <si>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</si>
  <si>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</si>
  <si>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</si>
  <si>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</si>
  <si>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</si>
  <si>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</si>
  <si>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</si>
  <si>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</si>
  <si>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</si>
  <si>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</si>
  <si>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</si>
  <si>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</si>
  <si>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</si>
  <si>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</si>
  <si>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</si>
  <si>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</si>
  <si>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</si>
  <si>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</si>
  <si>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</si>
  <si>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</si>
  <si>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</si>
  <si>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</si>
  <si>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</si>
  <si>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</si>
  <si>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</si>
  <si>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</si>
  <si>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</si>
  <si>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</si>
  <si>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</si>
  <si>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</si>
  <si>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</si>
  <si>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</si>
  <si>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</si>
  <si>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</si>
  <si>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</si>
  <si>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</si>
  <si>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</si>
  <si>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</si>
  <si>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</si>
  <si>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</si>
  <si>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</si>
  <si>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</si>
  <si>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</si>
  <si>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</si>
  <si>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</si>
  <si>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</si>
  <si>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</si>
  <si>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</si>
  <si>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</si>
  <si>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</si>
  <si>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</si>
  <si>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</si>
  <si>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</si>
  <si>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</si>
  <si>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</si>
  <si>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</si>
  <si>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</si>
  <si>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</si>
  <si>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</si>
  <si>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</si>
  <si>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</si>
  <si>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</si>
  <si>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</si>
  <si>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</si>
  <si>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</si>
  <si>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</si>
  <si>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</si>
  <si>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</si>
  <si>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</si>
  <si>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</si>
  <si>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</si>
  <si>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</si>
  <si>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</si>
  <si>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</si>
  <si>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</si>
  <si>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</si>
  <si>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</si>
  <si>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</si>
  <si>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</si>
  <si>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</si>
  <si>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</si>
  <si>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</si>
  <si>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</si>
  <si>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</si>
  <si>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</si>
  <si>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</si>
  <si>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</si>
  <si>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</si>
  <si>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</si>
  <si>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</si>
  <si>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</si>
  <si>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</si>
  <si>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</si>
  <si>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</si>
  <si>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</si>
  <si>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</si>
  <si>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</si>
  <si>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</si>
  <si>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</si>
  <si>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</si>
  <si>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</si>
  <si>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</si>
  <si>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</si>
  <si>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</si>
  <si>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</si>
  <si>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</si>
  <si>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</si>
  <si>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</si>
  <si>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</si>
  <si>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</si>
  <si>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</si>
  <si>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</si>
  <si>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</si>
  <si>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</si>
  <si>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</si>
  <si>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</si>
  <si>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</si>
  <si>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</si>
  <si>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</si>
  <si>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</si>
  <si>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</si>
  <si>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</si>
  <si>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</si>
  <si>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</si>
  <si>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</si>
  <si>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</si>
  <si>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</si>
  <si>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</si>
  <si>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</si>
  <si>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</si>
  <si>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</si>
  <si>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</si>
  <si>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</si>
  <si>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</si>
  <si>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</si>
  <si>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</si>
  <si>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</si>
  <si>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</si>
  <si>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</si>
  <si>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</si>
  <si>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</si>
  <si>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</si>
  <si>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</si>
  <si>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</si>
  <si>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t>f.pdf</t>
  </si>
  <si>
    <t>0</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</si>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</sst>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43" fillId="0" borderId="24" xfId="0" applyFont="1" applyFill="1" applyBorder="1" applyAlignment="1">
      <alignment horizontal="right"/>
    </xf>
    <xf numFmtId="0" fontId="43" fillId="0" borderId="25" xfId="0" applyFont="1" applyFill="1" applyBorder="1" applyAlignment="1">
      <alignment horizontal="right"/>
    </xf>
    <xf numFmtId="0" fontId="43" fillId="0" borderId="26"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4">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3" priority="12">
      <formula>IF(OR(LEN(L2)=18,LEN(L2)=0), FALSE, TRUE)</formula>
    </cfRule>
  </conditionalFormatting>
  <conditionalFormatting sqref="C2:C2000">
    <cfRule type="expression" dxfId="72" priority="11">
      <formula>IF(OR(LEN(C2)=12,LEN(C2)=0), FALSE, TRUE)</formula>
    </cfRule>
  </conditionalFormatting>
  <conditionalFormatting sqref="I2:I2000">
    <cfRule type="expression" dxfId="71" priority="4">
      <formula>IF(OR(LEN(I2)=4,LEN(I2)=0), FALSE, TRUE)</formula>
    </cfRule>
  </conditionalFormatting>
  <conditionalFormatting sqref="N2:N2000">
    <cfRule type="expression" dxfId="70" priority="10">
      <formula>IF(OR(LEN(N2)=1,LEN(N2)=0), FALSE, TRUE)</formula>
    </cfRule>
  </conditionalFormatting>
  <conditionalFormatting sqref="X1:X1048576">
    <cfRule type="expression" dxfId="69" priority="3">
      <formula>AND($BB1="",$X1&lt;&gt;"")</formula>
    </cfRule>
    <cfRule type="expression" dxfId="68" priority="6">
      <formula>$BB1=4</formula>
    </cfRule>
    <cfRule type="expression" dxfId="67" priority="7">
      <formula>$BB1=2</formula>
    </cfRule>
    <cfRule type="expression" dxfId="66" priority="8">
      <formula>$BB1=3</formula>
    </cfRule>
    <cfRule type="expression" dxfId="65" priority="9">
      <formula>$BB1=5</formula>
    </cfRule>
  </conditionalFormatting>
  <conditionalFormatting sqref="B1:AT1048576">
    <cfRule type="expression" dxfId="64" priority="13">
      <formula>MOD(IF($B1="","",$B1),2)=0</formula>
    </cfRule>
  </conditionalFormatting>
  <conditionalFormatting sqref="U2:V2000">
    <cfRule type="expression" dxfId="63"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G53" sqref="G53"/>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0" t="str">
        <f>"REPRESENTACIÓN ESTATAL EN "&amp;UPPER(ESTADO)&amp;", CADER "&amp;UPPER(CADER)</f>
        <v>REPRESENTACIÓN ESTATAL EN NUEVO LEÓN, CADER LINARES</v>
      </c>
      <c r="I1" s="210"/>
      <c r="J1" s="210"/>
      <c r="K1" s="210"/>
      <c r="L1" s="210"/>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Linares\Documents\Programas\python\energia-main\Validacion\Archivo\f.pdf</v>
      </c>
      <c r="AW1" s="86" t="s">
        <v>10486</v>
      </c>
      <c r="AX1" s="86" t="s">
        <v>1</v>
      </c>
    </row>
    <row r="2" spans="1:53" ht="14.25" customHeight="1" x14ac:dyDescent="0.25">
      <c r="B2" s="105"/>
      <c r="C2" s="105"/>
      <c r="D2" s="107"/>
      <c r="E2" s="105"/>
      <c r="F2" s="108"/>
      <c r="G2" s="108"/>
      <c r="H2" s="222" t="str">
        <f>"DISTRITO DEL DESARROLLO RURAL NUMERO "&amp;CLAVE_DISTRITO&amp;", "&amp;DISTRITO</f>
        <v>DISTRITO DEL DESARROLLO RURAL NUMERO 102, MONTEMORELOS</v>
      </c>
      <c r="I2" s="222"/>
      <c r="J2" s="222"/>
      <c r="K2" s="222"/>
      <c r="L2" s="22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0" t="str">
        <f ca="1">CADER&amp;", "&amp;ESTADO&amp;" A "&amp;REINSCRIPCION!AL13&amp;" DE "&amp;UPPER(REINSCRIPCION!AL14)&amp;" DE "&amp;REINSCRIPCION!AL15</f>
        <v>LINARES, NUEVO LEÓN A 27 DE NOVIEMBRE DE 2024</v>
      </c>
      <c r="G3" s="210"/>
      <c r="H3" s="210"/>
      <c r="I3" s="210"/>
      <c r="J3" s="210"/>
      <c r="K3" s="210"/>
      <c r="L3" s="21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0"/>
      <c r="E4" s="210"/>
      <c r="F4" s="210"/>
      <c r="G4" s="210"/>
      <c r="H4" s="210"/>
      <c r="I4" s="210"/>
      <c r="J4" s="210"/>
      <c r="K4" s="210"/>
      <c r="L4" s="21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0" t="s">
        <v>10564</v>
      </c>
      <c r="C5" s="230"/>
      <c r="D5" s="230"/>
      <c r="E5" s="230"/>
      <c r="F5" s="230"/>
      <c r="G5" s="230"/>
      <c r="H5" s="230"/>
      <c r="I5" s="230"/>
      <c r="J5" s="230"/>
      <c r="K5" s="230"/>
      <c r="L5" s="230"/>
      <c r="Q5" s="86" t="e">
        <f>IF(N19=1,INDEX(DATOS!N:N,MATCH(REPORTE!C21,DATOS!C:C,0),1),INDEX(DATOS!N:N,MATCH(VALUE(REPORTE!C22),DATOS!C:C,0),1))</f>
        <v>#N/A</v>
      </c>
      <c r="AM5" s="93" t="s">
        <v>10427</v>
      </c>
      <c r="AN5" s="95" t="s">
        <v>10592</v>
      </c>
      <c r="AV5" s="86" t="s">
        <v>10490</v>
      </c>
      <c r="AW5" s="86">
        <v>4</v>
      </c>
      <c r="AX5" s="96" t="s">
        <v>10490</v>
      </c>
      <c r="AY5" s="86" t="s">
        <v>10521</v>
      </c>
      <c r="AZ5" s="86">
        <v>102</v>
      </c>
      <c r="BA5" s="97">
        <f>IF(LEN(CLAVE_DISTRITO)&lt;3,TEXT(CLAVE_DISTRITO, "000"),CLAVE_DISTRITO)</f>
        <v>102</v>
      </c>
    </row>
    <row r="6" spans="1:53" x14ac:dyDescent="0.25">
      <c r="B6" s="230" t="s">
        <v>10565</v>
      </c>
      <c r="C6" s="230"/>
      <c r="D6" s="230"/>
      <c r="E6" s="230"/>
      <c r="F6" s="230"/>
      <c r="G6" s="230"/>
      <c r="H6" s="230"/>
      <c r="I6" s="230"/>
      <c r="J6" s="230"/>
      <c r="K6" s="230"/>
      <c r="L6" s="230"/>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0" t="s">
        <v>10566</v>
      </c>
      <c r="C7" s="230"/>
      <c r="D7" s="230"/>
      <c r="E7" s="230"/>
      <c r="F7" s="230"/>
      <c r="G7" s="230"/>
      <c r="H7" s="230"/>
      <c r="I7" s="230"/>
      <c r="J7" s="230"/>
      <c r="K7" s="230"/>
      <c r="L7" s="230"/>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1" t="s">
        <v>10567</v>
      </c>
      <c r="C11" s="231"/>
      <c r="D11" s="231"/>
      <c r="E11" s="231"/>
      <c r="F11" s="231"/>
      <c r="G11" s="231"/>
      <c r="H11" s="231"/>
      <c r="I11" s="231"/>
      <c r="J11" s="231"/>
      <c r="K11" s="231"/>
      <c r="L11" s="231"/>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1"/>
      <c r="C12" s="231"/>
      <c r="D12" s="231"/>
      <c r="E12" s="231"/>
      <c r="F12" s="231"/>
      <c r="G12" s="231"/>
      <c r="H12" s="231"/>
      <c r="I12" s="231"/>
      <c r="J12" s="231"/>
      <c r="K12" s="231"/>
      <c r="L12" s="231"/>
      <c r="AM12" s="93" t="s">
        <v>10485</v>
      </c>
      <c r="AN12" s="86" t="str">
        <f>LEFT(PATH,LEN(PATH)-21)&amp;"Scripts\mapa.pyw"</f>
        <v>C:\Users\Cader Linares\Documents\Programas\python\energia-main\Scripts\mapa.pyw</v>
      </c>
      <c r="AV12" s="86" t="s">
        <v>10497</v>
      </c>
      <c r="AW12" s="86">
        <v>11</v>
      </c>
      <c r="AX12" s="86" t="s">
        <v>10497</v>
      </c>
    </row>
    <row r="13" spans="1:53" x14ac:dyDescent="0.25">
      <c r="B13" s="231"/>
      <c r="C13" s="231"/>
      <c r="D13" s="231"/>
      <c r="E13" s="231"/>
      <c r="F13" s="231"/>
      <c r="G13" s="231"/>
      <c r="H13" s="231"/>
      <c r="I13" s="231"/>
      <c r="J13" s="231"/>
      <c r="K13" s="231"/>
      <c r="L13" s="231"/>
      <c r="AM13" s="86" t="s">
        <v>10429</v>
      </c>
      <c r="AN13" s="86" t="str">
        <f>IFERROR(IF(FIND("Exp",INDEX,1)=1,EXPEDIENTE,EXPEDIENTE),IF(LEN(CARPETA)=1,"000"&amp;CARPETA,IF(LEN(CARPETA)=2,"00"&amp;CARPETA,IF(LEN(CARPETA)=3,"0"&amp;CARPETA,CARPETA)))&amp;INDEX)</f>
        <v>f.pdf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3" t="s">
        <v>157</v>
      </c>
      <c r="D20" s="223"/>
      <c r="E20" s="223"/>
      <c r="F20" s="224"/>
      <c r="G20" s="119"/>
      <c r="H20" s="119"/>
      <c r="I20" s="196" t="s">
        <v>10574</v>
      </c>
      <c r="J20" s="225" t="str">
        <f>IFERROR(HYPERLINK("#"&amp;"DATOS!aQ"&amp;MATCH(VALUE(CARPETA),DATOS!B:B,0),IF(I20="","",IFERROR(INDEX(DATOS!W:W,MATCH(IF(O4="SI",VALUE(C21),VALUE(REPORTE!C22)),DATOS!BY:BY,0),1),""))),"")</f>
        <v/>
      </c>
      <c r="K20" s="226"/>
      <c r="L20" s="227"/>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28" t="str">
        <f>IFERROR(IF(IF(P76="","",IF(P77="",1,""))=1,INDEX(DATOS!C:C,MATCH(REPORTE!C20,DATOS!J:J,0),1),""),"")</f>
        <v/>
      </c>
      <c r="D21" s="228"/>
      <c r="E21" s="228"/>
      <c r="F21" s="229"/>
      <c r="G21" s="119"/>
      <c r="H21" s="119"/>
      <c r="I21" s="194" t="s">
        <v>10575</v>
      </c>
      <c r="J21" s="212" t="str">
        <f>IF(I22="","",IFERROR(CONCATENATE(INDEX(DATOS!V:V,MATCH(IF(O4="SI",VALUE(C21),VALUE(REPORTE!C22)),DATOS!BY:BY,0),1)," HA"),""))</f>
        <v/>
      </c>
      <c r="K21" s="212"/>
      <c r="L21" s="213"/>
      <c r="M21" s="98"/>
      <c r="AV21" s="86" t="s">
        <v>10506</v>
      </c>
      <c r="AW21" s="86">
        <v>20</v>
      </c>
      <c r="AX21" s="96" t="s">
        <v>10506</v>
      </c>
    </row>
    <row r="22" spans="2:50" x14ac:dyDescent="0.25">
      <c r="B22" s="194" t="str">
        <f>IF(C20="","",IF(N19=0,"RPU:",""))</f>
        <v/>
      </c>
      <c r="C22" s="215">
        <v>396051000332</v>
      </c>
      <c r="D22" s="215"/>
      <c r="E22" s="215"/>
      <c r="F22" s="216"/>
      <c r="G22" s="121"/>
      <c r="H22" s="119"/>
      <c r="I22" s="194" t="str">
        <f>IF(B23="","","EQUIPO:")</f>
        <v>EQUIPO:</v>
      </c>
      <c r="J22" s="212" t="str">
        <f>IF(I22="","",IFERROR(CONCATENATE(INDEX(DATOS!Y:Y,MATCH(IF(O4="SI",VALUE(C21),VALUE(REPORTE!C22)),DATOS!BY:BY,0),1)," HP"),""))</f>
        <v/>
      </c>
      <c r="K22" s="212"/>
      <c r="L22" s="213"/>
      <c r="M22" s="98"/>
      <c r="AV22" s="86" t="s">
        <v>10507</v>
      </c>
      <c r="AW22" s="86">
        <v>21</v>
      </c>
      <c r="AX22" s="96" t="s">
        <v>10507</v>
      </c>
    </row>
    <row r="23" spans="2:50" ht="15" customHeight="1" x14ac:dyDescent="0.25">
      <c r="B23" s="194" t="s">
        <v>10563</v>
      </c>
      <c r="C23" s="234" t="str">
        <f>IF(I22="","",IFERROR(INDEX(DATOS!E:E,MATCH(IF(O4="SI",VALUE(C21),VALUE(REPORTE!C22)),DATOS!BY:BY,0),1),""))</f>
        <v/>
      </c>
      <c r="D23" s="234"/>
      <c r="E23" s="234"/>
      <c r="F23" s="235"/>
      <c r="G23" s="119"/>
      <c r="H23" s="119"/>
      <c r="I23" s="194" t="str">
        <f>IF(B23="","","CUOTA ENERGETICA:")</f>
        <v>CUOTA ENERGETICA:</v>
      </c>
      <c r="J23" s="212" t="str">
        <f>IF(I23="","",IFERROR(CONCATENATE(INDEX(DATOS!BW:BW,MATCH(IF(O4="SI",VALUE(C21),VALUE(REPORTE!C22)),DATOS!BY:BY,0),1)," KW/H"),""))</f>
        <v/>
      </c>
      <c r="K23" s="212"/>
      <c r="L23" s="213"/>
      <c r="M23" s="98"/>
      <c r="AV23" s="86" t="s">
        <v>10508</v>
      </c>
      <c r="AW23" s="86">
        <v>22</v>
      </c>
      <c r="AX23" s="86" t="s">
        <v>10508</v>
      </c>
    </row>
    <row r="24" spans="2:50" ht="15" customHeight="1" x14ac:dyDescent="0.25">
      <c r="B24" s="195" t="str">
        <f>IF(B23="","","NO. REGISTRO:")</f>
        <v>NO. REGISTRO:</v>
      </c>
      <c r="C24" s="236" t="str">
        <f>IF(B24="","",IFERROR(INDEX(DATOS!BX:BX,MATCH(IF(O4="SI",VALUE(C21),VALUE(C22)),DATOS!BY:BY,0),1),""))</f>
        <v/>
      </c>
      <c r="D24" s="237"/>
      <c r="E24" s="237"/>
      <c r="F24" s="238"/>
      <c r="G24" s="119"/>
      <c r="H24" s="119"/>
      <c r="I24" s="195" t="s">
        <v>10573</v>
      </c>
      <c r="J24" s="232" t="str">
        <f>IFERROR(IF(N19=0,IF(AH2="si",DATOS!DF2,""),DATOS!DF2),"")</f>
        <v/>
      </c>
      <c r="K24" s="232"/>
      <c r="L24" s="233"/>
      <c r="M24" s="98"/>
      <c r="AV24" s="86" t="s">
        <v>10509</v>
      </c>
      <c r="AW24" s="86">
        <v>23</v>
      </c>
      <c r="AX24" s="86" t="s">
        <v>10509</v>
      </c>
    </row>
    <row r="25" spans="2:50" x14ac:dyDescent="0.25">
      <c r="B25" s="219"/>
      <c r="C25" s="21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IF(G68="(  ●  )","OK",G68)</f>
        <v/>
      </c>
      <c r="C34" s="256"/>
      <c r="D34" s="142" t="s">
        <v>10582</v>
      </c>
      <c r="E34" s="138"/>
      <c r="F34" s="138"/>
      <c r="G34" s="138"/>
      <c r="H34" s="138"/>
      <c r="I34" s="138"/>
      <c r="J34" s="139"/>
      <c r="K34" s="251"/>
      <c r="L34" s="252"/>
      <c r="M34" s="98"/>
    </row>
    <row r="35" spans="2:50" ht="15" customHeight="1" x14ac:dyDescent="0.25">
      <c r="B35" s="257" t="str">
        <f>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IF(G71="(  ●  )","OK",G71)</f>
        <v/>
      </c>
      <c r="C37" s="258"/>
      <c r="D37" s="143" t="s">
        <v>10585</v>
      </c>
      <c r="E37" s="136"/>
      <c r="F37" s="136"/>
      <c r="G37" s="136"/>
      <c r="H37" s="136"/>
      <c r="I37" s="136"/>
      <c r="J37" s="137"/>
      <c r="K37" s="251"/>
      <c r="L37" s="252"/>
      <c r="M37" s="98"/>
    </row>
    <row r="38" spans="2:50" ht="15" customHeight="1" x14ac:dyDescent="0.25">
      <c r="B38" s="255" t="str">
        <f>IF(J71="(  ●  )","OK",J71)</f>
        <v/>
      </c>
      <c r="C38" s="256"/>
      <c r="D38" s="142" t="s">
        <v>10586</v>
      </c>
      <c r="E38" s="138"/>
      <c r="F38" s="138"/>
      <c r="G38" s="138"/>
      <c r="H38" s="138"/>
      <c r="I38" s="138"/>
      <c r="J38" s="139"/>
      <c r="K38" s="251"/>
      <c r="L38" s="252"/>
      <c r="M38" s="98"/>
    </row>
    <row r="39" spans="2:50" ht="15" customHeight="1" x14ac:dyDescent="0.25">
      <c r="B39" s="257" t="str">
        <f>IF(L15="MORAL",IF(G74="(  ●  )","OK",G74),"")</f>
        <v/>
      </c>
      <c r="C39" s="258"/>
      <c r="D39" s="143" t="str">
        <f>IF(B39="","","ACTA COSNTITUTIVA")</f>
        <v/>
      </c>
      <c r="E39" s="136"/>
      <c r="F39" s="136"/>
      <c r="G39" s="136"/>
      <c r="H39" s="136"/>
      <c r="I39" s="136"/>
      <c r="J39" s="137"/>
      <c r="K39" s="251"/>
      <c r="L39" s="252"/>
      <c r="M39" s="98"/>
    </row>
    <row r="40" spans="2:50" ht="15" customHeight="1" x14ac:dyDescent="0.25">
      <c r="B40" s="255" t="str">
        <f>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IF(TIPODEPERSONA="MORAL",IFERROR(INDEX(DATOS!P:P,MATCH(IF(O4="SI",VALUE(C21),VALUE(REPORTE!C22)),DATOS!BY:BY,0),1),""),C20)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0"/>
      <c r="C76" s="220"/>
      <c r="D76" s="109"/>
      <c r="E76" s="110"/>
      <c r="F76" s="110"/>
      <c r="G76" s="116"/>
      <c r="H76" s="110"/>
      <c r="I76" s="113"/>
      <c r="J76" s="214" t="str">
        <f>IFERROR(IF(CONCATENATE(N19,O8,AH2)="0nosi"," ",IF(CONCATENATE(N19,O4)="1no"," ","")),"")</f>
        <v/>
      </c>
      <c r="K76" s="214"/>
      <c r="L76" s="21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1" t="str">
        <f>IF(IF(I21="","",IFERROR(INDEX(DATOS!AS:AS,MATCH(IF(O4="SI",VALUE(C21),VALUE(REPORTE!C22)),DATOS!BY:BY,0),1),""))=0,"",IF(I21="","",IFERROR(INDEX(DATOS!AS:AS,MATCH(IF(O4="SI",VALUE(C21),VALUE(REPORTE!C22)),DATOS!BY:BY,0),1),"")))</f>
        <v/>
      </c>
      <c r="C80" s="221"/>
      <c r="D80" s="221"/>
      <c r="E80" s="221"/>
      <c r="F80" s="221"/>
      <c r="G80" s="221"/>
      <c r="H80" s="221"/>
      <c r="I80" s="221"/>
      <c r="J80" s="221"/>
      <c r="K80" s="221"/>
      <c r="L80" s="221"/>
      <c r="M80" s="98"/>
      <c r="O80" s="86">
        <v>5</v>
      </c>
      <c r="P80" s="98" t="str">
        <f t="shared" si="1"/>
        <v/>
      </c>
      <c r="R80" s="86">
        <f t="shared" si="0"/>
        <v>1</v>
      </c>
      <c r="S80" s="86">
        <f>IF(T80="",0,IFERROR(IF(VLOOKUP(T80,T$73:T79,1,0)&gt;0,0,0),1))</f>
        <v>0</v>
      </c>
      <c r="T80" s="98">
        <f>IF(DATOS!J8=P$74,DATOS!C8,"")</f>
        <v>0</v>
      </c>
    </row>
    <row r="81" spans="2:22" ht="15" hidden="1" customHeight="1" x14ac:dyDescent="0.25">
      <c r="B81" s="218" t="s">
        <v>10568</v>
      </c>
      <c r="C81" s="218"/>
      <c r="D81" s="218"/>
      <c r="E81" s="218"/>
      <c r="F81" s="218"/>
      <c r="G81" s="218"/>
      <c r="H81" s="218"/>
      <c r="I81" s="218"/>
      <c r="J81" s="218"/>
      <c r="K81" s="218"/>
      <c r="L81" s="218"/>
      <c r="M81" s="98"/>
      <c r="O81" s="86">
        <v>6</v>
      </c>
      <c r="P81" s="98" t="str">
        <f t="shared" si="1"/>
        <v/>
      </c>
      <c r="R81" s="86">
        <f t="shared" si="0"/>
        <v>1</v>
      </c>
      <c r="S81" s="86">
        <f>IF(T81="",0,IFERROR(IF(VLOOKUP(T81,T$73:T80,1,0)&gt;0,0,0),1))</f>
        <v>0</v>
      </c>
      <c r="T81" s="98">
        <f>IF(DATOS!J9=P$74,DATOS!C9,"")</f>
        <v>0</v>
      </c>
    </row>
    <row r="82" spans="2:22" ht="15" hidden="1" customHeight="1" x14ac:dyDescent="0.25">
      <c r="B82" s="218"/>
      <c r="C82" s="218"/>
      <c r="D82" s="218"/>
      <c r="E82" s="218"/>
      <c r="F82" s="218"/>
      <c r="G82" s="218"/>
      <c r="H82" s="218"/>
      <c r="I82" s="218"/>
      <c r="J82" s="218"/>
      <c r="K82" s="218"/>
      <c r="L82" s="218"/>
      <c r="M82" s="98"/>
      <c r="O82" s="86">
        <v>7</v>
      </c>
      <c r="P82" s="98" t="str">
        <f t="shared" si="1"/>
        <v/>
      </c>
      <c r="R82" s="86">
        <f t="shared" si="0"/>
        <v>1</v>
      </c>
      <c r="S82" s="86">
        <f>IF(T82="",0,IFERROR(IF(VLOOKUP(T82,T$73:T81,1,0)&gt;0,0,0),1))</f>
        <v>0</v>
      </c>
      <c r="T82" s="98">
        <f>IF(DATOS!J10=P$74,DATOS!C10,"")</f>
        <v>0</v>
      </c>
    </row>
    <row r="83" spans="2:22" ht="15" hidden="1" customHeight="1" x14ac:dyDescent="0.25">
      <c r="B83" s="218"/>
      <c r="C83" s="218"/>
      <c r="D83" s="218"/>
      <c r="E83" s="218"/>
      <c r="F83" s="218"/>
      <c r="G83" s="218"/>
      <c r="H83" s="218"/>
      <c r="I83" s="218"/>
      <c r="J83" s="218"/>
      <c r="K83" s="218"/>
      <c r="L83" s="218"/>
      <c r="M83" s="98"/>
      <c r="O83" s="86">
        <v>8</v>
      </c>
      <c r="P83" s="98" t="str">
        <f t="shared" si="1"/>
        <v/>
      </c>
      <c r="R83" s="86">
        <f t="shared" si="0"/>
        <v>1</v>
      </c>
      <c r="S83" s="86">
        <f>IF(T83="",0,IFERROR(IF(VLOOKUP(T83,T$73:T82,1,0)&gt;0,0,0),1))</f>
        <v>0</v>
      </c>
      <c r="T83" s="98">
        <f>IF(DATOS!J11=P$74,DATOS!C11,"")</f>
        <v>0</v>
      </c>
    </row>
    <row r="84" spans="2:22" hidden="1" x14ac:dyDescent="0.25">
      <c r="B84" s="218"/>
      <c r="C84" s="218"/>
      <c r="D84" s="218"/>
      <c r="E84" s="218"/>
      <c r="F84" s="218"/>
      <c r="G84" s="218"/>
      <c r="H84" s="218"/>
      <c r="I84" s="218"/>
      <c r="J84" s="218"/>
      <c r="K84" s="218"/>
      <c r="L84" s="21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17"/>
      <c r="G90" s="217"/>
      <c r="H90" s="21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17" t="s">
        <v>10435</v>
      </c>
      <c r="C91" s="217"/>
      <c r="D91" s="217"/>
      <c r="E91" s="217"/>
      <c r="F91" s="217"/>
      <c r="G91" s="217"/>
      <c r="H91" s="217"/>
      <c r="I91" s="217"/>
      <c r="J91" s="217"/>
      <c r="K91" s="217"/>
      <c r="L91" s="217"/>
      <c r="M91" s="98"/>
      <c r="O91" s="86">
        <v>16</v>
      </c>
      <c r="P91" s="98" t="str">
        <f t="shared" si="1"/>
        <v/>
      </c>
      <c r="R91" s="86">
        <f t="shared" si="0"/>
        <v>1</v>
      </c>
      <c r="S91" s="86">
        <f>IF(T91="",0,IFERROR(IF(VLOOKUP(T91,T$73:T90,1,0)&gt;0,0,0),1))</f>
        <v>0</v>
      </c>
      <c r="T91" s="98">
        <f>IF(DATOS!J19=P$74,DATOS!C19,"")</f>
        <v>0</v>
      </c>
    </row>
    <row r="92" spans="2:22" hidden="1" x14ac:dyDescent="0.25">
      <c r="B92" s="217" t="str">
        <f>IF(G74="",C20,"REPRESENTANTE LEGAL DE "&amp;C20)</f>
        <v/>
      </c>
      <c r="C92" s="217"/>
      <c r="D92" s="217"/>
      <c r="E92" s="217"/>
      <c r="F92" s="217"/>
      <c r="G92" s="217"/>
      <c r="H92" s="217"/>
      <c r="I92" s="217"/>
      <c r="J92" s="217"/>
      <c r="K92" s="217"/>
      <c r="L92" s="21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1"/>
      <c r="M98" s="211"/>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2" priority="1">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34"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27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27</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
        <v>157</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0</v>
      </c>
      <c r="AB48" s="151">
        <f>IF(AC48="",0,IFERROR(IF(VLOOKUP(AC48,AC$38:AC47,1,0)&gt;0,0,0),1))</f>
        <v>0</v>
      </c>
      <c r="AC48" s="152" t="str">
        <f>IF(DATOS!J12=Y$39,DATOS!C12,"")</f>
        <v/>
      </c>
      <c r="AM48" s="177"/>
      <c r="AN48" s="270"/>
      <c r="AO48" s="270"/>
      <c r="AP48" s="270"/>
      <c r="AS48" s="170" t="str">
        <f>IFERROR(IF(INDEX(DATOS!AF:AF,MATCH(#REF!,DATOS!J:J,0),1)=0,"",INDEX(DATOS!AF:AF,MATCH(#REF!,DATOS!J:J,0),1)),"")</f>
        <v/>
      </c>
    </row>
    <row r="49" spans="1:48" ht="15" customHeight="1" x14ac:dyDescent="0.25">
      <c r="D49" s="287" t="s">
        <v>10593</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0</v>
      </c>
      <c r="AB49" s="151">
        <f>IF(AC49="",0,IFERROR(IF(VLOOKUP(AC49,AC$38:AC48,1,0)&gt;0,0,0),1))</f>
        <v>0</v>
      </c>
      <c r="AC49" s="152" t="str">
        <f>IF(DATOS!J13=Y$39,DATOS!C13,"")</f>
        <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0</v>
      </c>
      <c r="AB50" s="151">
        <f>IF(AC50="",0,IFERROR(IF(VLOOKUP(AC50,AC$38:AC49,1,0)&gt;0,0,0),1))</f>
        <v>0</v>
      </c>
      <c r="AC50" s="152" t="str">
        <f>IF(DATOS!J14=Y$39,DATOS!C14,"")</f>
        <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0</v>
      </c>
      <c r="AB51" s="164">
        <f>IF(AC51="",0,IFERROR(IF(VLOOKUP(AC51,AC$38:AC50,1,0)&gt;0,0,0),1))</f>
        <v>0</v>
      </c>
      <c r="AC51" s="169" t="str">
        <f>IF(DATOS!J15=Y$39,DATOS!C15,"")</f>
        <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0</v>
      </c>
      <c r="AB52" s="164">
        <f>IF(AC52="",0,IFERROR(IF(VLOOKUP(AC52,AC$38:AC51,1,0)&gt;0,0,0),1))</f>
        <v>0</v>
      </c>
      <c r="AC52" s="169" t="str">
        <f>IF(DATOS!J16=Y$39,DATOS!C16,"")</f>
        <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0</v>
      </c>
      <c r="AB53" s="164">
        <f>IF(AC53="",0,IFERROR(IF(VLOOKUP(AC53,AC$38:AC52,1,0)&gt;0,0,0),1))</f>
        <v>0</v>
      </c>
      <c r="AC53" s="169" t="str">
        <f>IF(DATOS!J17=Y$39,DATOS!C17,"")</f>
        <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0</v>
      </c>
      <c r="AB54" s="164">
        <f>IF(AC54="",0,IFERROR(IF(VLOOKUP(AC54,AC$38:AC53,1,0)&gt;0,0,0),1))</f>
        <v>0</v>
      </c>
      <c r="AC54" s="169" t="str">
        <f>IF(DATOS!J18=Y$39,DATOS!C18,"")</f>
        <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0</v>
      </c>
      <c r="AB55" s="164">
        <f>IF(AC55="",0,IFERROR(IF(VLOOKUP(AC55,AC$38:AC54,1,0)&gt;0,0,0),1))</f>
        <v>0</v>
      </c>
      <c r="AC55" s="169" t="str">
        <f>IF(DATOS!J19=Y$39,DATOS!C19,"")</f>
        <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0</v>
      </c>
      <c r="AB56" s="164">
        <f>IF(AC56="",0,IFERROR(IF(VLOOKUP(AC56,AC$38:AC55,1,0)&gt;0,0,0),1))</f>
        <v>0</v>
      </c>
      <c r="AC56" s="169" t="str">
        <f>IF(DATOS!J20=Y$39,DATOS!C20,"")</f>
        <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0</v>
      </c>
      <c r="AB57" s="164">
        <f>IF(AC57="",0,IFERROR(IF(VLOOKUP(AC57,AC$38:AC56,1,0)&gt;0,0,0),1))</f>
        <v>0</v>
      </c>
      <c r="AC57" s="169" t="str">
        <f>IF(DATOS!J21=Y$39,DATOS!C21,"")</f>
        <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0</v>
      </c>
      <c r="AB58" s="164">
        <f>IF(AC58="",0,IFERROR(IF(VLOOKUP(AC58,AC$38:AC57,1,0)&gt;0,0,0),1))</f>
        <v>0</v>
      </c>
      <c r="AC58" s="169" t="str">
        <f>IF(DATOS!J22=Y$39,DATOS!C22,"")</f>
        <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0</v>
      </c>
      <c r="AB59" s="164">
        <f>IF(AC59="",0,IFERROR(IF(VLOOKUP(AC59,AC$38:AC58,1,0)&gt;0,0,0),1))</f>
        <v>0</v>
      </c>
      <c r="AC59" s="169" t="str">
        <f>IF(DATOS!J23=Y$39,DATOS!C23,"")</f>
        <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0</v>
      </c>
      <c r="AB60" s="164">
        <f>IF(AC60="",0,IFERROR(IF(VLOOKUP(AC60,AC$38:AC59,1,0)&gt;0,0,0),1))</f>
        <v>0</v>
      </c>
      <c r="AC60" s="169" t="str">
        <f>IF(DATOS!J24=Y$39,DATOS!C24,"")</f>
        <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0</v>
      </c>
      <c r="AB61" s="151">
        <f>IF(AC61="",0,IFERROR(IF(VLOOKUP(AC61,AC$38:AC60,1,0)&gt;0,0,0),1))</f>
        <v>0</v>
      </c>
      <c r="AC61" s="152" t="str">
        <f>IF(DATOS!J25=Y$39,DATOS!C25,"")</f>
        <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0</v>
      </c>
      <c r="AB62" s="151">
        <f>IF(AC62="",0,IFERROR(IF(VLOOKUP(AC62,AC$38:AC61,1,0)&gt;0,0,0),1))</f>
        <v>0</v>
      </c>
      <c r="AC62" s="152" t="str">
        <f>IF(DATOS!J26=Y$39,DATOS!C26,"")</f>
        <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0</v>
      </c>
      <c r="AB63" s="151">
        <f>IF(AC63="",0,IFERROR(IF(VLOOKUP(AC63,AC$38:AC62,1,0)&gt;0,0,0),1))</f>
        <v>0</v>
      </c>
      <c r="AC63" s="152" t="str">
        <f>IF(DATOS!J27=Y$39,DATOS!C27,"")</f>
        <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0</v>
      </c>
      <c r="AB64" s="151">
        <f>IF(AC64="",0,IFERROR(IF(VLOOKUP(AC64,AC$38:AC63,1,0)&gt;0,0,0),1))</f>
        <v>0</v>
      </c>
      <c r="AC64" s="152" t="str">
        <f>IF(DATOS!J28=Y$39,DATOS!C28,"")</f>
        <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0</v>
      </c>
      <c r="AB65" s="151">
        <f>IF(AC65="",0,IFERROR(IF(VLOOKUP(AC65,AC$38:AC64,1,0)&gt;0,0,0),1))</f>
        <v>0</v>
      </c>
      <c r="AC65" s="152" t="str">
        <f>IF(DATOS!J29=Y$39,DATOS!C29,"")</f>
        <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0</v>
      </c>
      <c r="AB66" s="151">
        <f>IF(AC66="",0,IFERROR(IF(VLOOKUP(AC66,AC$38:AC65,1,0)&gt;0,0,0),1))</f>
        <v>0</v>
      </c>
      <c r="AC66" s="152" t="str">
        <f>IF(DATOS!J30=Y$39,DATOS!C30,"")</f>
        <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0</v>
      </c>
      <c r="AB67" s="151">
        <f>IF(AC67="",0,IFERROR(IF(VLOOKUP(AC67,AC$38:AC66,1,0)&gt;0,0,0),1))</f>
        <v>0</v>
      </c>
      <c r="AC67" s="152" t="str">
        <f>IF(DATOS!J31=Y$39,DATOS!C31,"")</f>
        <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0</v>
      </c>
      <c r="AB68" s="151">
        <f>IF(AC68="",0,IFERROR(IF(VLOOKUP(AC68,AC$38:AC67,1,0)&gt;0,0,0),1))</f>
        <v>0</v>
      </c>
      <c r="AC68" s="152" t="str">
        <f>IF(DATOS!J32=Y$39,DATOS!C32,"")</f>
        <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0</v>
      </c>
      <c r="AB69" s="151">
        <f>IF(AC69="",0,IFERROR(IF(VLOOKUP(AC69,AC$38:AC68,1,0)&gt;0,0,0),1))</f>
        <v>0</v>
      </c>
      <c r="AC69" s="152" t="str">
        <f>IF(DATOS!J33=Y$39,DATOS!C33,"")</f>
        <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0</v>
      </c>
      <c r="AB70" s="151">
        <f>IF(AC70="",0,IFERROR(IF(VLOOKUP(AC70,AC$38:AC69,1,0)&gt;0,0,0),1))</f>
        <v>0</v>
      </c>
      <c r="AC70" s="152" t="str">
        <f>IF(DATOS!J34=Y$39,DATOS!C34,"")</f>
        <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0</v>
      </c>
      <c r="AB71" s="151">
        <f>IF(AC71="",0,IFERROR(IF(VLOOKUP(AC71,AC$38:AC70,1,0)&gt;0,0,0),1))</f>
        <v>0</v>
      </c>
      <c r="AC71" s="152" t="str">
        <f>IF(DATOS!J35=Y$39,DATOS!C35,"")</f>
        <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0</v>
      </c>
      <c r="AB72" s="151">
        <f>IF(AC72="",0,IFERROR(IF(VLOOKUP(AC72,AC$38:AC71,1,0)&gt;0,0,0),1))</f>
        <v>0</v>
      </c>
      <c r="AC72" s="152" t="str">
        <f>IF(DATOS!J36=Y$39,DATOS!C36,"")</f>
        <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0</v>
      </c>
      <c r="AB73" s="151">
        <f>IF(AC73="",0,IFERROR(IF(VLOOKUP(AC73,AC$38:AC72,1,0)&gt;0,0,0),1))</f>
        <v>0</v>
      </c>
      <c r="AC73" s="152" t="str">
        <f>IF(DATOS!J37=Y$39,DATOS!C37,"")</f>
        <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0</v>
      </c>
      <c r="AB74" s="151">
        <f>IF(AC74="",0,IFERROR(IF(VLOOKUP(AC74,AC$38:AC73,1,0)&gt;0,0,0),1))</f>
        <v>0</v>
      </c>
      <c r="AC74" s="152" t="str">
        <f>IF(DATOS!J38=Y$39,DATOS!C38,"")</f>
        <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0</v>
      </c>
      <c r="AB75" s="151">
        <f>IF(AC75="",0,IFERROR(IF(VLOOKUP(AC75,AC$38:AC74,1,0)&gt;0,0,0),1))</f>
        <v>0</v>
      </c>
      <c r="AC75" s="152" t="str">
        <f>IF(DATOS!J39=Y$39,DATOS!C39,"")</f>
        <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0</v>
      </c>
      <c r="AB76" s="151">
        <f>IF(AC76="",0,IFERROR(IF(VLOOKUP(AC76,AC$38:AC75,1,0)&gt;0,0,0),1))</f>
        <v>0</v>
      </c>
      <c r="AC76" s="152" t="str">
        <f>IF(DATOS!J40=Y$39,DATOS!C40,"")</f>
        <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0</v>
      </c>
      <c r="AB77" s="151">
        <f>IF(AC77="",0,IFERROR(IF(VLOOKUP(AC77,AC$38:AC76,1,0)&gt;0,0,0),1))</f>
        <v>0</v>
      </c>
      <c r="AC77" s="152" t="str">
        <f>IF(DATOS!J41=Y$39,DATOS!C41,"")</f>
        <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0</v>
      </c>
      <c r="AB78" s="151">
        <f>IF(AC78="",0,IFERROR(IF(VLOOKUP(AC78,AC$38:AC77,1,0)&gt;0,0,0),1))</f>
        <v>0</v>
      </c>
      <c r="AC78" s="152" t="str">
        <f>IF(DATOS!J42=Y$39,DATOS!C42,"")</f>
        <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0</v>
      </c>
      <c r="AB79" s="151">
        <f>IF(AC79="",0,IFERROR(IF(VLOOKUP(AC79,AC$38:AC78,1,0)&gt;0,0,0),1))</f>
        <v>0</v>
      </c>
      <c r="AC79" s="152" t="str">
        <f>IF(DATOS!J43=Y$39,DATOS!C43,"")</f>
        <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0</v>
      </c>
      <c r="AB80" s="151">
        <f>IF(AC80="",0,IFERROR(IF(VLOOKUP(AC80,AC$38:AC79,1,0)&gt;0,0,0),1))</f>
        <v>0</v>
      </c>
      <c r="AC80" s="152" t="str">
        <f>IF(DATOS!J44=Y$39,DATOS!C44,"")</f>
        <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0</v>
      </c>
      <c r="AB81" s="151">
        <f>IF(AC81="",0,IFERROR(IF(VLOOKUP(AC81,AC$38:AC80,1,0)&gt;0,0,0),1))</f>
        <v>0</v>
      </c>
      <c r="AC81" s="152" t="str">
        <f>IF(DATOS!J45=Y$39,DATOS!C45,"")</f>
        <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0</v>
      </c>
      <c r="AB82" s="151">
        <f>IF(AC82="",0,IFERROR(IF(VLOOKUP(AC82,AC$38:AC81,1,0)&gt;0,0,0),1))</f>
        <v>0</v>
      </c>
      <c r="AC82" s="152" t="str">
        <f>IF(DATOS!J46=Y$39,DATOS!C46,"")</f>
        <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0</v>
      </c>
      <c r="AB83" s="151">
        <f>IF(AC83="",0,IFERROR(IF(VLOOKUP(AC83,AC$38:AC82,1,0)&gt;0,0,0),1))</f>
        <v>0</v>
      </c>
      <c r="AC83" s="152" t="str">
        <f>IF(DATOS!J47=Y$39,DATOS!C47,"")</f>
        <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0</v>
      </c>
      <c r="AB84" s="151">
        <f>IF(AC84="",0,IFERROR(IF(VLOOKUP(AC84,AC$38:AC83,1,0)&gt;0,0,0),1))</f>
        <v>0</v>
      </c>
      <c r="AC84" s="152" t="str">
        <f>IF(DATOS!J48=Y$39,DATOS!C48,"")</f>
        <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0</v>
      </c>
      <c r="AB85" s="151">
        <f>IF(AC85="",0,IFERROR(IF(VLOOKUP(AC85,AC$38:AC84,1,0)&gt;0,0,0),1))</f>
        <v>0</v>
      </c>
      <c r="AC85" s="152" t="str">
        <f>IF(DATOS!J49=Y$39,DATOS!C49,"")</f>
        <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0</v>
      </c>
      <c r="AB86" s="151">
        <f>IF(AC86="",0,IFERROR(IF(VLOOKUP(AC86,AC$38:AC85,1,0)&gt;0,0,0),1))</f>
        <v>0</v>
      </c>
      <c r="AC86" s="152" t="str">
        <f>IF(DATOS!J50=Y$39,DATOS!C50,"")</f>
        <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0</v>
      </c>
      <c r="AB87" s="151">
        <f>IF(AC87="",0,IFERROR(IF(VLOOKUP(AC87,AC$38:AC86,1,0)&gt;0,0,0),1))</f>
        <v>0</v>
      </c>
      <c r="AC87" s="152" t="str">
        <f>IF(DATOS!J51=Y$39,DATOS!C51,"")</f>
        <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0</v>
      </c>
      <c r="AB88" s="151">
        <f>IF(AC88="",0,IFERROR(IF(VLOOKUP(AC88,AC$38:AC87,1,0)&gt;0,0,0),1))</f>
        <v>0</v>
      </c>
      <c r="AC88" s="152" t="str">
        <f>IF(DATOS!J52=Y$39,DATOS!C52,"")</f>
        <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0</v>
      </c>
      <c r="AB89" s="151">
        <f>IF(AC89="",0,IFERROR(IF(VLOOKUP(AC89,AC$38:AC88,1,0)&gt;0,0,0),1))</f>
        <v>0</v>
      </c>
      <c r="AC89" s="152" t="str">
        <f>IF(DATOS!J53=Y$39,DATOS!C53,"")</f>
        <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0</v>
      </c>
      <c r="AB90" s="151">
        <f>IF(AC90="",0,IFERROR(IF(VLOOKUP(AC90,AC$38:AC89,1,0)&gt;0,0,0),1))</f>
        <v>0</v>
      </c>
      <c r="AC90" s="152" t="str">
        <f>IF(DATOS!J54=Y$39,DATOS!C54,"")</f>
        <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0</v>
      </c>
      <c r="AB91" s="151">
        <f>IF(AC91="",0,IFERROR(IF(VLOOKUP(AC91,AC$38:AC90,1,0)&gt;0,0,0),1))</f>
        <v>0</v>
      </c>
      <c r="AC91" s="152" t="str">
        <f>IF(DATOS!J55=Y$39,DATOS!C55,"")</f>
        <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0</v>
      </c>
      <c r="AB92" s="151">
        <f>IF(AC92="",0,IFERROR(IF(VLOOKUP(AC92,AC$38:AC91,1,0)&gt;0,0,0),1))</f>
        <v>0</v>
      </c>
      <c r="AC92" s="152" t="str">
        <f>IF(DATOS!J56=Y$39,DATOS!C56,"")</f>
        <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0</v>
      </c>
      <c r="AB93" s="151">
        <f>IF(AC93="",0,IFERROR(IF(VLOOKUP(AC93,AC$38:AC92,1,0)&gt;0,0,0),1))</f>
        <v>0</v>
      </c>
      <c r="AC93" s="152" t="str">
        <f>IF(DATOS!J57=Y$39,DATOS!C57,"")</f>
        <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0</v>
      </c>
      <c r="AB94" s="151">
        <f>IF(AC94="",0,IFERROR(IF(VLOOKUP(AC94,AC$38:AC93,1,0)&gt;0,0,0),1))</f>
        <v>0</v>
      </c>
      <c r="AC94" s="152" t="str">
        <f>IF(DATOS!J58=Y$39,DATOS!C58,"")</f>
        <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0</v>
      </c>
      <c r="AB95" s="151">
        <f>IF(AC95="",0,IFERROR(IF(VLOOKUP(AC95,AC$38:AC94,1,0)&gt;0,0,0),1))</f>
        <v>0</v>
      </c>
      <c r="AC95" s="152" t="str">
        <f>IF(DATOS!J59=Y$39,DATOS!C59,"")</f>
        <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0</v>
      </c>
      <c r="AB96" s="151">
        <f>IF(AC96="",0,IFERROR(IF(VLOOKUP(AC96,AC$38:AC95,1,0)&gt;0,0,0),1))</f>
        <v>0</v>
      </c>
      <c r="AC96" s="152" t="str">
        <f>IF(DATOS!J60=Y$39,DATOS!C60,"")</f>
        <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0</v>
      </c>
      <c r="AB97" s="151">
        <f>IF(AC97="",0,IFERROR(IF(VLOOKUP(AC97,AC$38:AC96,1,0)&gt;0,0,0),1))</f>
        <v>0</v>
      </c>
      <c r="AC97" s="152" t="str">
        <f>IF(DATOS!J61=Y$39,DATOS!C61,"")</f>
        <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0</v>
      </c>
      <c r="AB98" s="151">
        <f>IF(AC98="",0,IFERROR(IF(VLOOKUP(AC98,AC$38:AC97,1,0)&gt;0,0,0),1))</f>
        <v>0</v>
      </c>
      <c r="AC98" s="152" t="str">
        <f>IF(DATOS!J62=Y$39,DATOS!C62,"")</f>
        <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0</v>
      </c>
      <c r="AB99" s="151">
        <f>IF(AC99="",0,IFERROR(IF(VLOOKUP(AC99,AC$38:AC98,1,0)&gt;0,0,0),1))</f>
        <v>0</v>
      </c>
      <c r="AC99" s="152" t="str">
        <f>IF(DATOS!J63=Y$39,DATOS!C63,"")</f>
        <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0</v>
      </c>
      <c r="AB100" s="151">
        <f>IF(AC100="",0,IFERROR(IF(VLOOKUP(AC100,AC$38:AC99,1,0)&gt;0,0,0),1))</f>
        <v>0</v>
      </c>
      <c r="AC100" s="152" t="str">
        <f>IF(DATOS!J64=Y$39,DATOS!C64,"")</f>
        <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0</v>
      </c>
      <c r="AB101" s="151">
        <f>IF(AC101="",0,IFERROR(IF(VLOOKUP(AC101,AC$38:AC100,1,0)&gt;0,0,0),1))</f>
        <v>0</v>
      </c>
      <c r="AC101" s="152" t="str">
        <f>IF(DATOS!J65=Y$39,DATOS!C65,"")</f>
        <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0</v>
      </c>
      <c r="AB102" s="151">
        <f>IF(AC102="",0,IFERROR(IF(VLOOKUP(AC102,AC$38:AC101,1,0)&gt;0,0,0),1))</f>
        <v>0</v>
      </c>
      <c r="AC102" s="152" t="str">
        <f>IF(DATOS!J66=Y$39,DATOS!C66,"")</f>
        <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0</v>
      </c>
      <c r="AB103" s="151">
        <f>IF(AC103="",0,IFERROR(IF(VLOOKUP(AC103,AC$38:AC102,1,0)&gt;0,0,0),1))</f>
        <v>0</v>
      </c>
      <c r="AC103" s="152" t="str">
        <f>IF(DATOS!J67=Y$39,DATOS!C67,"")</f>
        <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0</v>
      </c>
      <c r="AB104" s="151">
        <f>IF(AC104="",0,IFERROR(IF(VLOOKUP(AC104,AC$38:AC103,1,0)&gt;0,0,0),1))</f>
        <v>0</v>
      </c>
      <c r="AC104" s="152" t="str">
        <f>IF(DATOS!J68=Y$39,DATOS!C68,"")</f>
        <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0</v>
      </c>
      <c r="AB105" s="151">
        <f>IF(AC105="",0,IFERROR(IF(VLOOKUP(AC105,AC$38:AC104,1,0)&gt;0,0,0),1))</f>
        <v>0</v>
      </c>
      <c r="AC105" s="152" t="str">
        <f>IF(DATOS!J69=Y$39,DATOS!C69,"")</f>
        <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0</v>
      </c>
      <c r="AB106" s="151">
        <f>IF(AC106="",0,IFERROR(IF(VLOOKUP(AC106,AC$38:AC105,1,0)&gt;0,0,0),1))</f>
        <v>0</v>
      </c>
      <c r="AC106" s="152" t="str">
        <f>IF(DATOS!J70=Y$39,DATOS!C70,"")</f>
        <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0</v>
      </c>
      <c r="AB107" s="151">
        <f>IF(AC107="",0,IFERROR(IF(VLOOKUP(AC107,AC$38:AC106,1,0)&gt;0,0,0),1))</f>
        <v>0</v>
      </c>
      <c r="AC107" s="152" t="str">
        <f>IF(DATOS!J71=Y$39,DATOS!C71,"")</f>
        <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0</v>
      </c>
      <c r="AB108" s="151">
        <f>IF(AC108="",0,IFERROR(IF(VLOOKUP(AC108,AC$38:AC107,1,0)&gt;0,0,0),1))</f>
        <v>0</v>
      </c>
      <c r="AC108" s="152" t="str">
        <f>IF(DATOS!J72=Y$39,DATOS!C72,"")</f>
        <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0</v>
      </c>
      <c r="AB109" s="151">
        <f>IF(AC109="",0,IFERROR(IF(VLOOKUP(AC109,AC$38:AC108,1,0)&gt;0,0,0),1))</f>
        <v>0</v>
      </c>
      <c r="AC109" s="152" t="str">
        <f>IF(DATOS!J73=Y$39,DATOS!C73,"")</f>
        <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0</v>
      </c>
      <c r="AB110" s="151">
        <f>IF(AC110="",0,IFERROR(IF(VLOOKUP(AC110,AC$38:AC109,1,0)&gt;0,0,0),1))</f>
        <v>0</v>
      </c>
      <c r="AC110" s="152" t="str">
        <f>IF(DATOS!J74=Y$39,DATOS!C74,"")</f>
        <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0</v>
      </c>
      <c r="AB111" s="151">
        <f>IF(AC111="",0,IFERROR(IF(VLOOKUP(AC111,AC$38:AC110,1,0)&gt;0,0,0),1))</f>
        <v>0</v>
      </c>
      <c r="AC111" s="152" t="str">
        <f>IF(DATOS!J75=Y$39,DATOS!C75,"")</f>
        <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0</v>
      </c>
      <c r="AB112" s="151">
        <f>IF(AC112="",0,IFERROR(IF(VLOOKUP(AC112,AC$38:AC111,1,0)&gt;0,0,0),1))</f>
        <v>0</v>
      </c>
      <c r="AC112" s="152" t="str">
        <f>IF(DATOS!J76=Y$39,DATOS!C76,"")</f>
        <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0</v>
      </c>
      <c r="AB113" s="151">
        <f>IF(AC113="",0,IFERROR(IF(VLOOKUP(AC113,AC$38:AC112,1,0)&gt;0,0,0),1))</f>
        <v>0</v>
      </c>
      <c r="AC113" s="152" t="str">
        <f>IF(DATOS!J77=Y$39,DATOS!C77,"")</f>
        <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0</v>
      </c>
      <c r="AB114" s="151">
        <f>IF(AC114="",0,IFERROR(IF(VLOOKUP(AC114,AC$38:AC113,1,0)&gt;0,0,0),1))</f>
        <v>0</v>
      </c>
      <c r="AC114" s="152" t="str">
        <f>IF(DATOS!J78=Y$39,DATOS!C78,"")</f>
        <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0</v>
      </c>
      <c r="AB115" s="151">
        <f>IF(AC115="",0,IFERROR(IF(VLOOKUP(AC115,AC$38:AC114,1,0)&gt;0,0,0),1))</f>
        <v>0</v>
      </c>
      <c r="AC115" s="152" t="str">
        <f>IF(DATOS!J79=Y$39,DATOS!C79,"")</f>
        <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0</v>
      </c>
      <c r="AB116" s="151">
        <f>IF(AC116="",0,IFERROR(IF(VLOOKUP(AC116,AC$38:AC115,1,0)&gt;0,0,0),1))</f>
        <v>0</v>
      </c>
      <c r="AC116" s="152" t="str">
        <f>IF(DATOS!J80=Y$39,DATOS!C80,"")</f>
        <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0</v>
      </c>
      <c r="AB117" s="151">
        <f>IF(AC117="",0,IFERROR(IF(VLOOKUP(AC117,AC$38:AC116,1,0)&gt;0,0,0),1))</f>
        <v>0</v>
      </c>
      <c r="AC117" s="152" t="str">
        <f>IF(DATOS!J81=Y$39,DATOS!C81,"")</f>
        <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0</v>
      </c>
      <c r="AB118" s="151">
        <f>IF(AC118="",0,IFERROR(IF(VLOOKUP(AC118,AC$38:AC117,1,0)&gt;0,0,0),1))</f>
        <v>0</v>
      </c>
      <c r="AC118" s="152" t="str">
        <f>IF(DATOS!J82=Y$39,DATOS!C82,"")</f>
        <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0</v>
      </c>
      <c r="AB119" s="151">
        <f>IF(AC119="",0,IFERROR(IF(VLOOKUP(AC119,AC$38:AC118,1,0)&gt;0,0,0),1))</f>
        <v>0</v>
      </c>
      <c r="AC119" s="152" t="str">
        <f>IF(DATOS!J83=Y$39,DATOS!C83,"")</f>
        <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0</v>
      </c>
      <c r="AB120" s="151">
        <f>IF(AC120="",0,IFERROR(IF(VLOOKUP(AC120,AC$38:AC119,1,0)&gt;0,0,0),1))</f>
        <v>0</v>
      </c>
      <c r="AC120" s="152" t="str">
        <f>IF(DATOS!J84=Y$39,DATOS!C84,"")</f>
        <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0</v>
      </c>
      <c r="AB121" s="151">
        <f>IF(AC121="",0,IFERROR(IF(VLOOKUP(AC121,AC$38:AC120,1,0)&gt;0,0,0),1))</f>
        <v>0</v>
      </c>
      <c r="AC121" s="152" t="str">
        <f>IF(DATOS!J85=Y$39,DATOS!C85,"")</f>
        <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0</v>
      </c>
      <c r="AB122" s="151">
        <f>IF(AC122="",0,IFERROR(IF(VLOOKUP(AC122,AC$38:AC121,1,0)&gt;0,0,0),1))</f>
        <v>0</v>
      </c>
      <c r="AC122" s="152" t="str">
        <f>IF(DATOS!J86=Y$39,DATOS!C86,"")</f>
        <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0</v>
      </c>
      <c r="AB123" s="151">
        <f>IF(AC123="",0,IFERROR(IF(VLOOKUP(AC123,AC$38:AC122,1,0)&gt;0,0,0),1))</f>
        <v>0</v>
      </c>
      <c r="AC123" s="152" t="str">
        <f>IF(DATOS!J87=Y$39,DATOS!C87,"")</f>
        <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0</v>
      </c>
      <c r="AB124" s="151">
        <f>IF(AC124="",0,IFERROR(IF(VLOOKUP(AC124,AC$38:AC123,1,0)&gt;0,0,0),1))</f>
        <v>0</v>
      </c>
      <c r="AC124" s="152" t="str">
        <f>IF(DATOS!J88=Y$39,DATOS!C88,"")</f>
        <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0</v>
      </c>
      <c r="AB125" s="151">
        <f>IF(AC125="",0,IFERROR(IF(VLOOKUP(AC125,AC$38:AC124,1,0)&gt;0,0,0),1))</f>
        <v>0</v>
      </c>
      <c r="AC125" s="152" t="str">
        <f>IF(DATOS!J89=Y$39,DATOS!C89,"")</f>
        <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0</v>
      </c>
      <c r="AB126" s="151">
        <f>IF(AC126="",0,IFERROR(IF(VLOOKUP(AC126,AC$38:AC125,1,0)&gt;0,0,0),1))</f>
        <v>0</v>
      </c>
      <c r="AC126" s="152" t="str">
        <f>IF(DATOS!J90=Y$39,DATOS!C90,"")</f>
        <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0</v>
      </c>
      <c r="AB127" s="151">
        <f>IF(AC127="",0,IFERROR(IF(VLOOKUP(AC127,AC$38:AC126,1,0)&gt;0,0,0),1))</f>
        <v>0</v>
      </c>
      <c r="AC127" s="152" t="str">
        <f>IF(DATOS!J91=Y$39,DATOS!C91,"")</f>
        <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0</v>
      </c>
      <c r="AB128" s="151">
        <f>IF(AC128="",0,IFERROR(IF(VLOOKUP(AC128,AC$38:AC127,1,0)&gt;0,0,0),1))</f>
        <v>0</v>
      </c>
      <c r="AC128" s="152" t="str">
        <f>IF(DATOS!J92=Y$39,DATOS!C92,"")</f>
        <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0</v>
      </c>
      <c r="AB129" s="151">
        <f>IF(AC129="",0,IFERROR(IF(VLOOKUP(AC129,AC$38:AC128,1,0)&gt;0,0,0),1))</f>
        <v>0</v>
      </c>
      <c r="AC129" s="152" t="str">
        <f>IF(DATOS!J93=Y$39,DATOS!C93,"")</f>
        <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0</v>
      </c>
      <c r="AB130" s="151">
        <f>IF(AC130="",0,IFERROR(IF(VLOOKUP(AC130,AC$38:AC129,1,0)&gt;0,0,0),1))</f>
        <v>0</v>
      </c>
      <c r="AC130" s="152" t="str">
        <f>IF(DATOS!J94=Y$39,DATOS!C94,"")</f>
        <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0</v>
      </c>
      <c r="AB131" s="151">
        <f>IF(AC131="",0,IFERROR(IF(VLOOKUP(AC131,AC$38:AC130,1,0)&gt;0,0,0),1))</f>
        <v>0</v>
      </c>
      <c r="AC131" s="152" t="str">
        <f>IF(DATOS!J95=Y$39,DATOS!C95,"")</f>
        <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0</v>
      </c>
      <c r="AB132" s="151">
        <f>IF(AC132="",0,IFERROR(IF(VLOOKUP(AC132,AC$38:AC131,1,0)&gt;0,0,0),1))</f>
        <v>0</v>
      </c>
      <c r="AC132" s="152" t="str">
        <f>IF(DATOS!J96=Y$39,DATOS!C96,"")</f>
        <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0</v>
      </c>
      <c r="AB133" s="151">
        <f>IF(AC133="",0,IFERROR(IF(VLOOKUP(AC133,AC$38:AC132,1,0)&gt;0,0,0),1))</f>
        <v>0</v>
      </c>
      <c r="AC133" s="152" t="str">
        <f>IF(DATOS!J97=Y$39,DATOS!C97,"")</f>
        <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0</v>
      </c>
      <c r="AB134" s="151">
        <f>IF(AC134="",0,IFERROR(IF(VLOOKUP(AC134,AC$38:AC133,1,0)&gt;0,0,0),1))</f>
        <v>0</v>
      </c>
      <c r="AC134" s="152" t="str">
        <f>IF(DATOS!J98=Y$39,DATOS!C98,"")</f>
        <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0</v>
      </c>
      <c r="AB135" s="151">
        <f>IF(AC135="",0,IFERROR(IF(VLOOKUP(AC135,AC$38:AC134,1,0)&gt;0,0,0),1))</f>
        <v>0</v>
      </c>
      <c r="AC135" s="152" t="str">
        <f>IF(DATOS!J99=Y$39,DATOS!C99,"")</f>
        <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0</v>
      </c>
      <c r="AB136" s="151">
        <f>IF(AC136="",0,IFERROR(IF(VLOOKUP(AC136,AC$38:AC135,1,0)&gt;0,0,0),1))</f>
        <v>0</v>
      </c>
      <c r="AC136" s="152" t="str">
        <f>IF(DATOS!J100=Y$39,DATOS!C100,"")</f>
        <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0</v>
      </c>
      <c r="AB137" s="151">
        <f>IF(AC137="",0,IFERROR(IF(VLOOKUP(AC137,AC$38:AC136,1,0)&gt;0,0,0),1))</f>
        <v>0</v>
      </c>
      <c r="AC137" s="152" t="str">
        <f>IF(DATOS!J101=Y$39,DATOS!C101,"")</f>
        <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0</v>
      </c>
      <c r="AB138" s="151">
        <f>IF(AC138="",0,IFERROR(IF(VLOOKUP(AC138,AC$38:AC137,1,0)&gt;0,0,0),1))</f>
        <v>0</v>
      </c>
      <c r="AC138" s="152" t="str">
        <f>IF(DATOS!J102=Y$39,DATOS!C102,"")</f>
        <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0</v>
      </c>
      <c r="AB139" s="151">
        <f>IF(AC139="",0,IFERROR(IF(VLOOKUP(AC139,AC$38:AC138,1,0)&gt;0,0,0),1))</f>
        <v>0</v>
      </c>
      <c r="AC139" s="152" t="str">
        <f>IF(DATOS!J103=Y$39,DATOS!C103,"")</f>
        <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0</v>
      </c>
      <c r="AB140" s="151">
        <f>IF(AC140="",0,IFERROR(IF(VLOOKUP(AC140,AC$38:AC139,1,0)&gt;0,0,0),1))</f>
        <v>0</v>
      </c>
      <c r="AC140" s="152" t="str">
        <f>IF(DATOS!J104=Y$39,DATOS!C104,"")</f>
        <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0</v>
      </c>
      <c r="AB141" s="151">
        <f>IF(AC141="",0,IFERROR(IF(VLOOKUP(AC141,AC$38:AC140,1,0)&gt;0,0,0),1))</f>
        <v>0</v>
      </c>
      <c r="AC141" s="152" t="str">
        <f>IF(DATOS!J105=Y$39,DATOS!C105,"")</f>
        <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0</v>
      </c>
      <c r="AB142" s="151">
        <f>IF(AC142="",0,IFERROR(IF(VLOOKUP(AC142,AC$38:AC141,1,0)&gt;0,0,0),1))</f>
        <v>0</v>
      </c>
      <c r="AC142" s="152" t="str">
        <f>IF(DATOS!J106=Y$39,DATOS!C106,"")</f>
        <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0</v>
      </c>
      <c r="AB143" s="151">
        <f>IF(AC143="",0,IFERROR(IF(VLOOKUP(AC143,AC$38:AC142,1,0)&gt;0,0,0),1))</f>
        <v>0</v>
      </c>
      <c r="AC143" s="152" t="str">
        <f>IF(DATOS!J107=Y$39,DATOS!C107,"")</f>
        <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0</v>
      </c>
      <c r="AB144" s="151">
        <f>IF(AC144="",0,IFERROR(IF(VLOOKUP(AC144,AC$38:AC143,1,0)&gt;0,0,0),1))</f>
        <v>0</v>
      </c>
      <c r="AC144" s="152" t="str">
        <f>IF(DATOS!J108=Y$39,DATOS!C108,"")</f>
        <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0</v>
      </c>
      <c r="AB145" s="151">
        <f>IF(AC145="",0,IFERROR(IF(VLOOKUP(AC145,AC$38:AC144,1,0)&gt;0,0,0),1))</f>
        <v>0</v>
      </c>
      <c r="AC145" s="152" t="str">
        <f>IF(DATOS!J109=Y$39,DATOS!C109,"")</f>
        <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0</v>
      </c>
      <c r="AB146" s="151">
        <f>IF(AC146="",0,IFERROR(IF(VLOOKUP(AC146,AC$38:AC145,1,0)&gt;0,0,0),1))</f>
        <v>0</v>
      </c>
      <c r="AC146" s="152" t="str">
        <f>IF(DATOS!J110=Y$39,DATOS!C110,"")</f>
        <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0</v>
      </c>
      <c r="AB147" s="151">
        <f>IF(AC147="",0,IFERROR(IF(VLOOKUP(AC147,AC$38:AC146,1,0)&gt;0,0,0),1))</f>
        <v>0</v>
      </c>
      <c r="AC147" s="152" t="str">
        <f>IF(DATOS!J111=Y$39,DATOS!C111,"")</f>
        <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0</v>
      </c>
      <c r="AB148" s="151">
        <f>IF(AC148="",0,IFERROR(IF(VLOOKUP(AC148,AC$38:AC147,1,0)&gt;0,0,0),1))</f>
        <v>0</v>
      </c>
      <c r="AC148" s="152" t="str">
        <f>IF(DATOS!J112=Y$39,DATOS!C112,"")</f>
        <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0</v>
      </c>
      <c r="AB149" s="151">
        <f>IF(AC149="",0,IFERROR(IF(VLOOKUP(AC149,AC$38:AC148,1,0)&gt;0,0,0),1))</f>
        <v>0</v>
      </c>
      <c r="AC149" s="152" t="str">
        <f>IF(DATOS!J113=Y$39,DATOS!C113,"")</f>
        <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0</v>
      </c>
      <c r="AB150" s="151">
        <f>IF(AC150="",0,IFERROR(IF(VLOOKUP(AC150,AC$38:AC149,1,0)&gt;0,0,0),1))</f>
        <v>0</v>
      </c>
      <c r="AC150" s="152" t="str">
        <f>IF(DATOS!J114=Y$39,DATOS!C114,"")</f>
        <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0</v>
      </c>
      <c r="AB151" s="151">
        <f>IF(AC151="",0,IFERROR(IF(VLOOKUP(AC151,AC$38:AC150,1,0)&gt;0,0,0),1))</f>
        <v>0</v>
      </c>
      <c r="AC151" s="152" t="str">
        <f>IF(DATOS!J115=Y$39,DATOS!C115,"")</f>
        <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0</v>
      </c>
      <c r="AB152" s="151">
        <f>IF(AC152="",0,IFERROR(IF(VLOOKUP(AC152,AC$38:AC151,1,0)&gt;0,0,0),1))</f>
        <v>0</v>
      </c>
      <c r="AC152" s="152" t="str">
        <f>IF(DATOS!J116=Y$39,DATOS!C116,"")</f>
        <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0</v>
      </c>
      <c r="AB153" s="151">
        <f>IF(AC153="",0,IFERROR(IF(VLOOKUP(AC153,AC$38:AC152,1,0)&gt;0,0,0),1))</f>
        <v>0</v>
      </c>
      <c r="AC153" s="152" t="str">
        <f>IF(DATOS!J117=Y$39,DATOS!C117,"")</f>
        <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0</v>
      </c>
      <c r="AB154" s="151">
        <f>IF(AC154="",0,IFERROR(IF(VLOOKUP(AC154,AC$38:AC153,1,0)&gt;0,0,0),1))</f>
        <v>0</v>
      </c>
      <c r="AC154" s="152" t="str">
        <f>IF(DATOS!J118=Y$39,DATOS!C118,"")</f>
        <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0</v>
      </c>
      <c r="AB155" s="151">
        <f>IF(AC155="",0,IFERROR(IF(VLOOKUP(AC155,AC$38:AC154,1,0)&gt;0,0,0),1))</f>
        <v>0</v>
      </c>
      <c r="AC155" s="152" t="str">
        <f>IF(DATOS!J119=Y$39,DATOS!C119,"")</f>
        <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0</v>
      </c>
      <c r="AB156" s="151">
        <f>IF(AC156="",0,IFERROR(IF(VLOOKUP(AC156,AC$38:AC155,1,0)&gt;0,0,0),1))</f>
        <v>0</v>
      </c>
      <c r="AC156" s="152" t="str">
        <f>IF(DATOS!J120=Y$39,DATOS!C120,"")</f>
        <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0</v>
      </c>
      <c r="AB157" s="151">
        <f>IF(AC157="",0,IFERROR(IF(VLOOKUP(AC157,AC$38:AC156,1,0)&gt;0,0,0),1))</f>
        <v>0</v>
      </c>
      <c r="AC157" s="152" t="str">
        <f>IF(DATOS!J121=Y$39,DATOS!C121,"")</f>
        <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0</v>
      </c>
      <c r="AB158" s="151">
        <f>IF(AC158="",0,IFERROR(IF(VLOOKUP(AC158,AC$38:AC157,1,0)&gt;0,0,0),1))</f>
        <v>0</v>
      </c>
      <c r="AC158" s="152" t="str">
        <f>IF(DATOS!J122=Y$39,DATOS!C122,"")</f>
        <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0</v>
      </c>
      <c r="AB159" s="151">
        <f>IF(AC159="",0,IFERROR(IF(VLOOKUP(AC159,AC$38:AC158,1,0)&gt;0,0,0),1))</f>
        <v>0</v>
      </c>
      <c r="AC159" s="152" t="str">
        <f>IF(DATOS!J123=Y$39,DATOS!C123,"")</f>
        <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0</v>
      </c>
      <c r="AB160" s="151">
        <f>IF(AC160="",0,IFERROR(IF(VLOOKUP(AC160,AC$38:AC159,1,0)&gt;0,0,0),1))</f>
        <v>0</v>
      </c>
      <c r="AC160" s="152" t="str">
        <f>IF(DATOS!J124=Y$39,DATOS!C124,"")</f>
        <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0</v>
      </c>
      <c r="AB161" s="151">
        <f>IF(AC161="",0,IFERROR(IF(VLOOKUP(AC161,AC$38:AC160,1,0)&gt;0,0,0),1))</f>
        <v>0</v>
      </c>
      <c r="AC161" s="152" t="str">
        <f>IF(DATOS!J125=Y$39,DATOS!C125,"")</f>
        <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0</v>
      </c>
      <c r="AB162" s="151">
        <f>IF(AC162="",0,IFERROR(IF(VLOOKUP(AC162,AC$38:AC161,1,0)&gt;0,0,0),1))</f>
        <v>0</v>
      </c>
      <c r="AC162" s="152" t="str">
        <f>IF(DATOS!J126=Y$39,DATOS!C126,"")</f>
        <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0</v>
      </c>
      <c r="AB163" s="151">
        <f>IF(AC163="",0,IFERROR(IF(VLOOKUP(AC163,AC$38:AC162,1,0)&gt;0,0,0),1))</f>
        <v>0</v>
      </c>
      <c r="AC163" s="152" t="str">
        <f>IF(DATOS!J127=Y$39,DATOS!C127,"")</f>
        <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0</v>
      </c>
      <c r="AB164" s="151">
        <f>IF(AC164="",0,IFERROR(IF(VLOOKUP(AC164,AC$38:AC163,1,0)&gt;0,0,0),1))</f>
        <v>0</v>
      </c>
      <c r="AC164" s="152" t="str">
        <f>IF(DATOS!J128=Y$39,DATOS!C128,"")</f>
        <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0</v>
      </c>
      <c r="AB165" s="151">
        <f>IF(AC165="",0,IFERROR(IF(VLOOKUP(AC165,AC$38:AC164,1,0)&gt;0,0,0),1))</f>
        <v>0</v>
      </c>
      <c r="AC165" s="152" t="str">
        <f>IF(DATOS!J129=Y$39,DATOS!C129,"")</f>
        <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0</v>
      </c>
      <c r="AB166" s="151">
        <f>IF(AC166="",0,IFERROR(IF(VLOOKUP(AC166,AC$38:AC165,1,0)&gt;0,0,0),1))</f>
        <v>0</v>
      </c>
      <c r="AC166" s="152" t="str">
        <f>IF(DATOS!J130=Y$39,DATOS!C130,"")</f>
        <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0</v>
      </c>
      <c r="AB167" s="151">
        <f>IF(AC167="",0,IFERROR(IF(VLOOKUP(AC167,AC$38:AC166,1,0)&gt;0,0,0),1))</f>
        <v>0</v>
      </c>
      <c r="AC167" s="152" t="str">
        <f>IF(DATOS!J131=Y$39,DATOS!C131,"")</f>
        <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0</v>
      </c>
      <c r="AB168" s="151">
        <f>IF(AC168="",0,IFERROR(IF(VLOOKUP(AC168,AC$38:AC167,1,0)&gt;0,0,0),1))</f>
        <v>0</v>
      </c>
      <c r="AC168" s="152" t="str">
        <f>IF(DATOS!J132=Y$39,DATOS!C132,"")</f>
        <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0</v>
      </c>
      <c r="AB169" s="151">
        <f>IF(AC169="",0,IFERROR(IF(VLOOKUP(AC169,AC$38:AC168,1,0)&gt;0,0,0),1))</f>
        <v>0</v>
      </c>
      <c r="AC169" s="152" t="str">
        <f>IF(DATOS!J133=Y$39,DATOS!C133,"")</f>
        <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0</v>
      </c>
      <c r="AB170" s="151">
        <f>IF(AC170="",0,IFERROR(IF(VLOOKUP(AC170,AC$38:AC169,1,0)&gt;0,0,0),1))</f>
        <v>0</v>
      </c>
      <c r="AC170" s="152" t="str">
        <f>IF(DATOS!J134=Y$39,DATOS!C134,"")</f>
        <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0</v>
      </c>
      <c r="AB171" s="151">
        <f>IF(AC171="",0,IFERROR(IF(VLOOKUP(AC171,AC$38:AC170,1,0)&gt;0,0,0),1))</f>
        <v>0</v>
      </c>
      <c r="AC171" s="152" t="str">
        <f>IF(DATOS!J135=Y$39,DATOS!C135,"")</f>
        <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0</v>
      </c>
      <c r="AB172" s="151">
        <f>IF(AC172="",0,IFERROR(IF(VLOOKUP(AC172,AC$38:AC171,1,0)&gt;0,0,0),1))</f>
        <v>0</v>
      </c>
      <c r="AC172" s="152" t="str">
        <f>IF(DATOS!J136=Y$39,DATOS!C136,"")</f>
        <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0</v>
      </c>
      <c r="AB173" s="151">
        <f>IF(AC173="",0,IFERROR(IF(VLOOKUP(AC173,AC$38:AC172,1,0)&gt;0,0,0),1))</f>
        <v>0</v>
      </c>
      <c r="AC173" s="152" t="str">
        <f>IF(DATOS!J137=Y$39,DATOS!C137,"")</f>
        <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0</v>
      </c>
      <c r="AB174" s="151">
        <f>IF(AC174="",0,IFERROR(IF(VLOOKUP(AC174,AC$38:AC173,1,0)&gt;0,0,0),1))</f>
        <v>0</v>
      </c>
      <c r="AC174" s="152" t="str">
        <f>IF(DATOS!J138=Y$39,DATOS!C138,"")</f>
        <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0</v>
      </c>
      <c r="AB175" s="151">
        <f>IF(AC175="",0,IFERROR(IF(VLOOKUP(AC175,AC$38:AC174,1,0)&gt;0,0,0),1))</f>
        <v>0</v>
      </c>
      <c r="AC175" s="152" t="str">
        <f>IF(DATOS!J139=Y$39,DATOS!C139,"")</f>
        <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0</v>
      </c>
      <c r="AB176" s="151">
        <f>IF(AC176="",0,IFERROR(IF(VLOOKUP(AC176,AC$38:AC175,1,0)&gt;0,0,0),1))</f>
        <v>0</v>
      </c>
      <c r="AC176" s="152" t="str">
        <f>IF(DATOS!J140=Y$39,DATOS!C140,"")</f>
        <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0</v>
      </c>
      <c r="AB177" s="151">
        <f>IF(AC177="",0,IFERROR(IF(VLOOKUP(AC177,AC$38:AC176,1,0)&gt;0,0,0),1))</f>
        <v>0</v>
      </c>
      <c r="AC177" s="152" t="str">
        <f>IF(DATOS!J141=Y$39,DATOS!C141,"")</f>
        <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0</v>
      </c>
      <c r="AB178" s="151">
        <f>IF(AC178="",0,IFERROR(IF(VLOOKUP(AC178,AC$38:AC177,1,0)&gt;0,0,0),1))</f>
        <v>0</v>
      </c>
      <c r="AC178" s="152" t="str">
        <f>IF(DATOS!J142=Y$39,DATOS!C142,"")</f>
        <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0</v>
      </c>
      <c r="AB179" s="151">
        <f>IF(AC179="",0,IFERROR(IF(VLOOKUP(AC179,AC$38:AC178,1,0)&gt;0,0,0),1))</f>
        <v>0</v>
      </c>
      <c r="AC179" s="152" t="str">
        <f>IF(DATOS!J143=Y$39,DATOS!C143,"")</f>
        <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0</v>
      </c>
      <c r="AB180" s="151">
        <f>IF(AC180="",0,IFERROR(IF(VLOOKUP(AC180,AC$38:AC179,1,0)&gt;0,0,0),1))</f>
        <v>0</v>
      </c>
      <c r="AC180" s="152" t="str">
        <f>IF(DATOS!J144=Y$39,DATOS!C144,"")</f>
        <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0</v>
      </c>
      <c r="AB181" s="151">
        <f>IF(AC181="",0,IFERROR(IF(VLOOKUP(AC181,AC$38:AC180,1,0)&gt;0,0,0),1))</f>
        <v>0</v>
      </c>
      <c r="AC181" s="152" t="str">
        <f>IF(DATOS!J145=Y$39,DATOS!C145,"")</f>
        <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0</v>
      </c>
      <c r="AB182" s="151">
        <f>IF(AC182="",0,IFERROR(IF(VLOOKUP(AC182,AC$38:AC181,1,0)&gt;0,0,0),1))</f>
        <v>0</v>
      </c>
      <c r="AC182" s="152" t="str">
        <f>IF(DATOS!J146=Y$39,DATOS!C146,"")</f>
        <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0</v>
      </c>
      <c r="AB183" s="151">
        <f>IF(AC183="",0,IFERROR(IF(VLOOKUP(AC183,AC$38:AC182,1,0)&gt;0,0,0),1))</f>
        <v>0</v>
      </c>
      <c r="AC183" s="152" t="str">
        <f>IF(DATOS!J147=Y$39,DATOS!C147,"")</f>
        <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0</v>
      </c>
      <c r="AB184" s="151">
        <f>IF(AC184="",0,IFERROR(IF(VLOOKUP(AC184,AC$38:AC183,1,0)&gt;0,0,0),1))</f>
        <v>0</v>
      </c>
      <c r="AC184" s="152" t="str">
        <f>IF(DATOS!J148=Y$39,DATOS!C148,"")</f>
        <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0</v>
      </c>
      <c r="AB185" s="151">
        <f>IF(AC185="",0,IFERROR(IF(VLOOKUP(AC185,AC$38:AC184,1,0)&gt;0,0,0),1))</f>
        <v>0</v>
      </c>
      <c r="AC185" s="152" t="str">
        <f>IF(DATOS!J149=Y$39,DATOS!C149,"")</f>
        <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0</v>
      </c>
      <c r="AB186" s="151">
        <f>IF(AC186="",0,IFERROR(IF(VLOOKUP(AC186,AC$38:AC185,1,0)&gt;0,0,0),1))</f>
        <v>0</v>
      </c>
      <c r="AC186" s="152" t="str">
        <f>IF(DATOS!J150=Y$39,DATOS!C150,"")</f>
        <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0</v>
      </c>
      <c r="AB187" s="151">
        <f>IF(AC187="",0,IFERROR(IF(VLOOKUP(AC187,AC$38:AC186,1,0)&gt;0,0,0),1))</f>
        <v>0</v>
      </c>
      <c r="AC187" s="152" t="str">
        <f>IF(DATOS!J151=Y$39,DATOS!C151,"")</f>
        <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0</v>
      </c>
      <c r="AB188" s="151">
        <f>IF(AC188="",0,IFERROR(IF(VLOOKUP(AC188,AC$38:AC187,1,0)&gt;0,0,0),1))</f>
        <v>0</v>
      </c>
      <c r="AC188" s="152" t="str">
        <f>IF(DATOS!J152=Y$39,DATOS!C152,"")</f>
        <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0</v>
      </c>
      <c r="AB189" s="151">
        <f>IF(AC189="",0,IFERROR(IF(VLOOKUP(AC189,AC$38:AC188,1,0)&gt;0,0,0),1))</f>
        <v>0</v>
      </c>
      <c r="AC189" s="152" t="str">
        <f>IF(DATOS!J153=Y$39,DATOS!C153,"")</f>
        <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0</v>
      </c>
      <c r="AB190" s="151">
        <f>IF(AC190="",0,IFERROR(IF(VLOOKUP(AC190,AC$38:AC189,1,0)&gt;0,0,0),1))</f>
        <v>0</v>
      </c>
      <c r="AC190" s="152" t="str">
        <f>IF(DATOS!J154=Y$39,DATOS!C154,"")</f>
        <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0</v>
      </c>
      <c r="AB191" s="151">
        <f>IF(AC191="",0,IFERROR(IF(VLOOKUP(AC191,AC$38:AC190,1,0)&gt;0,0,0),1))</f>
        <v>0</v>
      </c>
      <c r="AC191" s="152" t="str">
        <f>IF(DATOS!J155=Y$39,DATOS!C155,"")</f>
        <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0</v>
      </c>
      <c r="AB192" s="151">
        <f>IF(AC192="",0,IFERROR(IF(VLOOKUP(AC192,AC$38:AC191,1,0)&gt;0,0,0),1))</f>
        <v>0</v>
      </c>
      <c r="AC192" s="152" t="str">
        <f>IF(DATOS!J156=Y$39,DATOS!C156,"")</f>
        <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0</v>
      </c>
      <c r="AB193" s="151">
        <f>IF(AC193="",0,IFERROR(IF(VLOOKUP(AC193,AC$38:AC192,1,0)&gt;0,0,0),1))</f>
        <v>0</v>
      </c>
      <c r="AC193" s="152" t="str">
        <f>IF(DATOS!J157=Y$39,DATOS!C157,"")</f>
        <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0</v>
      </c>
      <c r="AB194" s="151">
        <f>IF(AC194="",0,IFERROR(IF(VLOOKUP(AC194,AC$38:AC193,1,0)&gt;0,0,0),1))</f>
        <v>0</v>
      </c>
      <c r="AC194" s="152" t="str">
        <f>IF(DATOS!J158=Y$39,DATOS!C158,"")</f>
        <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0</v>
      </c>
      <c r="AB195" s="151">
        <f>IF(AC195="",0,IFERROR(IF(VLOOKUP(AC195,AC$38:AC194,1,0)&gt;0,0,0),1))</f>
        <v>0</v>
      </c>
      <c r="AC195" s="152" t="str">
        <f>IF(DATOS!J159=Y$39,DATOS!C159,"")</f>
        <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0</v>
      </c>
      <c r="AB196" s="151">
        <f>IF(AC196="",0,IFERROR(IF(VLOOKUP(AC196,AC$38:AC195,1,0)&gt;0,0,0),1))</f>
        <v>0</v>
      </c>
      <c r="AC196" s="152" t="str">
        <f>IF(DATOS!J160=Y$39,DATOS!C160,"")</f>
        <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0</v>
      </c>
      <c r="AB197" s="151">
        <f>IF(AC197="",0,IFERROR(IF(VLOOKUP(AC197,AC$38:AC196,1,0)&gt;0,0,0),1))</f>
        <v>0</v>
      </c>
      <c r="AC197" s="152" t="str">
        <f>IF(DATOS!J161=Y$39,DATOS!C161,"")</f>
        <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0</v>
      </c>
      <c r="AB198" s="151">
        <f>IF(AC198="",0,IFERROR(IF(VLOOKUP(AC198,AC$38:AC197,1,0)&gt;0,0,0),1))</f>
        <v>0</v>
      </c>
      <c r="AC198" s="152" t="str">
        <f>IF(DATOS!J162=Y$39,DATOS!C162,"")</f>
        <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0</v>
      </c>
      <c r="AB199" s="151">
        <f>IF(AC199="",0,IFERROR(IF(VLOOKUP(AC199,AC$38:AC198,1,0)&gt;0,0,0),1))</f>
        <v>0</v>
      </c>
      <c r="AC199" s="152" t="str">
        <f>IF(DATOS!J163=Y$39,DATOS!C163,"")</f>
        <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0</v>
      </c>
      <c r="AB200" s="151">
        <f>IF(AC200="",0,IFERROR(IF(VLOOKUP(AC200,AC$38:AC199,1,0)&gt;0,0,0),1))</f>
        <v>0</v>
      </c>
      <c r="AC200" s="152" t="str">
        <f>IF(DATOS!J164=Y$39,DATOS!C164,"")</f>
        <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0</v>
      </c>
      <c r="AB201" s="151">
        <f>IF(AC201="",0,IFERROR(IF(VLOOKUP(AC201,AC$38:AC200,1,0)&gt;0,0,0),1))</f>
        <v>0</v>
      </c>
      <c r="AC201" s="152" t="str">
        <f>IF(DATOS!J165=Y$39,DATOS!C165,"")</f>
        <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0</v>
      </c>
      <c r="AB202" s="151">
        <f>IF(AC202="",0,IFERROR(IF(VLOOKUP(AC202,AC$38:AC201,1,0)&gt;0,0,0),1))</f>
        <v>0</v>
      </c>
      <c r="AC202" s="152" t="str">
        <f>IF(DATOS!J166=Y$39,DATOS!C166,"")</f>
        <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0</v>
      </c>
      <c r="AB203" s="151">
        <f>IF(AC203="",0,IFERROR(IF(VLOOKUP(AC203,AC$38:AC202,1,0)&gt;0,0,0),1))</f>
        <v>0</v>
      </c>
      <c r="AC203" s="152" t="str">
        <f>IF(DATOS!J167=Y$39,DATOS!C167,"")</f>
        <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0</v>
      </c>
      <c r="AB204" s="151">
        <f>IF(AC204="",0,IFERROR(IF(VLOOKUP(AC204,AC$38:AC203,1,0)&gt;0,0,0),1))</f>
        <v>0</v>
      </c>
      <c r="AC204" s="152" t="str">
        <f>IF(DATOS!J168=Y$39,DATOS!C168,"")</f>
        <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0</v>
      </c>
      <c r="AB205" s="151">
        <f>IF(AC205="",0,IFERROR(IF(VLOOKUP(AC205,AC$38:AC204,1,0)&gt;0,0,0),1))</f>
        <v>0</v>
      </c>
      <c r="AC205" s="152" t="str">
        <f>IF(DATOS!J169=Y$39,DATOS!C169,"")</f>
        <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0</v>
      </c>
      <c r="AB206" s="151">
        <f>IF(AC206="",0,IFERROR(IF(VLOOKUP(AC206,AC$38:AC205,1,0)&gt;0,0,0),1))</f>
        <v>0</v>
      </c>
      <c r="AC206" s="152" t="str">
        <f>IF(DATOS!J170=Y$39,DATOS!C170,"")</f>
        <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0</v>
      </c>
      <c r="AB207" s="151">
        <f>IF(AC207="",0,IFERROR(IF(VLOOKUP(AC207,AC$38:AC206,1,0)&gt;0,0,0),1))</f>
        <v>0</v>
      </c>
      <c r="AC207" s="152" t="str">
        <f>IF(DATOS!J171=Y$39,DATOS!C171,"")</f>
        <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0</v>
      </c>
      <c r="AB208" s="151">
        <f>IF(AC208="",0,IFERROR(IF(VLOOKUP(AC208,AC$38:AC207,1,0)&gt;0,0,0),1))</f>
        <v>0</v>
      </c>
      <c r="AC208" s="152" t="str">
        <f>IF(DATOS!J172=Y$39,DATOS!C172,"")</f>
        <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0</v>
      </c>
      <c r="AB209" s="151">
        <f>IF(AC209="",0,IFERROR(IF(VLOOKUP(AC209,AC$38:AC208,1,0)&gt;0,0,0),1))</f>
        <v>0</v>
      </c>
      <c r="AC209" s="152" t="str">
        <f>IF(DATOS!J173=Y$39,DATOS!C173,"")</f>
        <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0</v>
      </c>
      <c r="AB210" s="151">
        <f>IF(AC210="",0,IFERROR(IF(VLOOKUP(AC210,AC$38:AC209,1,0)&gt;0,0,0),1))</f>
        <v>0</v>
      </c>
      <c r="AC210" s="152" t="str">
        <f>IF(DATOS!J174=Y$39,DATOS!C174,"")</f>
        <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0</v>
      </c>
      <c r="AB211" s="151">
        <f>IF(AC211="",0,IFERROR(IF(VLOOKUP(AC211,AC$38:AC210,1,0)&gt;0,0,0),1))</f>
        <v>0</v>
      </c>
      <c r="AC211" s="152" t="str">
        <f>IF(DATOS!J175=Y$39,DATOS!C175,"")</f>
        <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0</v>
      </c>
      <c r="AB212" s="151">
        <f>IF(AC212="",0,IFERROR(IF(VLOOKUP(AC212,AC$38:AC211,1,0)&gt;0,0,0),1))</f>
        <v>0</v>
      </c>
      <c r="AC212" s="152" t="str">
        <f>IF(DATOS!J176=Y$39,DATOS!C176,"")</f>
        <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0</v>
      </c>
      <c r="AB213" s="151">
        <f>IF(AC213="",0,IFERROR(IF(VLOOKUP(AC213,AC$38:AC212,1,0)&gt;0,0,0),1))</f>
        <v>0</v>
      </c>
      <c r="AC213" s="152" t="str">
        <f>IF(DATOS!J177=Y$39,DATOS!C177,"")</f>
        <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0</v>
      </c>
      <c r="AB214" s="151">
        <f>IF(AC214="",0,IFERROR(IF(VLOOKUP(AC214,AC$38:AC213,1,0)&gt;0,0,0),1))</f>
        <v>0</v>
      </c>
      <c r="AC214" s="152" t="str">
        <f>IF(DATOS!J178=Y$39,DATOS!C178,"")</f>
        <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0</v>
      </c>
      <c r="AB215" s="151">
        <f>IF(AC215="",0,IFERROR(IF(VLOOKUP(AC215,AC$38:AC214,1,0)&gt;0,0,0),1))</f>
        <v>0</v>
      </c>
      <c r="AC215" s="152" t="str">
        <f>IF(DATOS!J179=Y$39,DATOS!C179,"")</f>
        <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0</v>
      </c>
      <c r="AB216" s="151">
        <f>IF(AC216="",0,IFERROR(IF(VLOOKUP(AC216,AC$38:AC215,1,0)&gt;0,0,0),1))</f>
        <v>0</v>
      </c>
      <c r="AC216" s="152" t="str">
        <f>IF(DATOS!J180=Y$39,DATOS!C180,"")</f>
        <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0</v>
      </c>
      <c r="AB217" s="151">
        <f>IF(AC217="",0,IFERROR(IF(VLOOKUP(AC217,AC$38:AC216,1,0)&gt;0,0,0),1))</f>
        <v>0</v>
      </c>
      <c r="AC217" s="152" t="str">
        <f>IF(DATOS!J181=Y$39,DATOS!C181,"")</f>
        <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0</v>
      </c>
      <c r="AB218" s="151">
        <f>IF(AC218="",0,IFERROR(IF(VLOOKUP(AC218,AC$38:AC217,1,0)&gt;0,0,0),1))</f>
        <v>0</v>
      </c>
      <c r="AC218" s="152" t="str">
        <f>IF(DATOS!J182=Y$39,DATOS!C182,"")</f>
        <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0</v>
      </c>
      <c r="AB219" s="151">
        <f>IF(AC219="",0,IFERROR(IF(VLOOKUP(AC219,AC$38:AC218,1,0)&gt;0,0,0),1))</f>
        <v>0</v>
      </c>
      <c r="AC219" s="152" t="str">
        <f>IF(DATOS!J183=Y$39,DATOS!C183,"")</f>
        <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0</v>
      </c>
      <c r="AB220" s="151">
        <f>IF(AC220="",0,IFERROR(IF(VLOOKUP(AC220,AC$38:AC219,1,0)&gt;0,0,0),1))</f>
        <v>0</v>
      </c>
      <c r="AC220" s="152" t="str">
        <f>IF(DATOS!J184=Y$39,DATOS!C184,"")</f>
        <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disablePrompts="1"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27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10594</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0</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B8" sqref="B8"/>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2024-11-27T15:55:30Z</dcterms:modified>
</cp:coreProperties>
</file>