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01" i="3" l="1"/>
  <c r="H1001" i="3" s="1"/>
  <c r="C1001" i="3"/>
  <c r="E1001" i="3"/>
  <c r="D1001" i="3" s="1"/>
  <c r="F1001" i="3"/>
  <c r="G1001" i="3"/>
  <c r="I1001" i="3"/>
  <c r="J1001" i="3"/>
  <c r="K1001" i="3"/>
  <c r="M1001" i="3"/>
  <c r="B1002" i="3"/>
  <c r="C1002" i="3"/>
  <c r="E1002" i="3"/>
  <c r="D1002" i="3" s="1"/>
  <c r="F1002" i="3"/>
  <c r="G1002" i="3"/>
  <c r="I1002" i="3"/>
  <c r="J1002" i="3"/>
  <c r="K1002" i="3"/>
  <c r="M1002" i="3"/>
  <c r="B1003" i="3"/>
  <c r="I1003" i="3" s="1"/>
  <c r="C1003" i="3"/>
  <c r="E1003" i="3"/>
  <c r="D1003" i="3" s="1"/>
  <c r="F1003" i="3"/>
  <c r="G1003" i="3"/>
  <c r="J1003" i="3"/>
  <c r="K1003" i="3"/>
  <c r="M1003" i="3"/>
  <c r="B1004" i="3"/>
  <c r="C1004" i="3"/>
  <c r="E1004" i="3"/>
  <c r="D1004" i="3" s="1"/>
  <c r="F1004" i="3"/>
  <c r="G1004" i="3"/>
  <c r="I1004" i="3"/>
  <c r="J1004" i="3"/>
  <c r="K1004" i="3"/>
  <c r="M1004" i="3"/>
  <c r="B1005" i="3"/>
  <c r="I1005" i="3" s="1"/>
  <c r="C1005" i="3"/>
  <c r="E1005" i="3"/>
  <c r="D1005" i="3" s="1"/>
  <c r="G1005" i="3"/>
  <c r="M1005" i="3"/>
  <c r="B1006" i="3"/>
  <c r="C1006" i="3"/>
  <c r="E1006" i="3"/>
  <c r="D1006" i="3" s="1"/>
  <c r="F1006" i="3"/>
  <c r="G1006" i="3"/>
  <c r="I1006" i="3"/>
  <c r="J1006" i="3"/>
  <c r="K1006" i="3"/>
  <c r="M1006" i="3"/>
  <c r="B1007" i="3"/>
  <c r="I1007" i="3" s="1"/>
  <c r="C1007" i="3"/>
  <c r="E1007" i="3"/>
  <c r="D1007" i="3" s="1"/>
  <c r="F1007" i="3"/>
  <c r="G1007" i="3"/>
  <c r="J1007" i="3"/>
  <c r="K1007" i="3"/>
  <c r="M1007" i="3"/>
  <c r="B1008" i="3"/>
  <c r="C1008" i="3"/>
  <c r="E1008" i="3"/>
  <c r="D1008" i="3" s="1"/>
  <c r="F1008" i="3"/>
  <c r="G1008" i="3"/>
  <c r="I1008" i="3"/>
  <c r="J1008" i="3"/>
  <c r="K1008" i="3"/>
  <c r="M1008" i="3"/>
  <c r="B1009" i="3"/>
  <c r="I1009" i="3" s="1"/>
  <c r="C1009" i="3"/>
  <c r="E1009" i="3"/>
  <c r="D1009" i="3" s="1"/>
  <c r="G1009" i="3"/>
  <c r="M1009" i="3"/>
  <c r="B1010" i="3"/>
  <c r="J1010" i="3" s="1"/>
  <c r="C1010" i="3"/>
  <c r="E1010" i="3"/>
  <c r="D1010" i="3" s="1"/>
  <c r="F1010" i="3"/>
  <c r="G1010" i="3"/>
  <c r="I1010" i="3"/>
  <c r="K1010" i="3"/>
  <c r="M1010" i="3"/>
  <c r="B1011" i="3"/>
  <c r="I1011" i="3" s="1"/>
  <c r="C1011" i="3"/>
  <c r="E1011" i="3"/>
  <c r="D1011" i="3" s="1"/>
  <c r="G1011" i="3"/>
  <c r="J1011" i="3"/>
  <c r="M1011" i="3"/>
  <c r="B1012" i="3"/>
  <c r="C1012" i="3"/>
  <c r="E1012" i="3"/>
  <c r="D1012" i="3" s="1"/>
  <c r="F1012" i="3"/>
  <c r="G1012" i="3"/>
  <c r="I1012" i="3"/>
  <c r="J1012" i="3"/>
  <c r="K1012" i="3"/>
  <c r="M1012" i="3"/>
  <c r="B1013" i="3"/>
  <c r="I1013" i="3" s="1"/>
  <c r="C1013" i="3"/>
  <c r="E1013" i="3"/>
  <c r="D1013" i="3" s="1"/>
  <c r="G1013" i="3"/>
  <c r="M1013" i="3"/>
  <c r="B1014" i="3"/>
  <c r="J1014" i="3" s="1"/>
  <c r="C1014" i="3"/>
  <c r="E1014" i="3"/>
  <c r="D1014" i="3" s="1"/>
  <c r="F1014" i="3"/>
  <c r="G1014" i="3"/>
  <c r="I1014" i="3"/>
  <c r="K1014" i="3"/>
  <c r="M1014" i="3"/>
  <c r="B1015" i="3"/>
  <c r="I1015" i="3" s="1"/>
  <c r="C1015" i="3"/>
  <c r="E1015" i="3"/>
  <c r="D1015" i="3" s="1"/>
  <c r="G1015" i="3"/>
  <c r="J1015" i="3"/>
  <c r="M1015" i="3"/>
  <c r="B1016" i="3"/>
  <c r="C1016" i="3"/>
  <c r="E1016" i="3"/>
  <c r="D1016" i="3" s="1"/>
  <c r="F1016" i="3"/>
  <c r="G1016" i="3"/>
  <c r="I1016" i="3"/>
  <c r="J1016" i="3"/>
  <c r="K1016" i="3"/>
  <c r="M1016" i="3"/>
  <c r="B1017" i="3"/>
  <c r="I1017" i="3" s="1"/>
  <c r="C1017" i="3"/>
  <c r="E1017" i="3"/>
  <c r="D1017" i="3" s="1"/>
  <c r="G1017" i="3"/>
  <c r="M1017" i="3"/>
  <c r="B1018" i="3"/>
  <c r="J1018" i="3" s="1"/>
  <c r="C1018" i="3"/>
  <c r="E1018" i="3"/>
  <c r="D1018" i="3" s="1"/>
  <c r="F1018" i="3"/>
  <c r="G1018" i="3"/>
  <c r="I1018" i="3"/>
  <c r="K1018" i="3"/>
  <c r="M1018" i="3"/>
  <c r="B1019" i="3"/>
  <c r="I1019" i="3" s="1"/>
  <c r="C1019" i="3"/>
  <c r="E1019" i="3"/>
  <c r="D1019" i="3" s="1"/>
  <c r="G1019" i="3"/>
  <c r="J1019" i="3"/>
  <c r="M1019" i="3"/>
  <c r="B1020" i="3"/>
  <c r="C1020" i="3"/>
  <c r="E1020" i="3"/>
  <c r="D1020" i="3" s="1"/>
  <c r="F1020" i="3"/>
  <c r="G1020" i="3"/>
  <c r="I1020" i="3"/>
  <c r="J1020" i="3"/>
  <c r="K1020" i="3"/>
  <c r="M1020" i="3"/>
  <c r="B1021" i="3"/>
  <c r="I1021" i="3" s="1"/>
  <c r="C1021" i="3"/>
  <c r="E1021" i="3"/>
  <c r="D1021" i="3" s="1"/>
  <c r="G1021" i="3"/>
  <c r="M1021" i="3"/>
  <c r="B1022" i="3"/>
  <c r="J1022" i="3" s="1"/>
  <c r="C1022" i="3"/>
  <c r="E1022" i="3"/>
  <c r="D1022" i="3" s="1"/>
  <c r="F1022" i="3"/>
  <c r="G1022" i="3"/>
  <c r="I1022" i="3"/>
  <c r="K1022" i="3"/>
  <c r="M1022" i="3"/>
  <c r="B1023" i="3"/>
  <c r="I1023" i="3" s="1"/>
  <c r="C1023" i="3"/>
  <c r="E1023" i="3"/>
  <c r="D1023" i="3" s="1"/>
  <c r="G1023" i="3"/>
  <c r="J1023" i="3"/>
  <c r="M1023" i="3"/>
  <c r="B1024" i="3"/>
  <c r="C1024" i="3"/>
  <c r="E1024" i="3"/>
  <c r="D1024" i="3" s="1"/>
  <c r="F1024" i="3"/>
  <c r="G1024" i="3"/>
  <c r="I1024" i="3"/>
  <c r="J1024" i="3"/>
  <c r="K1024" i="3"/>
  <c r="M1024" i="3"/>
  <c r="B1025" i="3"/>
  <c r="I1025" i="3" s="1"/>
  <c r="C1025" i="3"/>
  <c r="E1025" i="3"/>
  <c r="D1025" i="3" s="1"/>
  <c r="G1025" i="3"/>
  <c r="M1025" i="3"/>
  <c r="B1026" i="3"/>
  <c r="J1026" i="3" s="1"/>
  <c r="C1026" i="3"/>
  <c r="E1026" i="3"/>
  <c r="D1026" i="3" s="1"/>
  <c r="F1026" i="3"/>
  <c r="G1026" i="3"/>
  <c r="I1026" i="3"/>
  <c r="K1026" i="3"/>
  <c r="M1026" i="3"/>
  <c r="B1027" i="3"/>
  <c r="I1027" i="3" s="1"/>
  <c r="C1027" i="3"/>
  <c r="E1027" i="3"/>
  <c r="D1027" i="3" s="1"/>
  <c r="G1027" i="3"/>
  <c r="J1027" i="3"/>
  <c r="M1027" i="3"/>
  <c r="B1028" i="3"/>
  <c r="C1028" i="3"/>
  <c r="E1028" i="3"/>
  <c r="D1028" i="3" s="1"/>
  <c r="F1028" i="3"/>
  <c r="G1028" i="3"/>
  <c r="I1028" i="3"/>
  <c r="J1028" i="3"/>
  <c r="K1028" i="3"/>
  <c r="M1028" i="3"/>
  <c r="B1029" i="3"/>
  <c r="H1029" i="3" s="1"/>
  <c r="C1029" i="3"/>
  <c r="E1029" i="3"/>
  <c r="D1029" i="3" s="1"/>
  <c r="G1029" i="3"/>
  <c r="K1029" i="3"/>
  <c r="B1030" i="3"/>
  <c r="C1030" i="3"/>
  <c r="E1030" i="3"/>
  <c r="D1030" i="3" s="1"/>
  <c r="F1030" i="3"/>
  <c r="G1030" i="3"/>
  <c r="H1030" i="3"/>
  <c r="I1030" i="3"/>
  <c r="J1030" i="3"/>
  <c r="K1030" i="3"/>
  <c r="L1030" i="3"/>
  <c r="M1030" i="3"/>
  <c r="B1031" i="3"/>
  <c r="C1031" i="3"/>
  <c r="E1031" i="3"/>
  <c r="D1031" i="3" s="1"/>
  <c r="F1031" i="3"/>
  <c r="G1031" i="3"/>
  <c r="H1031" i="3"/>
  <c r="I1031" i="3"/>
  <c r="J1031" i="3"/>
  <c r="K1031" i="3"/>
  <c r="L1031" i="3"/>
  <c r="M1031" i="3"/>
  <c r="B1032" i="3"/>
  <c r="C1032" i="3"/>
  <c r="E1032" i="3"/>
  <c r="D1032" i="3" s="1"/>
  <c r="F1032" i="3"/>
  <c r="G1032" i="3"/>
  <c r="H1032" i="3"/>
  <c r="I1032" i="3"/>
  <c r="J1032" i="3"/>
  <c r="K1032" i="3"/>
  <c r="L1032" i="3"/>
  <c r="M1032" i="3"/>
  <c r="B1033" i="3"/>
  <c r="C1033" i="3"/>
  <c r="E1033" i="3"/>
  <c r="D1033" i="3" s="1"/>
  <c r="F1033" i="3"/>
  <c r="G1033" i="3"/>
  <c r="H1033" i="3"/>
  <c r="I1033" i="3"/>
  <c r="J1033" i="3"/>
  <c r="K1033" i="3"/>
  <c r="L1033" i="3"/>
  <c r="M1033" i="3"/>
  <c r="B1034" i="3"/>
  <c r="C1034" i="3"/>
  <c r="E1034" i="3"/>
  <c r="D1034" i="3" s="1"/>
  <c r="F1034" i="3"/>
  <c r="G1034" i="3"/>
  <c r="H1034" i="3"/>
  <c r="I1034" i="3"/>
  <c r="J1034" i="3"/>
  <c r="K1034" i="3"/>
  <c r="L1034" i="3"/>
  <c r="M1034" i="3"/>
  <c r="B1035" i="3"/>
  <c r="C1035" i="3"/>
  <c r="E1035" i="3"/>
  <c r="D1035" i="3" s="1"/>
  <c r="F1035" i="3"/>
  <c r="G1035" i="3"/>
  <c r="H1035" i="3"/>
  <c r="I1035" i="3"/>
  <c r="J1035" i="3"/>
  <c r="K1035" i="3"/>
  <c r="L1035" i="3"/>
  <c r="M1035" i="3"/>
  <c r="B1036" i="3"/>
  <c r="C1036" i="3"/>
  <c r="E1036" i="3"/>
  <c r="D1036" i="3" s="1"/>
  <c r="F1036" i="3"/>
  <c r="G1036" i="3"/>
  <c r="H1036" i="3"/>
  <c r="I1036" i="3"/>
  <c r="J1036" i="3"/>
  <c r="K1036" i="3"/>
  <c r="L1036" i="3"/>
  <c r="M1036" i="3"/>
  <c r="B1037" i="3"/>
  <c r="C1037" i="3"/>
  <c r="E1037" i="3"/>
  <c r="D1037" i="3" s="1"/>
  <c r="F1037" i="3"/>
  <c r="G1037" i="3"/>
  <c r="H1037" i="3"/>
  <c r="I1037" i="3"/>
  <c r="J1037" i="3"/>
  <c r="K1037" i="3"/>
  <c r="L1037" i="3"/>
  <c r="M1037" i="3"/>
  <c r="B1038" i="3"/>
  <c r="C1038" i="3"/>
  <c r="E1038" i="3"/>
  <c r="D1038" i="3" s="1"/>
  <c r="F1038" i="3"/>
  <c r="G1038" i="3"/>
  <c r="H1038" i="3"/>
  <c r="I1038" i="3"/>
  <c r="J1038" i="3"/>
  <c r="K1038" i="3"/>
  <c r="L1038" i="3"/>
  <c r="M1038" i="3"/>
  <c r="B1039" i="3"/>
  <c r="C1039" i="3"/>
  <c r="E1039" i="3"/>
  <c r="D1039" i="3" s="1"/>
  <c r="F1039" i="3"/>
  <c r="G1039" i="3"/>
  <c r="H1039" i="3"/>
  <c r="I1039" i="3"/>
  <c r="J1039" i="3"/>
  <c r="K1039" i="3"/>
  <c r="L1039" i="3"/>
  <c r="M1039" i="3"/>
  <c r="B1040" i="3"/>
  <c r="C1040" i="3"/>
  <c r="E1040" i="3"/>
  <c r="D1040" i="3" s="1"/>
  <c r="F1040" i="3"/>
  <c r="G1040" i="3"/>
  <c r="H1040" i="3"/>
  <c r="I1040" i="3"/>
  <c r="J1040" i="3"/>
  <c r="K1040" i="3"/>
  <c r="L1040" i="3"/>
  <c r="M1040" i="3"/>
  <c r="B1041" i="3"/>
  <c r="C1041" i="3"/>
  <c r="E1041" i="3"/>
  <c r="D1041" i="3" s="1"/>
  <c r="F1041" i="3"/>
  <c r="G1041" i="3"/>
  <c r="H1041" i="3"/>
  <c r="I1041" i="3"/>
  <c r="J1041" i="3"/>
  <c r="K1041" i="3"/>
  <c r="L1041" i="3"/>
  <c r="M1041" i="3"/>
  <c r="B1042" i="3"/>
  <c r="C1042" i="3"/>
  <c r="E1042" i="3"/>
  <c r="D1042" i="3" s="1"/>
  <c r="F1042" i="3"/>
  <c r="G1042" i="3"/>
  <c r="H1042" i="3"/>
  <c r="I1042" i="3"/>
  <c r="J1042" i="3"/>
  <c r="K1042" i="3"/>
  <c r="L1042" i="3"/>
  <c r="M1042" i="3"/>
  <c r="B1043" i="3"/>
  <c r="C1043" i="3"/>
  <c r="E1043" i="3"/>
  <c r="D1043" i="3" s="1"/>
  <c r="F1043" i="3"/>
  <c r="G1043" i="3"/>
  <c r="H1043" i="3"/>
  <c r="I1043" i="3"/>
  <c r="J1043" i="3"/>
  <c r="K1043" i="3"/>
  <c r="L1043" i="3"/>
  <c r="M1043" i="3"/>
  <c r="B1044" i="3"/>
  <c r="C1044" i="3"/>
  <c r="E1044" i="3"/>
  <c r="D1044" i="3" s="1"/>
  <c r="F1044" i="3"/>
  <c r="G1044" i="3"/>
  <c r="H1044" i="3"/>
  <c r="I1044" i="3"/>
  <c r="J1044" i="3"/>
  <c r="K1044" i="3"/>
  <c r="L1044" i="3"/>
  <c r="M1044" i="3"/>
  <c r="B1045" i="3"/>
  <c r="C1045" i="3"/>
  <c r="E1045" i="3"/>
  <c r="D1045" i="3" s="1"/>
  <c r="F1045" i="3"/>
  <c r="G1045" i="3"/>
  <c r="H1045" i="3"/>
  <c r="I1045" i="3"/>
  <c r="J1045" i="3"/>
  <c r="K1045" i="3"/>
  <c r="L1045" i="3"/>
  <c r="M1045" i="3"/>
  <c r="B1046" i="3"/>
  <c r="C1046" i="3"/>
  <c r="E1046" i="3"/>
  <c r="D1046" i="3" s="1"/>
  <c r="F1046" i="3"/>
  <c r="G1046" i="3"/>
  <c r="H1046" i="3"/>
  <c r="I1046" i="3"/>
  <c r="J1046" i="3"/>
  <c r="K1046" i="3"/>
  <c r="L1046" i="3"/>
  <c r="M1046" i="3"/>
  <c r="B1047" i="3"/>
  <c r="C1047" i="3"/>
  <c r="E1047" i="3"/>
  <c r="D1047" i="3" s="1"/>
  <c r="F1047" i="3"/>
  <c r="G1047" i="3"/>
  <c r="H1047" i="3"/>
  <c r="I1047" i="3"/>
  <c r="J1047" i="3"/>
  <c r="K1047" i="3"/>
  <c r="L1047" i="3"/>
  <c r="M1047" i="3"/>
  <c r="B1048" i="3"/>
  <c r="C1048" i="3"/>
  <c r="E1048" i="3"/>
  <c r="D1048" i="3" s="1"/>
  <c r="F1048" i="3"/>
  <c r="G1048" i="3"/>
  <c r="H1048" i="3"/>
  <c r="I1048" i="3"/>
  <c r="J1048" i="3"/>
  <c r="K1048" i="3"/>
  <c r="L1048" i="3"/>
  <c r="M1048" i="3"/>
  <c r="B1049" i="3"/>
  <c r="C1049" i="3"/>
  <c r="E1049" i="3"/>
  <c r="D1049" i="3" s="1"/>
  <c r="F1049" i="3"/>
  <c r="G1049" i="3"/>
  <c r="H1049" i="3"/>
  <c r="I1049" i="3"/>
  <c r="J1049" i="3"/>
  <c r="K1049" i="3"/>
  <c r="L1049" i="3"/>
  <c r="M1049" i="3"/>
  <c r="B1050" i="3"/>
  <c r="C1050" i="3"/>
  <c r="E1050" i="3"/>
  <c r="D1050" i="3" s="1"/>
  <c r="F1050" i="3"/>
  <c r="G1050" i="3"/>
  <c r="H1050" i="3"/>
  <c r="I1050" i="3"/>
  <c r="J1050" i="3"/>
  <c r="K1050" i="3"/>
  <c r="L1050" i="3"/>
  <c r="M1050" i="3"/>
  <c r="B1051" i="3"/>
  <c r="C1051" i="3"/>
  <c r="E1051" i="3"/>
  <c r="D1051" i="3" s="1"/>
  <c r="F1051" i="3"/>
  <c r="G1051" i="3"/>
  <c r="H1051" i="3"/>
  <c r="I1051" i="3"/>
  <c r="J1051" i="3"/>
  <c r="K1051" i="3"/>
  <c r="L1051" i="3"/>
  <c r="M1051" i="3"/>
  <c r="B1052" i="3"/>
  <c r="C1052" i="3"/>
  <c r="E1052" i="3"/>
  <c r="D1052" i="3" s="1"/>
  <c r="F1052" i="3"/>
  <c r="G1052" i="3"/>
  <c r="H1052" i="3"/>
  <c r="I1052" i="3"/>
  <c r="J1052" i="3"/>
  <c r="K1052" i="3"/>
  <c r="L1052" i="3"/>
  <c r="M1052" i="3"/>
  <c r="B1053" i="3"/>
  <c r="C1053" i="3"/>
  <c r="E1053" i="3"/>
  <c r="D1053" i="3" s="1"/>
  <c r="F1053" i="3"/>
  <c r="G1053" i="3"/>
  <c r="H1053" i="3"/>
  <c r="I1053" i="3"/>
  <c r="J1053" i="3"/>
  <c r="K1053" i="3"/>
  <c r="L1053" i="3"/>
  <c r="M1053" i="3"/>
  <c r="B1054" i="3"/>
  <c r="C1054" i="3"/>
  <c r="E1054" i="3"/>
  <c r="D1054" i="3" s="1"/>
  <c r="F1054" i="3"/>
  <c r="G1054" i="3"/>
  <c r="H1054" i="3"/>
  <c r="I1054" i="3"/>
  <c r="J1054" i="3"/>
  <c r="K1054" i="3"/>
  <c r="L1054" i="3"/>
  <c r="M1054" i="3"/>
  <c r="B1055" i="3"/>
  <c r="C1055" i="3"/>
  <c r="E1055" i="3"/>
  <c r="D1055" i="3" s="1"/>
  <c r="F1055" i="3"/>
  <c r="G1055" i="3"/>
  <c r="H1055" i="3"/>
  <c r="I1055" i="3"/>
  <c r="J1055" i="3"/>
  <c r="K1055" i="3"/>
  <c r="L1055" i="3"/>
  <c r="M1055" i="3"/>
  <c r="B1056" i="3"/>
  <c r="C1056" i="3"/>
  <c r="E1056" i="3"/>
  <c r="D1056" i="3" s="1"/>
  <c r="F1056" i="3"/>
  <c r="G1056" i="3"/>
  <c r="H1056" i="3"/>
  <c r="I1056" i="3"/>
  <c r="J1056" i="3"/>
  <c r="K1056" i="3"/>
  <c r="L1056" i="3"/>
  <c r="M1056" i="3"/>
  <c r="B1057" i="3"/>
  <c r="C1057" i="3"/>
  <c r="E1057" i="3"/>
  <c r="D1057" i="3" s="1"/>
  <c r="F1057" i="3"/>
  <c r="G1057" i="3"/>
  <c r="H1057" i="3"/>
  <c r="I1057" i="3"/>
  <c r="J1057" i="3"/>
  <c r="K1057" i="3"/>
  <c r="L1057" i="3"/>
  <c r="M1057" i="3"/>
  <c r="B1058" i="3"/>
  <c r="C1058" i="3"/>
  <c r="E1058" i="3"/>
  <c r="D1058" i="3" s="1"/>
  <c r="F1058" i="3"/>
  <c r="G1058" i="3"/>
  <c r="H1058" i="3"/>
  <c r="I1058" i="3"/>
  <c r="J1058" i="3"/>
  <c r="K1058" i="3"/>
  <c r="L1058" i="3"/>
  <c r="M1058" i="3"/>
  <c r="B1059" i="3"/>
  <c r="C1059" i="3"/>
  <c r="E1059" i="3"/>
  <c r="D1059" i="3" s="1"/>
  <c r="F1059" i="3"/>
  <c r="G1059" i="3"/>
  <c r="H1059" i="3"/>
  <c r="I1059" i="3"/>
  <c r="J1059" i="3"/>
  <c r="K1059" i="3"/>
  <c r="L1059" i="3"/>
  <c r="M1059" i="3"/>
  <c r="B1060" i="3"/>
  <c r="C1060" i="3"/>
  <c r="E1060" i="3"/>
  <c r="D1060" i="3" s="1"/>
  <c r="F1060" i="3"/>
  <c r="G1060" i="3"/>
  <c r="H1060" i="3"/>
  <c r="I1060" i="3"/>
  <c r="J1060" i="3"/>
  <c r="K1060" i="3"/>
  <c r="L1060" i="3"/>
  <c r="M1060" i="3"/>
  <c r="B1061" i="3"/>
  <c r="C1061" i="3"/>
  <c r="E1061" i="3"/>
  <c r="D1061" i="3" s="1"/>
  <c r="F1061" i="3"/>
  <c r="G1061" i="3"/>
  <c r="H1061" i="3"/>
  <c r="I1061" i="3"/>
  <c r="J1061" i="3"/>
  <c r="K1061" i="3"/>
  <c r="L1061" i="3"/>
  <c r="M1061" i="3"/>
  <c r="B1062" i="3"/>
  <c r="C1062" i="3"/>
  <c r="E1062" i="3"/>
  <c r="D1062" i="3" s="1"/>
  <c r="F1062" i="3"/>
  <c r="G1062" i="3"/>
  <c r="H1062" i="3"/>
  <c r="I1062" i="3"/>
  <c r="J1062" i="3"/>
  <c r="K1062" i="3"/>
  <c r="L1062" i="3"/>
  <c r="M1062" i="3"/>
  <c r="B1063" i="3"/>
  <c r="C1063" i="3"/>
  <c r="E1063" i="3"/>
  <c r="D1063" i="3" s="1"/>
  <c r="F1063" i="3"/>
  <c r="G1063" i="3"/>
  <c r="H1063" i="3"/>
  <c r="I1063" i="3"/>
  <c r="J1063" i="3"/>
  <c r="K1063" i="3"/>
  <c r="L1063" i="3"/>
  <c r="M1063" i="3"/>
  <c r="B1064" i="3"/>
  <c r="C1064" i="3"/>
  <c r="E1064" i="3"/>
  <c r="D1064" i="3" s="1"/>
  <c r="F1064" i="3"/>
  <c r="G1064" i="3"/>
  <c r="H1064" i="3"/>
  <c r="I1064" i="3"/>
  <c r="J1064" i="3"/>
  <c r="K1064" i="3"/>
  <c r="L1064" i="3"/>
  <c r="M1064" i="3"/>
  <c r="B1065" i="3"/>
  <c r="C1065" i="3"/>
  <c r="E1065" i="3"/>
  <c r="D1065" i="3" s="1"/>
  <c r="F1065" i="3"/>
  <c r="G1065" i="3"/>
  <c r="H1065" i="3"/>
  <c r="I1065" i="3"/>
  <c r="J1065" i="3"/>
  <c r="K1065" i="3"/>
  <c r="L1065" i="3"/>
  <c r="M1065" i="3"/>
  <c r="B1066" i="3"/>
  <c r="C1066" i="3"/>
  <c r="E1066" i="3"/>
  <c r="D1066" i="3" s="1"/>
  <c r="F1066" i="3"/>
  <c r="G1066" i="3"/>
  <c r="H1066" i="3"/>
  <c r="I1066" i="3"/>
  <c r="J1066" i="3"/>
  <c r="K1066" i="3"/>
  <c r="L1066" i="3"/>
  <c r="M1066" i="3"/>
  <c r="B1067" i="3"/>
  <c r="C1067" i="3"/>
  <c r="E1067" i="3"/>
  <c r="D1067" i="3" s="1"/>
  <c r="F1067" i="3"/>
  <c r="G1067" i="3"/>
  <c r="H1067" i="3"/>
  <c r="I1067" i="3"/>
  <c r="J1067" i="3"/>
  <c r="K1067" i="3"/>
  <c r="L1067" i="3"/>
  <c r="M1067" i="3"/>
  <c r="B1068" i="3"/>
  <c r="C1068" i="3"/>
  <c r="E1068" i="3"/>
  <c r="D1068" i="3" s="1"/>
  <c r="F1068" i="3"/>
  <c r="G1068" i="3"/>
  <c r="H1068" i="3"/>
  <c r="I1068" i="3"/>
  <c r="J1068" i="3"/>
  <c r="K1068" i="3"/>
  <c r="L1068" i="3"/>
  <c r="M1068" i="3"/>
  <c r="B1069" i="3"/>
  <c r="C1069" i="3"/>
  <c r="E1069" i="3"/>
  <c r="D1069" i="3" s="1"/>
  <c r="F1069" i="3"/>
  <c r="G1069" i="3"/>
  <c r="H1069" i="3"/>
  <c r="I1069" i="3"/>
  <c r="J1069" i="3"/>
  <c r="K1069" i="3"/>
  <c r="L1069" i="3"/>
  <c r="M1069" i="3"/>
  <c r="B1070" i="3"/>
  <c r="C1070" i="3"/>
  <c r="E1070" i="3"/>
  <c r="D1070" i="3" s="1"/>
  <c r="F1070" i="3"/>
  <c r="G1070" i="3"/>
  <c r="H1070" i="3"/>
  <c r="I1070" i="3"/>
  <c r="J1070" i="3"/>
  <c r="K1070" i="3"/>
  <c r="L1070" i="3"/>
  <c r="M1070" i="3"/>
  <c r="B1071" i="3"/>
  <c r="C1071" i="3"/>
  <c r="E1071" i="3"/>
  <c r="D1071" i="3" s="1"/>
  <c r="F1071" i="3"/>
  <c r="G1071" i="3"/>
  <c r="H1071" i="3"/>
  <c r="I1071" i="3"/>
  <c r="J1071" i="3"/>
  <c r="K1071" i="3"/>
  <c r="L1071" i="3"/>
  <c r="M1071" i="3"/>
  <c r="B1072" i="3"/>
  <c r="C1072" i="3"/>
  <c r="E1072" i="3"/>
  <c r="D1072" i="3" s="1"/>
  <c r="F1072" i="3"/>
  <c r="G1072" i="3"/>
  <c r="H1072" i="3"/>
  <c r="I1072" i="3"/>
  <c r="J1072" i="3"/>
  <c r="K1072" i="3"/>
  <c r="L1072" i="3"/>
  <c r="M1072" i="3"/>
  <c r="B1073" i="3"/>
  <c r="C1073" i="3"/>
  <c r="E1073" i="3"/>
  <c r="D1073" i="3" s="1"/>
  <c r="F1073" i="3"/>
  <c r="G1073" i="3"/>
  <c r="H1073" i="3"/>
  <c r="I1073" i="3"/>
  <c r="J1073" i="3"/>
  <c r="K1073" i="3"/>
  <c r="L1073" i="3"/>
  <c r="M1073" i="3"/>
  <c r="B1074" i="3"/>
  <c r="C1074" i="3"/>
  <c r="E1074" i="3"/>
  <c r="D1074" i="3" s="1"/>
  <c r="F1074" i="3"/>
  <c r="G1074" i="3"/>
  <c r="H1074" i="3"/>
  <c r="I1074" i="3"/>
  <c r="J1074" i="3"/>
  <c r="K1074" i="3"/>
  <c r="L1074" i="3"/>
  <c r="M1074" i="3"/>
  <c r="B1075" i="3"/>
  <c r="C1075" i="3"/>
  <c r="E1075" i="3"/>
  <c r="D1075" i="3" s="1"/>
  <c r="F1075" i="3"/>
  <c r="G1075" i="3"/>
  <c r="H1075" i="3"/>
  <c r="I1075" i="3"/>
  <c r="J1075" i="3"/>
  <c r="K1075" i="3"/>
  <c r="L1075" i="3"/>
  <c r="M1075" i="3"/>
  <c r="B1076" i="3"/>
  <c r="C1076" i="3"/>
  <c r="E1076" i="3"/>
  <c r="D1076" i="3" s="1"/>
  <c r="F1076" i="3"/>
  <c r="G1076" i="3"/>
  <c r="H1076" i="3"/>
  <c r="I1076" i="3"/>
  <c r="J1076" i="3"/>
  <c r="K1076" i="3"/>
  <c r="L1076" i="3"/>
  <c r="M1076" i="3"/>
  <c r="B1077" i="3"/>
  <c r="C1077" i="3"/>
  <c r="E1077" i="3"/>
  <c r="D1077" i="3" s="1"/>
  <c r="F1077" i="3"/>
  <c r="G1077" i="3"/>
  <c r="H1077" i="3"/>
  <c r="I1077" i="3"/>
  <c r="J1077" i="3"/>
  <c r="K1077" i="3"/>
  <c r="L1077" i="3"/>
  <c r="M1077" i="3"/>
  <c r="B1078" i="3"/>
  <c r="C1078" i="3"/>
  <c r="E1078" i="3"/>
  <c r="D1078" i="3" s="1"/>
  <c r="F1078" i="3"/>
  <c r="G1078" i="3"/>
  <c r="H1078" i="3"/>
  <c r="I1078" i="3"/>
  <c r="J1078" i="3"/>
  <c r="K1078" i="3"/>
  <c r="L1078" i="3"/>
  <c r="M1078" i="3"/>
  <c r="N1029" i="3"/>
  <c r="N1030" i="3"/>
  <c r="N1031" i="3"/>
  <c r="N1032" i="3"/>
  <c r="N1033" i="3"/>
  <c r="N1034" i="3"/>
  <c r="N1035" i="3"/>
  <c r="N1036" i="3"/>
  <c r="N1037" i="3"/>
  <c r="N1038" i="3"/>
  <c r="N1039" i="3"/>
  <c r="N1040" i="3"/>
  <c r="N1041" i="3"/>
  <c r="N1042" i="3"/>
  <c r="N1043" i="3"/>
  <c r="N1044" i="3"/>
  <c r="N1045" i="3"/>
  <c r="N1046" i="3"/>
  <c r="N1047" i="3"/>
  <c r="N1048" i="3"/>
  <c r="N1049" i="3"/>
  <c r="N1050" i="3"/>
  <c r="N1051" i="3"/>
  <c r="N1052" i="3"/>
  <c r="N1053" i="3"/>
  <c r="N1054" i="3"/>
  <c r="N1055" i="3"/>
  <c r="N1056" i="3"/>
  <c r="N1057" i="3"/>
  <c r="N1058" i="3"/>
  <c r="N1059" i="3"/>
  <c r="N1060" i="3"/>
  <c r="N1061" i="3"/>
  <c r="N1062" i="3"/>
  <c r="N1063" i="3"/>
  <c r="N1064" i="3"/>
  <c r="N1065" i="3"/>
  <c r="N1066" i="3"/>
  <c r="N1067" i="3"/>
  <c r="N1068" i="3"/>
  <c r="N1069" i="3"/>
  <c r="N1070" i="3"/>
  <c r="N1071" i="3"/>
  <c r="N1072" i="3"/>
  <c r="N1073" i="3"/>
  <c r="N1074" i="3"/>
  <c r="N1075" i="3"/>
  <c r="N1076" i="3"/>
  <c r="N1077" i="3"/>
  <c r="N1078" i="3"/>
  <c r="P1001" i="3"/>
  <c r="Q1001" i="3"/>
  <c r="P1002" i="3"/>
  <c r="Q1002" i="3"/>
  <c r="P1003" i="3"/>
  <c r="Q1003" i="3"/>
  <c r="P1004" i="3"/>
  <c r="Q1004" i="3"/>
  <c r="P1005" i="3"/>
  <c r="Q1005" i="3"/>
  <c r="P1006" i="3"/>
  <c r="Q1006" i="3"/>
  <c r="P1007" i="3"/>
  <c r="Q1007" i="3"/>
  <c r="P1008" i="3"/>
  <c r="Q1008" i="3"/>
  <c r="P1009" i="3"/>
  <c r="Q1009" i="3"/>
  <c r="P1010" i="3"/>
  <c r="Q1010" i="3"/>
  <c r="P1011" i="3"/>
  <c r="Q1011" i="3"/>
  <c r="P1012" i="3"/>
  <c r="Q1012" i="3"/>
  <c r="P1013" i="3"/>
  <c r="Q1013" i="3"/>
  <c r="P1014" i="3"/>
  <c r="Q1014" i="3"/>
  <c r="P1015" i="3"/>
  <c r="Q1015" i="3"/>
  <c r="P1016" i="3"/>
  <c r="Q1016" i="3"/>
  <c r="P1017" i="3"/>
  <c r="Q1017" i="3"/>
  <c r="P1018" i="3"/>
  <c r="Q1018" i="3"/>
  <c r="P1019" i="3"/>
  <c r="Q1019" i="3"/>
  <c r="P1020" i="3"/>
  <c r="Q1020" i="3"/>
  <c r="P1021" i="3"/>
  <c r="Q1021" i="3"/>
  <c r="P1022" i="3"/>
  <c r="Q1022" i="3"/>
  <c r="P1023" i="3"/>
  <c r="Q1023" i="3"/>
  <c r="P1024" i="3"/>
  <c r="Q1024" i="3"/>
  <c r="P1025" i="3"/>
  <c r="Q1025" i="3"/>
  <c r="P1026" i="3"/>
  <c r="Q1026" i="3"/>
  <c r="P1027" i="3"/>
  <c r="Q1027" i="3"/>
  <c r="P1028" i="3"/>
  <c r="Q1028" i="3"/>
  <c r="P1029" i="3"/>
  <c r="Q1029" i="3"/>
  <c r="P1030" i="3"/>
  <c r="Q1030" i="3"/>
  <c r="P1031" i="3"/>
  <c r="Q1031" i="3"/>
  <c r="P1032" i="3"/>
  <c r="Q1032" i="3"/>
  <c r="P1033" i="3"/>
  <c r="Q1033" i="3"/>
  <c r="P1034" i="3"/>
  <c r="Q1034" i="3"/>
  <c r="P1035" i="3"/>
  <c r="Q1035" i="3"/>
  <c r="P1036" i="3"/>
  <c r="Q1036" i="3"/>
  <c r="P1037" i="3"/>
  <c r="Q1037" i="3"/>
  <c r="P1038" i="3"/>
  <c r="Q1038" i="3"/>
  <c r="P1039" i="3"/>
  <c r="Q1039" i="3"/>
  <c r="P1040" i="3"/>
  <c r="Q1040" i="3"/>
  <c r="P1041" i="3"/>
  <c r="Q1041" i="3"/>
  <c r="P1042" i="3"/>
  <c r="Q1042" i="3"/>
  <c r="P1043" i="3"/>
  <c r="Q1043" i="3"/>
  <c r="P1044" i="3"/>
  <c r="Q1044" i="3"/>
  <c r="P1045" i="3"/>
  <c r="Q1045" i="3"/>
  <c r="P1046" i="3"/>
  <c r="Q1046" i="3"/>
  <c r="P1047" i="3"/>
  <c r="Q1047" i="3"/>
  <c r="P1048" i="3"/>
  <c r="Q1048" i="3"/>
  <c r="P1049" i="3"/>
  <c r="Q1049" i="3"/>
  <c r="P1050" i="3"/>
  <c r="Q1050" i="3"/>
  <c r="P1051" i="3"/>
  <c r="Q1051" i="3"/>
  <c r="P1052" i="3"/>
  <c r="Q1052" i="3"/>
  <c r="P1053" i="3"/>
  <c r="Q1053" i="3"/>
  <c r="P1054" i="3"/>
  <c r="Q1054" i="3"/>
  <c r="P1055" i="3"/>
  <c r="Q1055" i="3"/>
  <c r="P1056" i="3"/>
  <c r="Q1056" i="3"/>
  <c r="P1057" i="3"/>
  <c r="Q1057" i="3"/>
  <c r="P1058" i="3"/>
  <c r="Q1058" i="3"/>
  <c r="P1059" i="3"/>
  <c r="Q1059" i="3"/>
  <c r="P1060" i="3"/>
  <c r="Q1060" i="3"/>
  <c r="P1061" i="3"/>
  <c r="Q1061" i="3"/>
  <c r="P1062" i="3"/>
  <c r="Q1062" i="3"/>
  <c r="P1063" i="3"/>
  <c r="Q1063" i="3"/>
  <c r="P1064" i="3"/>
  <c r="Q1064" i="3"/>
  <c r="P1065" i="3"/>
  <c r="Q1065" i="3"/>
  <c r="P1066" i="3"/>
  <c r="Q1066" i="3"/>
  <c r="P1067" i="3"/>
  <c r="Q1067" i="3"/>
  <c r="P1068" i="3"/>
  <c r="Q1068" i="3"/>
  <c r="P1069" i="3"/>
  <c r="Q1069" i="3"/>
  <c r="P1070" i="3"/>
  <c r="Q1070" i="3"/>
  <c r="P1071" i="3"/>
  <c r="Q1071" i="3"/>
  <c r="P1072" i="3"/>
  <c r="Q1072" i="3"/>
  <c r="P1073" i="3"/>
  <c r="Q1073" i="3"/>
  <c r="P1074" i="3"/>
  <c r="Q1074" i="3"/>
  <c r="P1075" i="3"/>
  <c r="Q1075" i="3"/>
  <c r="P1076" i="3"/>
  <c r="Q1076" i="3"/>
  <c r="P1077" i="3"/>
  <c r="Q1077" i="3"/>
  <c r="P1078" i="3"/>
  <c r="Q1078"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J1029" i="3" l="1"/>
  <c r="F1029" i="3"/>
  <c r="H1028" i="3"/>
  <c r="L1028" i="3"/>
  <c r="K1025" i="3"/>
  <c r="F1025" i="3"/>
  <c r="H1024" i="3"/>
  <c r="L1024" i="3"/>
  <c r="K1021" i="3"/>
  <c r="F1021" i="3"/>
  <c r="H1020" i="3"/>
  <c r="L1020" i="3"/>
  <c r="K1017" i="3"/>
  <c r="F1017" i="3"/>
  <c r="H1016" i="3"/>
  <c r="L1016" i="3"/>
  <c r="K1013" i="3"/>
  <c r="F1013" i="3"/>
  <c r="H1012" i="3"/>
  <c r="L1012" i="3"/>
  <c r="K1009" i="3"/>
  <c r="F1009" i="3"/>
  <c r="H1008" i="3"/>
  <c r="L1008" i="3"/>
  <c r="K1005" i="3"/>
  <c r="F1005" i="3"/>
  <c r="H1004" i="3"/>
  <c r="L1004" i="3"/>
  <c r="M1029" i="3"/>
  <c r="I1029" i="3"/>
  <c r="H1027" i="3"/>
  <c r="L1027" i="3"/>
  <c r="J1025" i="3"/>
  <c r="H1023" i="3"/>
  <c r="L1023" i="3"/>
  <c r="J1021" i="3"/>
  <c r="H1019" i="3"/>
  <c r="L1019" i="3"/>
  <c r="J1017" i="3"/>
  <c r="H1015" i="3"/>
  <c r="L1015" i="3"/>
  <c r="J1013" i="3"/>
  <c r="H1011" i="3"/>
  <c r="L1011" i="3"/>
  <c r="J1009" i="3"/>
  <c r="H1007" i="3"/>
  <c r="L1007" i="3"/>
  <c r="J1005" i="3"/>
  <c r="H1003" i="3"/>
  <c r="L1003" i="3"/>
  <c r="L1029" i="3"/>
  <c r="K1027" i="3"/>
  <c r="F1027" i="3"/>
  <c r="H1026" i="3"/>
  <c r="L1026" i="3"/>
  <c r="K1023" i="3"/>
  <c r="F1023" i="3"/>
  <c r="H1022" i="3"/>
  <c r="L1022" i="3"/>
  <c r="K1019" i="3"/>
  <c r="F1019" i="3"/>
  <c r="H1018" i="3"/>
  <c r="L1018" i="3"/>
  <c r="K1015" i="3"/>
  <c r="F1015" i="3"/>
  <c r="H1014" i="3"/>
  <c r="L1014" i="3"/>
  <c r="K1011" i="3"/>
  <c r="F1011" i="3"/>
  <c r="H1010" i="3"/>
  <c r="L1010" i="3"/>
  <c r="H1006" i="3"/>
  <c r="L1006" i="3"/>
  <c r="H1002" i="3"/>
  <c r="L1002" i="3"/>
  <c r="H1025" i="3"/>
  <c r="L1025" i="3"/>
  <c r="H1021" i="3"/>
  <c r="L1021" i="3"/>
  <c r="H1017" i="3"/>
  <c r="L1017" i="3"/>
  <c r="H1013" i="3"/>
  <c r="L1013" i="3"/>
  <c r="H1009" i="3"/>
  <c r="L1009" i="3"/>
  <c r="H1005" i="3"/>
  <c r="L1005" i="3"/>
  <c r="L1001" i="3"/>
  <c r="AD3" i="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<sst xmlns="http://schemas.openxmlformats.org/spreadsheetml/2006/main" count="20667" uniqueCount="10569">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</sst>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2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0" fillId="0" borderId="4" xfId="0" applyFont="1" applyBorder="1"/>
    <xf numFmtId="0" fontId="49" fillId="0" borderId="0" xfId="0" applyFont="1"/>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44" applyFont="1" applyBorder="1" applyAlignment="1"/>
    <xf numFmtId="164" fontId="54" fillId="0" borderId="0" xfId="0" applyNumberFormat="1" applyFont="1" applyAlignment="1">
      <alignment horizontal="right"/>
    </xf>
    <xf numFmtId="0" fontId="54" fillId="0" borderId="0" xfId="0" applyFont="1"/>
    <xf numFmtId="0" fontId="55" fillId="0" borderId="0" xfId="0" applyFont="1"/>
    <xf numFmtId="0" fontId="54" fillId="0" borderId="0" xfId="0" applyFont="1" applyAlignment="1">
      <alignment horizontal="justify" wrapText="1"/>
    </xf>
    <xf numFmtId="0" fontId="55" fillId="0" borderId="0" xfId="0" applyFont="1" applyAlignment="1">
      <alignment horizontal="left"/>
    </xf>
    <xf numFmtId="0" fontId="54" fillId="0" borderId="4" xfId="0" applyFont="1" applyBorder="1"/>
    <xf numFmtId="0" fontId="54" fillId="0" borderId="4" xfId="0" applyFont="1" applyBorder="1" applyAlignment="1">
      <alignment vertical="center"/>
    </xf>
    <xf numFmtId="0" fontId="55" fillId="0" borderId="16" xfId="0" applyFont="1" applyBorder="1"/>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48" fillId="0" borderId="0" xfId="0" applyFont="1" applyAlignment="1">
      <alignment horizontal="right" wrapText="1"/>
    </xf>
    <xf numFmtId="0" fontId="40" fillId="0" borderId="0" xfId="0" applyFont="1" applyAlignment="1">
      <alignment horizontal="right" wrapText="1"/>
    </xf>
    <xf numFmtId="0" fontId="49" fillId="0" borderId="0" xfId="0" applyFont="1" applyAlignment="1">
      <alignment horizontal="left"/>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9" fillId="0" borderId="0" xfId="0" applyFont="1" applyAlignment="1">
      <alignment horizontal="center"/>
    </xf>
    <xf numFmtId="0" fontId="51" fillId="0" borderId="5" xfId="0" applyFont="1" applyBorder="1" applyAlignment="1">
      <alignment horizontal="left"/>
    </xf>
    <xf numFmtId="1" fontId="51" fillId="0" borderId="4" xfId="0" applyNumberFormat="1" applyFont="1" applyBorder="1" applyAlignment="1">
      <alignment horizontal="left"/>
    </xf>
    <xf numFmtId="0" fontId="51" fillId="0" borderId="4" xfId="0" applyFont="1" applyBorder="1" applyAlignment="1">
      <alignment horizontal="left"/>
    </xf>
    <xf numFmtId="0" fontId="40" fillId="0" borderId="0" xfId="0" applyFont="1" applyAlignment="1">
      <alignment horizontal="center"/>
    </xf>
    <xf numFmtId="0" fontId="49" fillId="0" borderId="16" xfId="0" applyFont="1" applyBorder="1" applyAlignment="1">
      <alignment horizontal="left"/>
    </xf>
    <xf numFmtId="0" fontId="51" fillId="0" borderId="5" xfId="0" applyFont="1" applyBorder="1" applyAlignment="1">
      <alignment horizontal="left" vertical="top"/>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pplyProtection="1">
      <alignment horizontal="left"/>
    </xf>
    <xf numFmtId="0" fontId="51" fillId="0" borderId="0" xfId="44" applyFont="1" applyAlignment="1">
      <alignment horizontal="left"/>
    </xf>
    <xf numFmtId="0" fontId="51" fillId="0" borderId="4" xfId="0" applyFont="1" applyBorder="1" applyAlignment="1">
      <alignment horizontal="left" vertical="top"/>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51" fillId="0" borderId="0" xfId="44" applyFont="1" applyFill="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51" fillId="0" borderId="0" xfId="0" applyFont="1" applyAlignment="1">
      <alignment horizontal="center"/>
    </xf>
    <xf numFmtId="0" fontId="51" fillId="0" borderId="0" xfId="0" applyFont="1" applyAlignment="1">
      <alignment horizontal="left"/>
    </xf>
    <xf numFmtId="164" fontId="54" fillId="0" borderId="0" xfId="0" applyNumberFormat="1" applyFont="1" applyAlignment="1">
      <alignment horizontal="right"/>
    </xf>
    <xf numFmtId="0" fontId="55" fillId="0" borderId="0" xfId="0" applyFont="1" applyAlignment="1">
      <alignment horizontal="left"/>
    </xf>
    <xf numFmtId="0" fontId="54" fillId="0" borderId="0" xfId="0" applyFont="1" applyAlignment="1">
      <alignment horizontal="justify" wrapText="1"/>
    </xf>
    <xf numFmtId="0" fontId="54" fillId="0" borderId="0" xfId="0" applyFont="1" applyAlignment="1">
      <alignment horizontal="left" vertical="top" wrapText="1"/>
    </xf>
    <xf numFmtId="0" fontId="54" fillId="0" borderId="0" xfId="0" applyFont="1" applyAlignment="1">
      <alignment horizontal="right" wrapText="1"/>
    </xf>
    <xf numFmtId="0" fontId="5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4">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8"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1" hidden="1" customWidth="1"/>
    <col min="56" max="62" width="34" style="2" hidden="1" customWidth="1"/>
    <col min="63" max="63" width="34" style="88" hidden="1" customWidth="1"/>
    <col min="64" max="64" width="34" style="108"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89" t="s">
        <v>10475</v>
      </c>
      <c r="B1" s="90" t="s">
        <v>20</v>
      </c>
      <c r="C1" s="90" t="s">
        <v>7</v>
      </c>
      <c r="D1" s="90" t="s">
        <v>10539</v>
      </c>
      <c r="E1" s="90" t="s">
        <v>10437</v>
      </c>
      <c r="F1" s="90" t="s">
        <v>23</v>
      </c>
      <c r="G1" s="90" t="s">
        <v>0</v>
      </c>
      <c r="H1" s="90"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3" t="s">
        <v>12</v>
      </c>
      <c r="AA1" s="92" t="s">
        <v>10565</v>
      </c>
      <c r="AB1" s="92" t="s">
        <v>10566</v>
      </c>
      <c r="AC1" s="92"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2" t="s">
        <v>10540</v>
      </c>
      <c r="AV1" s="94" t="s">
        <v>10542</v>
      </c>
      <c r="AW1" s="94" t="s">
        <v>10541</v>
      </c>
      <c r="AX1" s="94" t="s">
        <v>10543</v>
      </c>
      <c r="AY1" s="94" t="s">
        <v>10544</v>
      </c>
      <c r="AZ1" s="94" t="s">
        <v>10548</v>
      </c>
      <c r="BA1" s="94" t="s">
        <v>10549</v>
      </c>
      <c r="BB1" s="94" t="s">
        <v>10547</v>
      </c>
      <c r="BC1" s="99" t="s">
        <v>10545</v>
      </c>
      <c r="BD1" s="76" t="s">
        <v>8</v>
      </c>
      <c r="BE1" s="76" t="s">
        <v>9</v>
      </c>
      <c r="BF1" s="76" t="s">
        <v>10425</v>
      </c>
      <c r="BG1" s="90" t="s">
        <v>179</v>
      </c>
      <c r="BH1" s="90" t="s">
        <v>180</v>
      </c>
      <c r="BI1" s="76" t="s">
        <v>10529</v>
      </c>
      <c r="BJ1" s="105" t="s">
        <v>10546</v>
      </c>
      <c r="BK1" s="95" t="s">
        <v>10530</v>
      </c>
      <c r="BL1" s="106"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7"/>
      <c r="AW2" s="104"/>
      <c r="AX2" s="98"/>
      <c r="AY2" s="110"/>
      <c r="AZ2" s="97"/>
      <c r="BA2" s="97"/>
      <c r="BB2" s="4"/>
      <c r="BC2" s="100"/>
      <c r="BD2" s="4"/>
      <c r="BE2" s="4"/>
      <c r="BF2" s="9"/>
      <c r="BG2" s="7"/>
      <c r="BH2" s="7"/>
      <c r="BI2" s="7" t="str">
        <f t="shared" ref="BI2:BI65" ca="1" si="1">IFERROR(IF(BF2="","",IF(BB2=5,"",IF(BF2-TODAY()&gt;0,"VIGENTE","VENCIDO"))),"")</f>
        <v/>
      </c>
      <c r="BJ2" s="4" t="str">
        <f>IFERROR(IF(AA2=0,"",AA2/BC2),"")</f>
        <v/>
      </c>
      <c r="BK2" s="96" t="str">
        <f t="shared" ref="BK2:BK65" si="2">IFERROR(IF(AA2="","",AA2/V2),"")</f>
        <v/>
      </c>
      <c r="BL2" s="107"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7"/>
      <c r="AW3" s="97"/>
      <c r="AX3" s="97"/>
      <c r="AY3" s="110"/>
      <c r="AZ3" s="97"/>
      <c r="BA3" s="97"/>
      <c r="BB3" s="4"/>
      <c r="BC3" s="100"/>
      <c r="BD3" s="4"/>
      <c r="BE3" s="4"/>
      <c r="BF3" s="9"/>
      <c r="BG3" s="7"/>
      <c r="BH3" s="7"/>
      <c r="BI3" s="7" t="str">
        <f t="shared" ca="1" si="1"/>
        <v/>
      </c>
      <c r="BJ3" s="4" t="str">
        <f>IFERROR(IF(AA3=0,"",AA3/BC3),"")</f>
        <v/>
      </c>
      <c r="BK3" s="96" t="str">
        <f t="shared" si="2"/>
        <v/>
      </c>
      <c r="BL3" s="107"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7"/>
      <c r="AW4" s="97"/>
      <c r="AX4" s="97"/>
      <c r="AY4" s="110"/>
      <c r="AZ4" s="97"/>
      <c r="BA4" s="97"/>
      <c r="BB4" s="4"/>
      <c r="BC4" s="100"/>
      <c r="BD4" s="4"/>
      <c r="BE4" s="4"/>
      <c r="BF4" s="9"/>
      <c r="BG4" s="7"/>
      <c r="BH4" s="7"/>
      <c r="BI4" s="7" t="str">
        <f t="shared" ca="1" si="1"/>
        <v/>
      </c>
      <c r="BJ4" s="4" t="str">
        <f>IFERROR(IF(AA4=0,"",AA4/BC4),"")</f>
        <v/>
      </c>
      <c r="BK4" s="96" t="str">
        <f t="shared" si="2"/>
        <v/>
      </c>
      <c r="BL4" s="107"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7"/>
      <c r="AW5" s="97"/>
      <c r="AX5" s="97"/>
      <c r="AY5" s="110"/>
      <c r="AZ5" s="97"/>
      <c r="BA5" s="97"/>
      <c r="BB5" s="4"/>
      <c r="BC5" s="100"/>
      <c r="BD5" s="4"/>
      <c r="BE5" s="4"/>
      <c r="BF5" s="9"/>
      <c r="BG5" s="7"/>
      <c r="BH5" s="7"/>
      <c r="BI5" s="7" t="str">
        <f t="shared" ca="1" si="1"/>
        <v/>
      </c>
      <c r="BJ5" s="4" t="str">
        <f t="shared" ref="BJ5:BJ6" si="14">IFERROR(IF(AA5=0,"",AA5/BC5),"")</f>
        <v/>
      </c>
      <c r="BK5" s="96" t="str">
        <f t="shared" si="2"/>
        <v/>
      </c>
      <c r="BL5" s="107"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7"/>
      <c r="AW6" s="97"/>
      <c r="AX6" s="97"/>
      <c r="AY6" s="110"/>
      <c r="AZ6" s="97"/>
      <c r="BA6" s="97"/>
      <c r="BB6" s="4"/>
      <c r="BC6" s="100"/>
      <c r="BD6" s="4"/>
      <c r="BE6" s="4"/>
      <c r="BF6" s="9" t="s">
        <v>157</v>
      </c>
      <c r="BG6" s="7"/>
      <c r="BH6" s="7"/>
      <c r="BI6" s="7" t="str">
        <f t="shared" ca="1" si="1"/>
        <v/>
      </c>
      <c r="BJ6" s="4" t="str">
        <f t="shared" si="14"/>
        <v/>
      </c>
      <c r="BK6" s="96" t="str">
        <f t="shared" si="2"/>
        <v/>
      </c>
      <c r="BL6" s="107"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7"/>
      <c r="AW7" s="97"/>
      <c r="AX7" s="97"/>
      <c r="AY7" s="110"/>
      <c r="AZ7" s="97"/>
      <c r="BA7" s="97"/>
      <c r="BB7" s="4"/>
      <c r="BC7" s="100"/>
      <c r="BD7" s="4"/>
      <c r="BE7" s="4"/>
      <c r="BF7" s="9"/>
      <c r="BG7" s="7"/>
      <c r="BH7" s="7"/>
      <c r="BI7" s="7" t="str">
        <f t="shared" ca="1" si="1"/>
        <v/>
      </c>
      <c r="BJ7" s="4" t="str">
        <f t="shared" ref="BJ7:BJ18" si="16">IFERROR(IF(AA7=0,"",AA7/BC7),"")</f>
        <v/>
      </c>
      <c r="BK7" s="96" t="str">
        <f t="shared" si="2"/>
        <v/>
      </c>
      <c r="BL7" s="107"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7"/>
      <c r="AW8" s="97"/>
      <c r="AX8" s="97"/>
      <c r="AY8" s="110"/>
      <c r="AZ8" s="97"/>
      <c r="BA8" s="97"/>
      <c r="BB8" s="4"/>
      <c r="BC8" s="100"/>
      <c r="BD8" s="4"/>
      <c r="BE8" s="4"/>
      <c r="BF8" s="9" t="s">
        <v>157</v>
      </c>
      <c r="BG8" s="7"/>
      <c r="BH8" s="7"/>
      <c r="BI8" s="7" t="str">
        <f t="shared" ca="1" si="1"/>
        <v/>
      </c>
      <c r="BJ8" s="4" t="str">
        <f t="shared" si="16"/>
        <v/>
      </c>
      <c r="BK8" s="96" t="str">
        <f t="shared" si="2"/>
        <v/>
      </c>
      <c r="BL8" s="107"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7"/>
      <c r="AW9" s="97"/>
      <c r="AX9" s="97"/>
      <c r="AY9" s="110"/>
      <c r="AZ9" s="97"/>
      <c r="BA9" s="97"/>
      <c r="BB9" s="4"/>
      <c r="BC9" s="100"/>
      <c r="BD9" s="4"/>
      <c r="BE9" s="4"/>
      <c r="BF9" s="9"/>
      <c r="BG9" s="7"/>
      <c r="BH9" s="7"/>
      <c r="BI9" s="7" t="str">
        <f t="shared" ca="1" si="1"/>
        <v/>
      </c>
      <c r="BJ9" s="4" t="str">
        <f t="shared" si="16"/>
        <v/>
      </c>
      <c r="BK9" s="96" t="str">
        <f t="shared" si="2"/>
        <v/>
      </c>
      <c r="BL9" s="107"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7"/>
      <c r="AW10" s="97"/>
      <c r="AX10" s="97"/>
      <c r="AY10" s="110"/>
      <c r="AZ10" s="97"/>
      <c r="BA10" s="97"/>
      <c r="BB10" s="4"/>
      <c r="BC10" s="100"/>
      <c r="BD10" s="4"/>
      <c r="BE10" s="4"/>
      <c r="BF10" s="9" t="s">
        <v>157</v>
      </c>
      <c r="BG10" s="7"/>
      <c r="BH10" s="7"/>
      <c r="BI10" s="7" t="str">
        <f t="shared" ca="1" si="1"/>
        <v/>
      </c>
      <c r="BJ10" s="4" t="str">
        <f t="shared" si="16"/>
        <v/>
      </c>
      <c r="BK10" s="96" t="str">
        <f t="shared" si="2"/>
        <v/>
      </c>
      <c r="BL10" s="107"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7"/>
      <c r="AW11" s="97"/>
      <c r="AX11" s="97"/>
      <c r="AY11" s="110"/>
      <c r="AZ11" s="97"/>
      <c r="BA11" s="97"/>
      <c r="BB11" s="4"/>
      <c r="BC11" s="100"/>
      <c r="BD11" s="4"/>
      <c r="BE11" s="4"/>
      <c r="BF11" s="9"/>
      <c r="BG11" s="7"/>
      <c r="BH11" s="7"/>
      <c r="BI11" s="7" t="str">
        <f t="shared" ca="1" si="1"/>
        <v/>
      </c>
      <c r="BJ11" s="4" t="str">
        <f t="shared" si="16"/>
        <v/>
      </c>
      <c r="BK11" s="96" t="str">
        <f t="shared" si="2"/>
        <v/>
      </c>
      <c r="BL11" s="107"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7"/>
      <c r="AW12" s="97"/>
      <c r="AX12" s="97"/>
      <c r="AY12" s="110"/>
      <c r="AZ12" s="97"/>
      <c r="BA12" s="97"/>
      <c r="BB12" s="4"/>
      <c r="BC12" s="100"/>
      <c r="BD12" s="4"/>
      <c r="BE12" s="4"/>
      <c r="BF12" s="9" t="s">
        <v>157</v>
      </c>
      <c r="BG12" s="7"/>
      <c r="BH12" s="7"/>
      <c r="BI12" s="7" t="str">
        <f t="shared" ca="1" si="1"/>
        <v/>
      </c>
      <c r="BJ12" s="4" t="str">
        <f t="shared" si="16"/>
        <v/>
      </c>
      <c r="BK12" s="96" t="str">
        <f t="shared" si="2"/>
        <v/>
      </c>
      <c r="BL12" s="107"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7"/>
      <c r="AW13" s="97"/>
      <c r="AX13" s="97"/>
      <c r="AY13" s="110"/>
      <c r="AZ13" s="97"/>
      <c r="BA13" s="97"/>
      <c r="BB13" s="4"/>
      <c r="BC13" s="100"/>
      <c r="BD13" s="4"/>
      <c r="BE13" s="4"/>
      <c r="BF13" s="9"/>
      <c r="BG13" s="7"/>
      <c r="BH13" s="7"/>
      <c r="BI13" s="7" t="str">
        <f t="shared" ca="1" si="1"/>
        <v/>
      </c>
      <c r="BJ13" s="4" t="str">
        <f t="shared" si="16"/>
        <v/>
      </c>
      <c r="BK13" s="96" t="str">
        <f t="shared" si="2"/>
        <v/>
      </c>
      <c r="BL13" s="107"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7"/>
      <c r="AW14" s="97"/>
      <c r="AX14" s="97"/>
      <c r="AY14" s="110"/>
      <c r="AZ14" s="97"/>
      <c r="BA14" s="97"/>
      <c r="BB14" s="4"/>
      <c r="BC14" s="100"/>
      <c r="BD14" s="4"/>
      <c r="BE14" s="4"/>
      <c r="BF14" s="9" t="s">
        <v>157</v>
      </c>
      <c r="BG14" s="7"/>
      <c r="BH14" s="7"/>
      <c r="BI14" s="7" t="str">
        <f t="shared" ca="1" si="1"/>
        <v/>
      </c>
      <c r="BJ14" s="4" t="str">
        <f t="shared" si="16"/>
        <v/>
      </c>
      <c r="BK14" s="96" t="str">
        <f t="shared" si="2"/>
        <v/>
      </c>
      <c r="BL14" s="107"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7"/>
      <c r="AW15" s="97"/>
      <c r="AX15" s="97"/>
      <c r="AY15" s="110"/>
      <c r="AZ15" s="97"/>
      <c r="BA15" s="97"/>
      <c r="BB15" s="4"/>
      <c r="BC15" s="100"/>
      <c r="BD15" s="4"/>
      <c r="BE15" s="4"/>
      <c r="BF15" s="9"/>
      <c r="BG15" s="7"/>
      <c r="BH15" s="7"/>
      <c r="BI15" s="7" t="str">
        <f t="shared" ca="1" si="1"/>
        <v/>
      </c>
      <c r="BJ15" s="4" t="str">
        <f t="shared" si="16"/>
        <v/>
      </c>
      <c r="BK15" s="96" t="str">
        <f t="shared" si="2"/>
        <v/>
      </c>
      <c r="BL15" s="107"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7"/>
      <c r="AW16" s="97"/>
      <c r="AX16" s="97"/>
      <c r="AY16" s="110"/>
      <c r="AZ16" s="97"/>
      <c r="BA16" s="97"/>
      <c r="BB16" s="4"/>
      <c r="BC16" s="100"/>
      <c r="BD16" s="4"/>
      <c r="BE16" s="4"/>
      <c r="BF16" s="9" t="s">
        <v>157</v>
      </c>
      <c r="BG16" s="7"/>
      <c r="BH16" s="7"/>
      <c r="BI16" s="7" t="str">
        <f t="shared" ca="1" si="1"/>
        <v/>
      </c>
      <c r="BJ16" s="4" t="str">
        <f t="shared" si="16"/>
        <v/>
      </c>
      <c r="BK16" s="96" t="str">
        <f t="shared" si="2"/>
        <v/>
      </c>
      <c r="BL16" s="107"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7"/>
      <c r="AW17" s="97"/>
      <c r="AX17" s="97"/>
      <c r="AY17" s="110"/>
      <c r="AZ17" s="97"/>
      <c r="BA17" s="97"/>
      <c r="BB17" s="4"/>
      <c r="BC17" s="100"/>
      <c r="BD17" s="4"/>
      <c r="BE17" s="4"/>
      <c r="BF17" s="9"/>
      <c r="BG17" s="7"/>
      <c r="BH17" s="7"/>
      <c r="BI17" s="7" t="str">
        <f t="shared" ca="1" si="1"/>
        <v/>
      </c>
      <c r="BJ17" s="4" t="str">
        <f t="shared" si="16"/>
        <v/>
      </c>
      <c r="BK17" s="96" t="str">
        <f t="shared" si="2"/>
        <v/>
      </c>
      <c r="BL17" s="107"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7"/>
      <c r="AW18" s="97"/>
      <c r="AX18" s="97"/>
      <c r="AY18" s="110"/>
      <c r="AZ18" s="97"/>
      <c r="BA18" s="97"/>
      <c r="BB18" s="4"/>
      <c r="BC18" s="100"/>
      <c r="BD18" s="4"/>
      <c r="BE18" s="4"/>
      <c r="BF18" s="9" t="s">
        <v>157</v>
      </c>
      <c r="BG18" s="7"/>
      <c r="BH18" s="7"/>
      <c r="BI18" s="7" t="str">
        <f t="shared" ca="1" si="1"/>
        <v/>
      </c>
      <c r="BJ18" s="4" t="str">
        <f t="shared" si="16"/>
        <v/>
      </c>
      <c r="BK18" s="96" t="str">
        <f t="shared" si="2"/>
        <v/>
      </c>
      <c r="BL18" s="107"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7"/>
      <c r="AW19" s="97"/>
      <c r="AX19" s="97"/>
      <c r="AY19" s="110"/>
      <c r="AZ19" s="97"/>
      <c r="BA19" s="97"/>
      <c r="BB19" s="4"/>
      <c r="BC19" s="100"/>
      <c r="BD19" s="4"/>
      <c r="BE19" s="4"/>
      <c r="BF19" s="9"/>
      <c r="BG19" s="7"/>
      <c r="BH19" s="7"/>
      <c r="BI19" s="7" t="str">
        <f t="shared" ca="1" si="1"/>
        <v/>
      </c>
      <c r="BJ19" s="4" t="str">
        <f t="shared" ref="BJ19:BJ82" si="18">IFERROR(IF(AA19=0,"",AA19/BC19),"")</f>
        <v/>
      </c>
      <c r="BK19" s="96" t="str">
        <f t="shared" si="2"/>
        <v/>
      </c>
      <c r="BL19" s="107"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7"/>
      <c r="AW20" s="97"/>
      <c r="AX20" s="97"/>
      <c r="AY20" s="110"/>
      <c r="AZ20" s="97"/>
      <c r="BA20" s="97"/>
      <c r="BB20" s="4"/>
      <c r="BC20" s="100"/>
      <c r="BD20" s="4"/>
      <c r="BE20" s="4"/>
      <c r="BF20" s="9" t="s">
        <v>157</v>
      </c>
      <c r="BG20" s="7"/>
      <c r="BH20" s="7"/>
      <c r="BI20" s="7" t="str">
        <f t="shared" ca="1" si="1"/>
        <v/>
      </c>
      <c r="BJ20" s="4" t="str">
        <f t="shared" si="18"/>
        <v/>
      </c>
      <c r="BK20" s="96" t="str">
        <f t="shared" si="2"/>
        <v/>
      </c>
      <c r="BL20" s="107"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7"/>
      <c r="AW21" s="97"/>
      <c r="AX21" s="97"/>
      <c r="AY21" s="110"/>
      <c r="AZ21" s="97"/>
      <c r="BA21" s="97"/>
      <c r="BB21" s="4"/>
      <c r="BC21" s="100"/>
      <c r="BD21" s="4"/>
      <c r="BE21" s="4"/>
      <c r="BF21" s="9"/>
      <c r="BG21" s="7"/>
      <c r="BH21" s="7"/>
      <c r="BI21" s="7" t="str">
        <f t="shared" ca="1" si="1"/>
        <v/>
      </c>
      <c r="BJ21" s="4" t="str">
        <f t="shared" si="18"/>
        <v/>
      </c>
      <c r="BK21" s="96" t="str">
        <f t="shared" si="2"/>
        <v/>
      </c>
      <c r="BL21" s="107"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7"/>
      <c r="AW22" s="97"/>
      <c r="AX22" s="97"/>
      <c r="AY22" s="110"/>
      <c r="AZ22" s="97"/>
      <c r="BA22" s="97"/>
      <c r="BB22" s="4"/>
      <c r="BC22" s="100"/>
      <c r="BD22" s="4"/>
      <c r="BE22" s="4"/>
      <c r="BF22" s="9" t="s">
        <v>157</v>
      </c>
      <c r="BG22" s="7"/>
      <c r="BH22" s="7"/>
      <c r="BI22" s="7" t="str">
        <f t="shared" ca="1" si="1"/>
        <v/>
      </c>
      <c r="BJ22" s="4" t="str">
        <f t="shared" si="18"/>
        <v/>
      </c>
      <c r="BK22" s="96" t="str">
        <f t="shared" si="2"/>
        <v/>
      </c>
      <c r="BL22" s="107"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7"/>
      <c r="AW23" s="97"/>
      <c r="AX23" s="97"/>
      <c r="AY23" s="110"/>
      <c r="AZ23" s="97"/>
      <c r="BA23" s="97"/>
      <c r="BB23" s="4"/>
      <c r="BC23" s="100"/>
      <c r="BD23" s="4"/>
      <c r="BE23" s="4"/>
      <c r="BF23" s="9"/>
      <c r="BG23" s="7"/>
      <c r="BH23" s="7"/>
      <c r="BI23" s="7" t="str">
        <f t="shared" ca="1" si="1"/>
        <v/>
      </c>
      <c r="BJ23" s="4" t="str">
        <f t="shared" si="18"/>
        <v/>
      </c>
      <c r="BK23" s="96" t="str">
        <f t="shared" si="2"/>
        <v/>
      </c>
      <c r="BL23" s="107"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7"/>
      <c r="AW24" s="97"/>
      <c r="AX24" s="97"/>
      <c r="AY24" s="110"/>
      <c r="AZ24" s="97"/>
      <c r="BA24" s="97"/>
      <c r="BB24" s="4"/>
      <c r="BC24" s="100"/>
      <c r="BD24" s="4"/>
      <c r="BE24" s="4"/>
      <c r="BF24" s="9" t="s">
        <v>157</v>
      </c>
      <c r="BG24" s="7"/>
      <c r="BH24" s="7"/>
      <c r="BI24" s="7" t="str">
        <f t="shared" ca="1" si="1"/>
        <v/>
      </c>
      <c r="BJ24" s="4" t="str">
        <f t="shared" si="18"/>
        <v/>
      </c>
      <c r="BK24" s="96" t="str">
        <f t="shared" si="2"/>
        <v/>
      </c>
      <c r="BL24" s="107"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7"/>
      <c r="AW25" s="97"/>
      <c r="AX25" s="97"/>
      <c r="AY25" s="110"/>
      <c r="AZ25" s="97"/>
      <c r="BA25" s="97"/>
      <c r="BB25" s="4"/>
      <c r="BC25" s="100"/>
      <c r="BD25" s="4"/>
      <c r="BE25" s="4"/>
      <c r="BF25" s="9"/>
      <c r="BG25" s="7"/>
      <c r="BH25" s="7"/>
      <c r="BI25" s="7" t="str">
        <f t="shared" ca="1" si="1"/>
        <v/>
      </c>
      <c r="BJ25" s="4" t="str">
        <f t="shared" si="18"/>
        <v/>
      </c>
      <c r="BK25" s="96" t="str">
        <f t="shared" si="2"/>
        <v/>
      </c>
      <c r="BL25" s="107"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7"/>
      <c r="AW26" s="97"/>
      <c r="AX26" s="97"/>
      <c r="AY26" s="110"/>
      <c r="AZ26" s="97"/>
      <c r="BA26" s="97"/>
      <c r="BB26" s="4"/>
      <c r="BC26" s="100"/>
      <c r="BD26" s="4"/>
      <c r="BE26" s="4"/>
      <c r="BF26" s="9" t="s">
        <v>157</v>
      </c>
      <c r="BG26" s="7"/>
      <c r="BH26" s="7"/>
      <c r="BI26" s="7" t="str">
        <f t="shared" ca="1" si="1"/>
        <v/>
      </c>
      <c r="BJ26" s="4" t="str">
        <f t="shared" si="18"/>
        <v/>
      </c>
      <c r="BK26" s="96" t="str">
        <f t="shared" si="2"/>
        <v/>
      </c>
      <c r="BL26" s="107"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7"/>
      <c r="AW27" s="97"/>
      <c r="AX27" s="97"/>
      <c r="AY27" s="110"/>
      <c r="AZ27" s="97"/>
      <c r="BA27" s="97"/>
      <c r="BB27" s="4"/>
      <c r="BC27" s="100"/>
      <c r="BD27" s="4"/>
      <c r="BE27" s="4"/>
      <c r="BF27" s="9"/>
      <c r="BG27" s="7"/>
      <c r="BH27" s="7"/>
      <c r="BI27" s="7" t="str">
        <f t="shared" ca="1" si="1"/>
        <v/>
      </c>
      <c r="BJ27" s="4" t="str">
        <f t="shared" si="18"/>
        <v/>
      </c>
      <c r="BK27" s="96" t="str">
        <f t="shared" si="2"/>
        <v/>
      </c>
      <c r="BL27" s="107"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7"/>
      <c r="AW28" s="97"/>
      <c r="AX28" s="97"/>
      <c r="AY28" s="110"/>
      <c r="AZ28" s="97"/>
      <c r="BA28" s="97"/>
      <c r="BB28" s="4"/>
      <c r="BC28" s="100"/>
      <c r="BD28" s="4"/>
      <c r="BE28" s="4"/>
      <c r="BF28" s="9" t="s">
        <v>157</v>
      </c>
      <c r="BG28" s="7"/>
      <c r="BH28" s="7"/>
      <c r="BI28" s="7" t="str">
        <f t="shared" ca="1" si="1"/>
        <v/>
      </c>
      <c r="BJ28" s="4" t="str">
        <f t="shared" si="18"/>
        <v/>
      </c>
      <c r="BK28" s="96" t="str">
        <f t="shared" si="2"/>
        <v/>
      </c>
      <c r="BL28" s="107"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7"/>
      <c r="AW29" s="97"/>
      <c r="AX29" s="97"/>
      <c r="AY29" s="110"/>
      <c r="AZ29" s="97"/>
      <c r="BA29" s="97"/>
      <c r="BB29" s="4"/>
      <c r="BC29" s="100"/>
      <c r="BD29" s="4"/>
      <c r="BE29" s="4"/>
      <c r="BF29" s="9"/>
      <c r="BG29" s="7"/>
      <c r="BH29" s="7"/>
      <c r="BI29" s="7" t="str">
        <f t="shared" ca="1" si="1"/>
        <v/>
      </c>
      <c r="BJ29" s="4" t="str">
        <f t="shared" si="18"/>
        <v/>
      </c>
      <c r="BK29" s="96" t="str">
        <f t="shared" si="2"/>
        <v/>
      </c>
      <c r="BL29" s="107"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7"/>
      <c r="AW30" s="97"/>
      <c r="AX30" s="97"/>
      <c r="AY30" s="110"/>
      <c r="AZ30" s="97"/>
      <c r="BA30" s="97"/>
      <c r="BB30" s="4"/>
      <c r="BC30" s="100"/>
      <c r="BD30" s="4"/>
      <c r="BE30" s="4"/>
      <c r="BF30" s="9" t="s">
        <v>157</v>
      </c>
      <c r="BG30" s="7"/>
      <c r="BH30" s="7"/>
      <c r="BI30" s="7" t="str">
        <f t="shared" ca="1" si="1"/>
        <v/>
      </c>
      <c r="BJ30" s="4" t="str">
        <f t="shared" si="18"/>
        <v/>
      </c>
      <c r="BK30" s="96" t="str">
        <f t="shared" si="2"/>
        <v/>
      </c>
      <c r="BL30" s="107"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7"/>
      <c r="AW31" s="97"/>
      <c r="AX31" s="97"/>
      <c r="AY31" s="110"/>
      <c r="AZ31" s="97"/>
      <c r="BA31" s="97"/>
      <c r="BB31" s="4"/>
      <c r="BC31" s="100"/>
      <c r="BD31" s="4"/>
      <c r="BE31" s="4"/>
      <c r="BF31" s="9"/>
      <c r="BG31" s="7"/>
      <c r="BH31" s="7"/>
      <c r="BI31" s="7" t="str">
        <f t="shared" ca="1" si="1"/>
        <v/>
      </c>
      <c r="BJ31" s="4" t="str">
        <f t="shared" si="18"/>
        <v/>
      </c>
      <c r="BK31" s="96" t="str">
        <f t="shared" si="2"/>
        <v/>
      </c>
      <c r="BL31" s="107"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7"/>
      <c r="AW32" s="97"/>
      <c r="AX32" s="97"/>
      <c r="AY32" s="110"/>
      <c r="AZ32" s="97"/>
      <c r="BA32" s="97"/>
      <c r="BB32" s="4"/>
      <c r="BC32" s="100"/>
      <c r="BD32" s="4"/>
      <c r="BE32" s="4"/>
      <c r="BF32" s="9" t="s">
        <v>157</v>
      </c>
      <c r="BG32" s="7"/>
      <c r="BH32" s="7"/>
      <c r="BI32" s="7" t="str">
        <f t="shared" ca="1" si="1"/>
        <v/>
      </c>
      <c r="BJ32" s="4" t="str">
        <f t="shared" si="18"/>
        <v/>
      </c>
      <c r="BK32" s="96" t="str">
        <f t="shared" si="2"/>
        <v/>
      </c>
      <c r="BL32" s="107"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7"/>
      <c r="AW33" s="97"/>
      <c r="AX33" s="97"/>
      <c r="AY33" s="110"/>
      <c r="AZ33" s="97"/>
      <c r="BA33" s="97"/>
      <c r="BB33" s="4"/>
      <c r="BC33" s="100"/>
      <c r="BD33" s="4"/>
      <c r="BE33" s="4"/>
      <c r="BF33" s="9"/>
      <c r="BG33" s="7"/>
      <c r="BH33" s="7"/>
      <c r="BI33" s="7" t="str">
        <f t="shared" ca="1" si="1"/>
        <v/>
      </c>
      <c r="BJ33" s="4" t="str">
        <f t="shared" si="18"/>
        <v/>
      </c>
      <c r="BK33" s="96" t="str">
        <f t="shared" si="2"/>
        <v/>
      </c>
      <c r="BL33" s="107"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7"/>
      <c r="AW34" s="97"/>
      <c r="AX34" s="97"/>
      <c r="AY34" s="110"/>
      <c r="AZ34" s="97"/>
      <c r="BA34" s="97"/>
      <c r="BB34" s="4"/>
      <c r="BC34" s="100"/>
      <c r="BD34" s="4"/>
      <c r="BE34" s="4"/>
      <c r="BF34" s="9" t="s">
        <v>157</v>
      </c>
      <c r="BG34" s="7"/>
      <c r="BH34" s="7"/>
      <c r="BI34" s="7" t="str">
        <f t="shared" ca="1" si="1"/>
        <v/>
      </c>
      <c r="BJ34" s="4" t="str">
        <f t="shared" si="18"/>
        <v/>
      </c>
      <c r="BK34" s="96" t="str">
        <f t="shared" si="2"/>
        <v/>
      </c>
      <c r="BL34" s="107"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7"/>
      <c r="AW35" s="97"/>
      <c r="AX35" s="97"/>
      <c r="AY35" s="110"/>
      <c r="AZ35" s="97"/>
      <c r="BA35" s="97"/>
      <c r="BB35" s="4"/>
      <c r="BC35" s="100"/>
      <c r="BD35" s="4"/>
      <c r="BE35" s="4"/>
      <c r="BF35" s="9"/>
      <c r="BG35" s="7"/>
      <c r="BH35" s="7"/>
      <c r="BI35" s="7" t="str">
        <f t="shared" ca="1" si="1"/>
        <v/>
      </c>
      <c r="BJ35" s="4" t="str">
        <f t="shared" si="18"/>
        <v/>
      </c>
      <c r="BK35" s="96" t="str">
        <f t="shared" si="2"/>
        <v/>
      </c>
      <c r="BL35" s="107"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7"/>
      <c r="AW36" s="97"/>
      <c r="AX36" s="97"/>
      <c r="AY36" s="110"/>
      <c r="AZ36" s="97"/>
      <c r="BA36" s="97"/>
      <c r="BB36" s="4"/>
      <c r="BC36" s="100"/>
      <c r="BD36" s="4"/>
      <c r="BE36" s="4"/>
      <c r="BF36" s="9" t="s">
        <v>157</v>
      </c>
      <c r="BG36" s="7"/>
      <c r="BH36" s="7"/>
      <c r="BI36" s="7" t="str">
        <f t="shared" ca="1" si="1"/>
        <v/>
      </c>
      <c r="BJ36" s="4" t="str">
        <f t="shared" si="18"/>
        <v/>
      </c>
      <c r="BK36" s="96" t="str">
        <f t="shared" si="2"/>
        <v/>
      </c>
      <c r="BL36" s="107"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7"/>
      <c r="AW37" s="97"/>
      <c r="AX37" s="97"/>
      <c r="AY37" s="110"/>
      <c r="AZ37" s="97"/>
      <c r="BA37" s="97"/>
      <c r="BB37" s="4"/>
      <c r="BC37" s="100"/>
      <c r="BD37" s="4"/>
      <c r="BE37" s="4"/>
      <c r="BF37" s="9"/>
      <c r="BG37" s="7"/>
      <c r="BH37" s="7"/>
      <c r="BI37" s="7" t="str">
        <f t="shared" ca="1" si="1"/>
        <v/>
      </c>
      <c r="BJ37" s="4" t="str">
        <f t="shared" si="18"/>
        <v/>
      </c>
      <c r="BK37" s="96" t="str">
        <f t="shared" si="2"/>
        <v/>
      </c>
      <c r="BL37" s="107"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7"/>
      <c r="AW38" s="97"/>
      <c r="AX38" s="97"/>
      <c r="AY38" s="110"/>
      <c r="AZ38" s="97"/>
      <c r="BA38" s="97"/>
      <c r="BB38" s="4"/>
      <c r="BC38" s="100"/>
      <c r="BD38" s="4"/>
      <c r="BE38" s="4"/>
      <c r="BF38" s="9" t="s">
        <v>157</v>
      </c>
      <c r="BG38" s="7"/>
      <c r="BH38" s="7"/>
      <c r="BI38" s="7" t="str">
        <f t="shared" ca="1" si="1"/>
        <v/>
      </c>
      <c r="BJ38" s="4" t="str">
        <f t="shared" si="18"/>
        <v/>
      </c>
      <c r="BK38" s="96" t="str">
        <f t="shared" si="2"/>
        <v/>
      </c>
      <c r="BL38" s="107"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7"/>
      <c r="AW39" s="97"/>
      <c r="AX39" s="97"/>
      <c r="AY39" s="110"/>
      <c r="AZ39" s="97"/>
      <c r="BA39" s="97"/>
      <c r="BB39" s="4"/>
      <c r="BC39" s="100"/>
      <c r="BD39" s="4"/>
      <c r="BE39" s="4"/>
      <c r="BF39" s="9"/>
      <c r="BG39" s="7"/>
      <c r="BH39" s="7"/>
      <c r="BI39" s="7" t="str">
        <f t="shared" ca="1" si="1"/>
        <v/>
      </c>
      <c r="BJ39" s="4" t="str">
        <f t="shared" si="18"/>
        <v/>
      </c>
      <c r="BK39" s="96" t="str">
        <f t="shared" si="2"/>
        <v/>
      </c>
      <c r="BL39" s="107"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7"/>
      <c r="AW40" s="97"/>
      <c r="AX40" s="97"/>
      <c r="AY40" s="110"/>
      <c r="AZ40" s="97"/>
      <c r="BA40" s="97"/>
      <c r="BB40" s="4"/>
      <c r="BC40" s="100"/>
      <c r="BD40" s="4"/>
      <c r="BE40" s="4"/>
      <c r="BF40" s="9" t="s">
        <v>157</v>
      </c>
      <c r="BG40" s="7"/>
      <c r="BH40" s="7"/>
      <c r="BI40" s="7" t="str">
        <f t="shared" ca="1" si="1"/>
        <v/>
      </c>
      <c r="BJ40" s="4" t="str">
        <f t="shared" si="18"/>
        <v/>
      </c>
      <c r="BK40" s="96" t="str">
        <f t="shared" si="2"/>
        <v/>
      </c>
      <c r="BL40" s="107"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7"/>
      <c r="AW41" s="97"/>
      <c r="AX41" s="97"/>
      <c r="AY41" s="110"/>
      <c r="AZ41" s="97"/>
      <c r="BA41" s="97"/>
      <c r="BB41" s="4"/>
      <c r="BC41" s="100"/>
      <c r="BD41" s="4"/>
      <c r="BE41" s="4"/>
      <c r="BF41" s="9"/>
      <c r="BG41" s="7"/>
      <c r="BH41" s="7"/>
      <c r="BI41" s="7" t="str">
        <f t="shared" ca="1" si="1"/>
        <v/>
      </c>
      <c r="BJ41" s="4" t="str">
        <f t="shared" si="18"/>
        <v/>
      </c>
      <c r="BK41" s="96" t="str">
        <f t="shared" si="2"/>
        <v/>
      </c>
      <c r="BL41" s="107"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7"/>
      <c r="AW42" s="97"/>
      <c r="AX42" s="97"/>
      <c r="AY42" s="110"/>
      <c r="AZ42" s="97"/>
      <c r="BA42" s="97"/>
      <c r="BB42" s="4"/>
      <c r="BC42" s="100"/>
      <c r="BD42" s="4"/>
      <c r="BE42" s="4"/>
      <c r="BF42" s="9" t="s">
        <v>157</v>
      </c>
      <c r="BG42" s="7"/>
      <c r="BH42" s="7"/>
      <c r="BI42" s="7" t="str">
        <f t="shared" ca="1" si="1"/>
        <v/>
      </c>
      <c r="BJ42" s="4" t="str">
        <f t="shared" si="18"/>
        <v/>
      </c>
      <c r="BK42" s="96" t="str">
        <f t="shared" si="2"/>
        <v/>
      </c>
      <c r="BL42" s="107"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7"/>
      <c r="AW43" s="97"/>
      <c r="AX43" s="97"/>
      <c r="AY43" s="110"/>
      <c r="AZ43" s="97"/>
      <c r="BA43" s="97"/>
      <c r="BB43" s="4"/>
      <c r="BC43" s="100"/>
      <c r="BD43" s="4"/>
      <c r="BE43" s="4"/>
      <c r="BF43" s="9"/>
      <c r="BG43" s="7"/>
      <c r="BH43" s="7"/>
      <c r="BI43" s="7" t="str">
        <f t="shared" ca="1" si="1"/>
        <v/>
      </c>
      <c r="BJ43" s="4" t="str">
        <f t="shared" si="18"/>
        <v/>
      </c>
      <c r="BK43" s="96" t="str">
        <f t="shared" si="2"/>
        <v/>
      </c>
      <c r="BL43" s="107"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7"/>
      <c r="AW44" s="97"/>
      <c r="AX44" s="97"/>
      <c r="AY44" s="110"/>
      <c r="AZ44" s="97"/>
      <c r="BA44" s="97"/>
      <c r="BB44" s="4"/>
      <c r="BC44" s="100"/>
      <c r="BD44" s="4"/>
      <c r="BE44" s="4"/>
      <c r="BF44" s="9" t="s">
        <v>157</v>
      </c>
      <c r="BG44" s="7"/>
      <c r="BH44" s="7"/>
      <c r="BI44" s="7" t="str">
        <f t="shared" ca="1" si="1"/>
        <v/>
      </c>
      <c r="BJ44" s="4" t="str">
        <f t="shared" si="18"/>
        <v/>
      </c>
      <c r="BK44" s="96" t="str">
        <f t="shared" si="2"/>
        <v/>
      </c>
      <c r="BL44" s="107"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7"/>
      <c r="AW45" s="97"/>
      <c r="AX45" s="97"/>
      <c r="AY45" s="110"/>
      <c r="AZ45" s="97"/>
      <c r="BA45" s="97"/>
      <c r="BB45" s="4"/>
      <c r="BC45" s="100"/>
      <c r="BD45" s="4"/>
      <c r="BE45" s="4"/>
      <c r="BF45" s="9"/>
      <c r="BG45" s="7"/>
      <c r="BH45" s="7"/>
      <c r="BI45" s="7" t="str">
        <f t="shared" ca="1" si="1"/>
        <v/>
      </c>
      <c r="BJ45" s="4" t="str">
        <f t="shared" si="18"/>
        <v/>
      </c>
      <c r="BK45" s="96" t="str">
        <f t="shared" si="2"/>
        <v/>
      </c>
      <c r="BL45" s="107"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7"/>
      <c r="AW46" s="97"/>
      <c r="AX46" s="97"/>
      <c r="AY46" s="110"/>
      <c r="AZ46" s="97"/>
      <c r="BA46" s="97"/>
      <c r="BB46" s="4"/>
      <c r="BC46" s="100"/>
      <c r="BD46" s="4"/>
      <c r="BE46" s="4"/>
      <c r="BF46" s="9" t="s">
        <v>157</v>
      </c>
      <c r="BG46" s="7"/>
      <c r="BH46" s="7"/>
      <c r="BI46" s="7" t="str">
        <f t="shared" ca="1" si="1"/>
        <v/>
      </c>
      <c r="BJ46" s="4" t="str">
        <f t="shared" si="18"/>
        <v/>
      </c>
      <c r="BK46" s="96" t="str">
        <f t="shared" si="2"/>
        <v/>
      </c>
      <c r="BL46" s="107"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7"/>
      <c r="AW47" s="97"/>
      <c r="AX47" s="97"/>
      <c r="AY47" s="110"/>
      <c r="AZ47" s="97"/>
      <c r="BA47" s="97"/>
      <c r="BB47" s="4"/>
      <c r="BC47" s="100"/>
      <c r="BD47" s="4"/>
      <c r="BE47" s="4"/>
      <c r="BF47" s="9"/>
      <c r="BG47" s="7"/>
      <c r="BH47" s="7"/>
      <c r="BI47" s="7" t="str">
        <f t="shared" ca="1" si="1"/>
        <v/>
      </c>
      <c r="BJ47" s="4" t="str">
        <f t="shared" si="18"/>
        <v/>
      </c>
      <c r="BK47" s="96" t="str">
        <f t="shared" si="2"/>
        <v/>
      </c>
      <c r="BL47" s="107"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7"/>
      <c r="AW48" s="97"/>
      <c r="AX48" s="97"/>
      <c r="AY48" s="110"/>
      <c r="AZ48" s="97"/>
      <c r="BA48" s="97"/>
      <c r="BB48" s="4"/>
      <c r="BC48" s="100"/>
      <c r="BD48" s="4"/>
      <c r="BE48" s="4"/>
      <c r="BF48" s="9" t="s">
        <v>157</v>
      </c>
      <c r="BG48" s="7"/>
      <c r="BH48" s="7"/>
      <c r="BI48" s="7" t="str">
        <f t="shared" ca="1" si="1"/>
        <v/>
      </c>
      <c r="BJ48" s="4" t="str">
        <f t="shared" si="18"/>
        <v/>
      </c>
      <c r="BK48" s="96" t="str">
        <f t="shared" si="2"/>
        <v/>
      </c>
      <c r="BL48" s="107"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7"/>
      <c r="AW49" s="97"/>
      <c r="AX49" s="97"/>
      <c r="AY49" s="110"/>
      <c r="AZ49" s="97"/>
      <c r="BA49" s="97"/>
      <c r="BB49" s="4"/>
      <c r="BC49" s="100"/>
      <c r="BD49" s="4"/>
      <c r="BE49" s="4"/>
      <c r="BF49" s="9"/>
      <c r="BG49" s="7"/>
      <c r="BH49" s="7"/>
      <c r="BI49" s="7" t="str">
        <f t="shared" ca="1" si="1"/>
        <v/>
      </c>
      <c r="BJ49" s="4" t="str">
        <f t="shared" si="18"/>
        <v/>
      </c>
      <c r="BK49" s="96" t="str">
        <f t="shared" si="2"/>
        <v/>
      </c>
      <c r="BL49" s="107"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7"/>
      <c r="AW50" s="97"/>
      <c r="AX50" s="97"/>
      <c r="AY50" s="110"/>
      <c r="AZ50" s="97"/>
      <c r="BA50" s="97"/>
      <c r="BB50" s="4"/>
      <c r="BC50" s="100"/>
      <c r="BD50" s="4"/>
      <c r="BE50" s="4"/>
      <c r="BF50" s="9" t="s">
        <v>157</v>
      </c>
      <c r="BG50" s="7"/>
      <c r="BH50" s="7"/>
      <c r="BI50" s="7" t="str">
        <f t="shared" ca="1" si="1"/>
        <v/>
      </c>
      <c r="BJ50" s="4" t="str">
        <f t="shared" si="18"/>
        <v/>
      </c>
      <c r="BK50" s="96" t="str">
        <f t="shared" si="2"/>
        <v/>
      </c>
      <c r="BL50" s="107"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7"/>
      <c r="AW51" s="97"/>
      <c r="AX51" s="97"/>
      <c r="AY51" s="110"/>
      <c r="AZ51" s="97"/>
      <c r="BA51" s="97"/>
      <c r="BB51" s="4"/>
      <c r="BC51" s="100"/>
      <c r="BD51" s="4"/>
      <c r="BE51" s="4"/>
      <c r="BF51" s="9"/>
      <c r="BG51" s="7"/>
      <c r="BH51" s="7"/>
      <c r="BI51" s="7" t="str">
        <f t="shared" ca="1" si="1"/>
        <v/>
      </c>
      <c r="BJ51" s="4" t="str">
        <f t="shared" si="18"/>
        <v/>
      </c>
      <c r="BK51" s="96" t="str">
        <f t="shared" si="2"/>
        <v/>
      </c>
      <c r="BL51" s="107"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7"/>
      <c r="AW52" s="97"/>
      <c r="AX52" s="97"/>
      <c r="AY52" s="110"/>
      <c r="AZ52" s="97"/>
      <c r="BA52" s="97"/>
      <c r="BB52" s="4"/>
      <c r="BC52" s="100"/>
      <c r="BD52" s="4"/>
      <c r="BE52" s="4"/>
      <c r="BF52" s="9" t="s">
        <v>157</v>
      </c>
      <c r="BG52" s="7"/>
      <c r="BH52" s="7"/>
      <c r="BI52" s="7" t="str">
        <f t="shared" ca="1" si="1"/>
        <v/>
      </c>
      <c r="BJ52" s="4" t="str">
        <f t="shared" si="18"/>
        <v/>
      </c>
      <c r="BK52" s="96" t="str">
        <f t="shared" si="2"/>
        <v/>
      </c>
      <c r="BL52" s="107"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7"/>
      <c r="AW53" s="97"/>
      <c r="AX53" s="97"/>
      <c r="AY53" s="110"/>
      <c r="AZ53" s="97"/>
      <c r="BA53" s="97"/>
      <c r="BB53" s="4"/>
      <c r="BC53" s="100"/>
      <c r="BD53" s="4"/>
      <c r="BE53" s="4"/>
      <c r="BF53" s="9"/>
      <c r="BG53" s="7"/>
      <c r="BH53" s="7"/>
      <c r="BI53" s="7" t="str">
        <f t="shared" ca="1" si="1"/>
        <v/>
      </c>
      <c r="BJ53" s="4" t="str">
        <f t="shared" si="18"/>
        <v/>
      </c>
      <c r="BK53" s="96" t="str">
        <f t="shared" si="2"/>
        <v/>
      </c>
      <c r="BL53" s="107"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7"/>
      <c r="AW54" s="97"/>
      <c r="AX54" s="97"/>
      <c r="AY54" s="110"/>
      <c r="AZ54" s="97"/>
      <c r="BA54" s="97"/>
      <c r="BB54" s="4"/>
      <c r="BC54" s="100"/>
      <c r="BD54" s="4"/>
      <c r="BE54" s="4"/>
      <c r="BF54" s="9" t="s">
        <v>157</v>
      </c>
      <c r="BG54" s="7"/>
      <c r="BH54" s="7"/>
      <c r="BI54" s="7" t="str">
        <f t="shared" ca="1" si="1"/>
        <v/>
      </c>
      <c r="BJ54" s="4" t="str">
        <f t="shared" si="18"/>
        <v/>
      </c>
      <c r="BK54" s="96" t="str">
        <f t="shared" si="2"/>
        <v/>
      </c>
      <c r="BL54" s="107"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7"/>
      <c r="AW55" s="97"/>
      <c r="AX55" s="97"/>
      <c r="AY55" s="110"/>
      <c r="AZ55" s="97"/>
      <c r="BA55" s="97"/>
      <c r="BB55" s="4"/>
      <c r="BC55" s="100"/>
      <c r="BD55" s="4"/>
      <c r="BE55" s="4"/>
      <c r="BF55" s="9"/>
      <c r="BG55" s="7"/>
      <c r="BH55" s="7"/>
      <c r="BI55" s="7" t="str">
        <f t="shared" ca="1" si="1"/>
        <v/>
      </c>
      <c r="BJ55" s="4" t="str">
        <f t="shared" si="18"/>
        <v/>
      </c>
      <c r="BK55" s="96" t="str">
        <f t="shared" si="2"/>
        <v/>
      </c>
      <c r="BL55" s="107"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7"/>
      <c r="AW56" s="97"/>
      <c r="AX56" s="97"/>
      <c r="AY56" s="110"/>
      <c r="AZ56" s="97"/>
      <c r="BA56" s="97"/>
      <c r="BB56" s="4"/>
      <c r="BC56" s="100"/>
      <c r="BD56" s="4"/>
      <c r="BE56" s="4"/>
      <c r="BF56" s="9" t="s">
        <v>157</v>
      </c>
      <c r="BG56" s="7"/>
      <c r="BH56" s="7"/>
      <c r="BI56" s="7" t="str">
        <f t="shared" ca="1" si="1"/>
        <v/>
      </c>
      <c r="BJ56" s="4" t="str">
        <f t="shared" si="18"/>
        <v/>
      </c>
      <c r="BK56" s="96" t="str">
        <f t="shared" si="2"/>
        <v/>
      </c>
      <c r="BL56" s="107"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7"/>
      <c r="AW57" s="97"/>
      <c r="AX57" s="97"/>
      <c r="AY57" s="110"/>
      <c r="AZ57" s="97"/>
      <c r="BA57" s="97"/>
      <c r="BB57" s="4"/>
      <c r="BC57" s="100"/>
      <c r="BD57" s="4"/>
      <c r="BE57" s="4"/>
      <c r="BF57" s="9"/>
      <c r="BG57" s="7"/>
      <c r="BH57" s="7"/>
      <c r="BI57" s="7" t="str">
        <f t="shared" ca="1" si="1"/>
        <v/>
      </c>
      <c r="BJ57" s="4" t="str">
        <f t="shared" si="18"/>
        <v/>
      </c>
      <c r="BK57" s="96" t="str">
        <f t="shared" si="2"/>
        <v/>
      </c>
      <c r="BL57" s="107"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7"/>
      <c r="AW58" s="97"/>
      <c r="AX58" s="97"/>
      <c r="AY58" s="110"/>
      <c r="AZ58" s="97"/>
      <c r="BA58" s="97"/>
      <c r="BB58" s="4"/>
      <c r="BC58" s="100"/>
      <c r="BD58" s="4"/>
      <c r="BE58" s="4"/>
      <c r="BF58" s="9" t="s">
        <v>157</v>
      </c>
      <c r="BG58" s="7"/>
      <c r="BH58" s="7"/>
      <c r="BI58" s="7" t="str">
        <f t="shared" ca="1" si="1"/>
        <v/>
      </c>
      <c r="BJ58" s="4" t="str">
        <f t="shared" si="18"/>
        <v/>
      </c>
      <c r="BK58" s="96" t="str">
        <f t="shared" si="2"/>
        <v/>
      </c>
      <c r="BL58" s="107"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7"/>
      <c r="AW59" s="97"/>
      <c r="AX59" s="97"/>
      <c r="AY59" s="110"/>
      <c r="AZ59" s="97"/>
      <c r="BA59" s="97"/>
      <c r="BB59" s="4"/>
      <c r="BC59" s="100"/>
      <c r="BD59" s="4"/>
      <c r="BE59" s="4"/>
      <c r="BF59" s="9"/>
      <c r="BG59" s="7"/>
      <c r="BH59" s="7"/>
      <c r="BI59" s="7" t="str">
        <f t="shared" ca="1" si="1"/>
        <v/>
      </c>
      <c r="BJ59" s="4" t="str">
        <f t="shared" si="18"/>
        <v/>
      </c>
      <c r="BK59" s="96" t="str">
        <f t="shared" si="2"/>
        <v/>
      </c>
      <c r="BL59" s="107"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7"/>
      <c r="AW60" s="97"/>
      <c r="AX60" s="97"/>
      <c r="AY60" s="110"/>
      <c r="AZ60" s="97"/>
      <c r="BA60" s="97"/>
      <c r="BB60" s="4"/>
      <c r="BC60" s="100"/>
      <c r="BD60" s="4"/>
      <c r="BE60" s="4"/>
      <c r="BF60" s="9" t="s">
        <v>157</v>
      </c>
      <c r="BG60" s="7"/>
      <c r="BH60" s="7"/>
      <c r="BI60" s="7" t="str">
        <f t="shared" ca="1" si="1"/>
        <v/>
      </c>
      <c r="BJ60" s="4" t="str">
        <f t="shared" si="18"/>
        <v/>
      </c>
      <c r="BK60" s="96" t="str">
        <f t="shared" si="2"/>
        <v/>
      </c>
      <c r="BL60" s="107"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7"/>
      <c r="AW61" s="97"/>
      <c r="AX61" s="97"/>
      <c r="AY61" s="110"/>
      <c r="AZ61" s="97"/>
      <c r="BA61" s="97"/>
      <c r="BB61" s="4"/>
      <c r="BC61" s="100"/>
      <c r="BD61" s="4"/>
      <c r="BE61" s="4"/>
      <c r="BF61" s="9"/>
      <c r="BG61" s="7"/>
      <c r="BH61" s="7"/>
      <c r="BI61" s="7" t="str">
        <f t="shared" ca="1" si="1"/>
        <v/>
      </c>
      <c r="BJ61" s="4" t="str">
        <f t="shared" si="18"/>
        <v/>
      </c>
      <c r="BK61" s="96" t="str">
        <f t="shared" si="2"/>
        <v/>
      </c>
      <c r="BL61" s="107"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7"/>
      <c r="AW62" s="97"/>
      <c r="AX62" s="97"/>
      <c r="AY62" s="110"/>
      <c r="AZ62" s="97"/>
      <c r="BA62" s="97"/>
      <c r="BB62" s="4"/>
      <c r="BC62" s="100"/>
      <c r="BD62" s="4"/>
      <c r="BE62" s="4"/>
      <c r="BF62" s="9" t="s">
        <v>157</v>
      </c>
      <c r="BG62" s="7"/>
      <c r="BH62" s="7"/>
      <c r="BI62" s="7" t="str">
        <f t="shared" ca="1" si="1"/>
        <v/>
      </c>
      <c r="BJ62" s="4" t="str">
        <f t="shared" si="18"/>
        <v/>
      </c>
      <c r="BK62" s="96" t="str">
        <f t="shared" si="2"/>
        <v/>
      </c>
      <c r="BL62" s="107"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7"/>
      <c r="AW63" s="97"/>
      <c r="AX63" s="97"/>
      <c r="AY63" s="110"/>
      <c r="AZ63" s="97"/>
      <c r="BA63" s="97"/>
      <c r="BB63" s="4"/>
      <c r="BC63" s="100"/>
      <c r="BD63" s="4"/>
      <c r="BE63" s="4"/>
      <c r="BF63" s="9"/>
      <c r="BG63" s="7"/>
      <c r="BH63" s="7"/>
      <c r="BI63" s="7" t="str">
        <f t="shared" ca="1" si="1"/>
        <v/>
      </c>
      <c r="BJ63" s="4" t="str">
        <f t="shared" si="18"/>
        <v/>
      </c>
      <c r="BK63" s="96" t="str">
        <f t="shared" si="2"/>
        <v/>
      </c>
      <c r="BL63" s="107"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7"/>
      <c r="AW64" s="97"/>
      <c r="AX64" s="97"/>
      <c r="AY64" s="110"/>
      <c r="AZ64" s="97"/>
      <c r="BA64" s="97"/>
      <c r="BB64" s="4"/>
      <c r="BC64" s="100"/>
      <c r="BD64" s="4"/>
      <c r="BE64" s="4"/>
      <c r="BF64" s="9" t="s">
        <v>157</v>
      </c>
      <c r="BG64" s="7"/>
      <c r="BH64" s="7"/>
      <c r="BI64" s="7" t="str">
        <f t="shared" ca="1" si="1"/>
        <v/>
      </c>
      <c r="BJ64" s="4" t="str">
        <f t="shared" si="18"/>
        <v/>
      </c>
      <c r="BK64" s="96" t="str">
        <f t="shared" si="2"/>
        <v/>
      </c>
      <c r="BL64" s="107"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7"/>
      <c r="AW65" s="97"/>
      <c r="AX65" s="97"/>
      <c r="AY65" s="110"/>
      <c r="AZ65" s="97"/>
      <c r="BA65" s="97"/>
      <c r="BB65" s="4"/>
      <c r="BC65" s="100"/>
      <c r="BD65" s="4"/>
      <c r="BE65" s="4"/>
      <c r="BF65" s="9"/>
      <c r="BG65" s="7"/>
      <c r="BH65" s="7"/>
      <c r="BI65" s="7" t="str">
        <f t="shared" ca="1" si="1"/>
        <v/>
      </c>
      <c r="BJ65" s="4" t="str">
        <f t="shared" si="18"/>
        <v/>
      </c>
      <c r="BK65" s="96" t="str">
        <f t="shared" si="2"/>
        <v/>
      </c>
      <c r="BL65" s="107"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7"/>
      <c r="AW66" s="97"/>
      <c r="AX66" s="97"/>
      <c r="AY66" s="110"/>
      <c r="AZ66" s="97"/>
      <c r="BA66" s="97"/>
      <c r="BB66" s="4"/>
      <c r="BC66" s="100"/>
      <c r="BD66" s="4"/>
      <c r="BE66" s="4"/>
      <c r="BF66" s="9" t="s">
        <v>157</v>
      </c>
      <c r="BG66" s="7"/>
      <c r="BH66" s="7"/>
      <c r="BI66" s="7" t="str">
        <f t="shared" ref="BI66:BI129" ca="1" si="21">IFERROR(IF(BF66="","",IF(BB66=5,"",IF(BF66-TODAY()&gt;0,"VIGENTE","VENCIDO"))),"")</f>
        <v/>
      </c>
      <c r="BJ66" s="4" t="str">
        <f t="shared" si="18"/>
        <v/>
      </c>
      <c r="BK66" s="96" t="str">
        <f t="shared" ref="BK66:BK129" si="22">IFERROR(IF(AA66="","",AA66/V66),"")</f>
        <v/>
      </c>
      <c r="BL66" s="107"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7"/>
      <c r="AW67" s="97"/>
      <c r="AX67" s="97"/>
      <c r="AY67" s="110"/>
      <c r="AZ67" s="97"/>
      <c r="BA67" s="97"/>
      <c r="BB67" s="4"/>
      <c r="BC67" s="100"/>
      <c r="BD67" s="4"/>
      <c r="BE67" s="4"/>
      <c r="BF67" s="9"/>
      <c r="BG67" s="7"/>
      <c r="BH67" s="7"/>
      <c r="BI67" s="7" t="str">
        <f t="shared" ca="1" si="21"/>
        <v/>
      </c>
      <c r="BJ67" s="4" t="str">
        <f t="shared" si="18"/>
        <v/>
      </c>
      <c r="BK67" s="96" t="str">
        <f t="shared" si="22"/>
        <v/>
      </c>
      <c r="BL67" s="107"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7"/>
      <c r="AW68" s="97"/>
      <c r="AX68" s="97"/>
      <c r="AY68" s="110"/>
      <c r="AZ68" s="97"/>
      <c r="BA68" s="97"/>
      <c r="BB68" s="4"/>
      <c r="BC68" s="100"/>
      <c r="BD68" s="4"/>
      <c r="BE68" s="4"/>
      <c r="BF68" s="9" t="s">
        <v>157</v>
      </c>
      <c r="BG68" s="7"/>
      <c r="BH68" s="7"/>
      <c r="BI68" s="7" t="str">
        <f t="shared" ca="1" si="21"/>
        <v/>
      </c>
      <c r="BJ68" s="4" t="str">
        <f t="shared" si="18"/>
        <v/>
      </c>
      <c r="BK68" s="96" t="str">
        <f t="shared" si="22"/>
        <v/>
      </c>
      <c r="BL68" s="107"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7"/>
      <c r="AW69" s="97"/>
      <c r="AX69" s="97"/>
      <c r="AY69" s="110"/>
      <c r="AZ69" s="97"/>
      <c r="BA69" s="97"/>
      <c r="BB69" s="4"/>
      <c r="BC69" s="100"/>
      <c r="BD69" s="4"/>
      <c r="BE69" s="4"/>
      <c r="BF69" s="9"/>
      <c r="BG69" s="7"/>
      <c r="BH69" s="7"/>
      <c r="BI69" s="7" t="str">
        <f t="shared" ca="1" si="21"/>
        <v/>
      </c>
      <c r="BJ69" s="4" t="str">
        <f t="shared" si="18"/>
        <v/>
      </c>
      <c r="BK69" s="96" t="str">
        <f t="shared" si="22"/>
        <v/>
      </c>
      <c r="BL69" s="107"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7"/>
      <c r="AW70" s="97"/>
      <c r="AX70" s="97"/>
      <c r="AY70" s="110"/>
      <c r="AZ70" s="97"/>
      <c r="BA70" s="97"/>
      <c r="BB70" s="4"/>
      <c r="BC70" s="100"/>
      <c r="BD70" s="4"/>
      <c r="BE70" s="4"/>
      <c r="BF70" s="9" t="s">
        <v>157</v>
      </c>
      <c r="BG70" s="7"/>
      <c r="BH70" s="7"/>
      <c r="BI70" s="7" t="str">
        <f t="shared" ca="1" si="21"/>
        <v/>
      </c>
      <c r="BJ70" s="4" t="str">
        <f t="shared" si="18"/>
        <v/>
      </c>
      <c r="BK70" s="96" t="str">
        <f t="shared" si="22"/>
        <v/>
      </c>
      <c r="BL70" s="107"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7"/>
      <c r="AW71" s="97"/>
      <c r="AX71" s="97"/>
      <c r="AY71" s="110"/>
      <c r="AZ71" s="97"/>
      <c r="BA71" s="97"/>
      <c r="BB71" s="4"/>
      <c r="BC71" s="100"/>
      <c r="BD71" s="4"/>
      <c r="BE71" s="4"/>
      <c r="BF71" s="9"/>
      <c r="BG71" s="7"/>
      <c r="BH71" s="7"/>
      <c r="BI71" s="7" t="str">
        <f t="shared" ca="1" si="21"/>
        <v/>
      </c>
      <c r="BJ71" s="4" t="str">
        <f t="shared" si="18"/>
        <v/>
      </c>
      <c r="BK71" s="96" t="str">
        <f t="shared" si="22"/>
        <v/>
      </c>
      <c r="BL71" s="107"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7"/>
      <c r="AW72" s="97"/>
      <c r="AX72" s="97"/>
      <c r="AY72" s="110"/>
      <c r="AZ72" s="97"/>
      <c r="BA72" s="97"/>
      <c r="BB72" s="4"/>
      <c r="BC72" s="100"/>
      <c r="BD72" s="4"/>
      <c r="BE72" s="4"/>
      <c r="BF72" s="9" t="s">
        <v>157</v>
      </c>
      <c r="BG72" s="7"/>
      <c r="BH72" s="7"/>
      <c r="BI72" s="7" t="str">
        <f t="shared" ca="1" si="21"/>
        <v/>
      </c>
      <c r="BJ72" s="4" t="str">
        <f t="shared" si="18"/>
        <v/>
      </c>
      <c r="BK72" s="96" t="str">
        <f t="shared" si="22"/>
        <v/>
      </c>
      <c r="BL72" s="107"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7"/>
      <c r="AW73" s="97"/>
      <c r="AX73" s="97"/>
      <c r="AY73" s="110"/>
      <c r="AZ73" s="97"/>
      <c r="BA73" s="97"/>
      <c r="BB73" s="4"/>
      <c r="BC73" s="100"/>
      <c r="BD73" s="4"/>
      <c r="BE73" s="4"/>
      <c r="BF73" s="9"/>
      <c r="BG73" s="7"/>
      <c r="BH73" s="7"/>
      <c r="BI73" s="7" t="str">
        <f t="shared" ca="1" si="21"/>
        <v/>
      </c>
      <c r="BJ73" s="4" t="str">
        <f t="shared" si="18"/>
        <v/>
      </c>
      <c r="BK73" s="96" t="str">
        <f t="shared" si="22"/>
        <v/>
      </c>
      <c r="BL73" s="107"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7"/>
      <c r="AW74" s="97"/>
      <c r="AX74" s="97"/>
      <c r="AY74" s="110"/>
      <c r="AZ74" s="97"/>
      <c r="BA74" s="97"/>
      <c r="BB74" s="4"/>
      <c r="BC74" s="100"/>
      <c r="BD74" s="4"/>
      <c r="BE74" s="4"/>
      <c r="BF74" s="9" t="s">
        <v>157</v>
      </c>
      <c r="BG74" s="7"/>
      <c r="BH74" s="7"/>
      <c r="BI74" s="7" t="str">
        <f t="shared" ca="1" si="21"/>
        <v/>
      </c>
      <c r="BJ74" s="4" t="str">
        <f t="shared" si="18"/>
        <v/>
      </c>
      <c r="BK74" s="96" t="str">
        <f t="shared" si="22"/>
        <v/>
      </c>
      <c r="BL74" s="107"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7"/>
      <c r="AW75" s="97"/>
      <c r="AX75" s="97"/>
      <c r="AY75" s="110"/>
      <c r="AZ75" s="97"/>
      <c r="BA75" s="97"/>
      <c r="BB75" s="4"/>
      <c r="BC75" s="100"/>
      <c r="BD75" s="4"/>
      <c r="BE75" s="4"/>
      <c r="BF75" s="9"/>
      <c r="BG75" s="7"/>
      <c r="BH75" s="7"/>
      <c r="BI75" s="7" t="str">
        <f t="shared" ca="1" si="21"/>
        <v/>
      </c>
      <c r="BJ75" s="4" t="str">
        <f t="shared" si="18"/>
        <v/>
      </c>
      <c r="BK75" s="96" t="str">
        <f t="shared" si="22"/>
        <v/>
      </c>
      <c r="BL75" s="107"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7"/>
      <c r="AW76" s="97"/>
      <c r="AX76" s="97"/>
      <c r="AY76" s="110"/>
      <c r="AZ76" s="97"/>
      <c r="BA76" s="97"/>
      <c r="BB76" s="4"/>
      <c r="BC76" s="100"/>
      <c r="BD76" s="4"/>
      <c r="BE76" s="4"/>
      <c r="BF76" s="9" t="s">
        <v>157</v>
      </c>
      <c r="BG76" s="7"/>
      <c r="BH76" s="7"/>
      <c r="BI76" s="7" t="str">
        <f t="shared" ca="1" si="21"/>
        <v/>
      </c>
      <c r="BJ76" s="4" t="str">
        <f t="shared" si="18"/>
        <v/>
      </c>
      <c r="BK76" s="96" t="str">
        <f t="shared" si="22"/>
        <v/>
      </c>
      <c r="BL76" s="107"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7"/>
      <c r="AW77" s="97"/>
      <c r="AX77" s="97"/>
      <c r="AY77" s="110"/>
      <c r="AZ77" s="97"/>
      <c r="BA77" s="97"/>
      <c r="BB77" s="4"/>
      <c r="BC77" s="100"/>
      <c r="BD77" s="4"/>
      <c r="BE77" s="4"/>
      <c r="BF77" s="9"/>
      <c r="BG77" s="7"/>
      <c r="BH77" s="7"/>
      <c r="BI77" s="7" t="str">
        <f t="shared" ca="1" si="21"/>
        <v/>
      </c>
      <c r="BJ77" s="4" t="str">
        <f t="shared" si="18"/>
        <v/>
      </c>
      <c r="BK77" s="96" t="str">
        <f t="shared" si="22"/>
        <v/>
      </c>
      <c r="BL77" s="107"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7"/>
      <c r="AW78" s="97"/>
      <c r="AX78" s="97"/>
      <c r="AY78" s="110"/>
      <c r="AZ78" s="97"/>
      <c r="BA78" s="97"/>
      <c r="BB78" s="4"/>
      <c r="BC78" s="100"/>
      <c r="BD78" s="4"/>
      <c r="BE78" s="4"/>
      <c r="BF78" s="9" t="s">
        <v>157</v>
      </c>
      <c r="BG78" s="7"/>
      <c r="BH78" s="7"/>
      <c r="BI78" s="7" t="str">
        <f t="shared" ca="1" si="21"/>
        <v/>
      </c>
      <c r="BJ78" s="4" t="str">
        <f t="shared" si="18"/>
        <v/>
      </c>
      <c r="BK78" s="96" t="str">
        <f t="shared" si="22"/>
        <v/>
      </c>
      <c r="BL78" s="107"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7"/>
      <c r="AW79" s="97"/>
      <c r="AX79" s="97"/>
      <c r="AY79" s="110"/>
      <c r="AZ79" s="97"/>
      <c r="BA79" s="97"/>
      <c r="BB79" s="4"/>
      <c r="BC79" s="100"/>
      <c r="BD79" s="4"/>
      <c r="BE79" s="4"/>
      <c r="BF79" s="9"/>
      <c r="BG79" s="7"/>
      <c r="BH79" s="7"/>
      <c r="BI79" s="7" t="str">
        <f t="shared" ca="1" si="21"/>
        <v/>
      </c>
      <c r="BJ79" s="4" t="str">
        <f t="shared" si="18"/>
        <v/>
      </c>
      <c r="BK79" s="96" t="str">
        <f t="shared" si="22"/>
        <v/>
      </c>
      <c r="BL79" s="107"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7"/>
      <c r="AW80" s="97"/>
      <c r="AX80" s="97"/>
      <c r="AY80" s="110"/>
      <c r="AZ80" s="97"/>
      <c r="BA80" s="97"/>
      <c r="BB80" s="4"/>
      <c r="BC80" s="100"/>
      <c r="BD80" s="4"/>
      <c r="BE80" s="4"/>
      <c r="BF80" s="9" t="s">
        <v>157</v>
      </c>
      <c r="BG80" s="7"/>
      <c r="BH80" s="7"/>
      <c r="BI80" s="7" t="str">
        <f t="shared" ca="1" si="21"/>
        <v/>
      </c>
      <c r="BJ80" s="4" t="str">
        <f t="shared" si="18"/>
        <v/>
      </c>
      <c r="BK80" s="96" t="str">
        <f t="shared" si="22"/>
        <v/>
      </c>
      <c r="BL80" s="107"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7"/>
      <c r="AW81" s="97"/>
      <c r="AX81" s="97"/>
      <c r="AY81" s="110"/>
      <c r="AZ81" s="97"/>
      <c r="BA81" s="97"/>
      <c r="BB81" s="4"/>
      <c r="BC81" s="100"/>
      <c r="BD81" s="4"/>
      <c r="BE81" s="4"/>
      <c r="BF81" s="9"/>
      <c r="BG81" s="7"/>
      <c r="BH81" s="7"/>
      <c r="BI81" s="7" t="str">
        <f t="shared" ca="1" si="21"/>
        <v/>
      </c>
      <c r="BJ81" s="4" t="str">
        <f t="shared" si="18"/>
        <v/>
      </c>
      <c r="BK81" s="96" t="str">
        <f t="shared" si="22"/>
        <v/>
      </c>
      <c r="BL81" s="107"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7"/>
      <c r="AW82" s="97"/>
      <c r="AX82" s="97"/>
      <c r="AY82" s="110"/>
      <c r="AZ82" s="97"/>
      <c r="BA82" s="97"/>
      <c r="BB82" s="4"/>
      <c r="BC82" s="100"/>
      <c r="BD82" s="4"/>
      <c r="BE82" s="4"/>
      <c r="BF82" s="9" t="s">
        <v>157</v>
      </c>
      <c r="BG82" s="7"/>
      <c r="BH82" s="7"/>
      <c r="BI82" s="7" t="str">
        <f t="shared" ca="1" si="21"/>
        <v/>
      </c>
      <c r="BJ82" s="4" t="str">
        <f t="shared" si="18"/>
        <v/>
      </c>
      <c r="BK82" s="96" t="str">
        <f t="shared" si="22"/>
        <v/>
      </c>
      <c r="BL82" s="107"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7"/>
      <c r="AW83" s="97"/>
      <c r="AX83" s="97"/>
      <c r="AY83" s="110"/>
      <c r="AZ83" s="97"/>
      <c r="BA83" s="97"/>
      <c r="BB83" s="4"/>
      <c r="BC83" s="100"/>
      <c r="BD83" s="4"/>
      <c r="BE83" s="4"/>
      <c r="BF83" s="9"/>
      <c r="BG83" s="7"/>
      <c r="BH83" s="7"/>
      <c r="BI83" s="7" t="str">
        <f t="shared" ca="1" si="21"/>
        <v/>
      </c>
      <c r="BJ83" s="4" t="str">
        <f t="shared" ref="BJ83:BJ146" si="31">IFERROR(IF(AA83=0,"",AA83/BC83),"")</f>
        <v/>
      </c>
      <c r="BK83" s="96" t="str">
        <f t="shared" si="22"/>
        <v/>
      </c>
      <c r="BL83" s="107"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7"/>
      <c r="AW84" s="97"/>
      <c r="AX84" s="97"/>
      <c r="AY84" s="110"/>
      <c r="AZ84" s="97"/>
      <c r="BA84" s="97"/>
      <c r="BB84" s="4"/>
      <c r="BC84" s="100"/>
      <c r="BD84" s="4"/>
      <c r="BE84" s="4"/>
      <c r="BF84" s="9" t="s">
        <v>157</v>
      </c>
      <c r="BG84" s="7"/>
      <c r="BH84" s="7"/>
      <c r="BI84" s="7" t="str">
        <f t="shared" ca="1" si="21"/>
        <v/>
      </c>
      <c r="BJ84" s="4" t="str">
        <f t="shared" si="31"/>
        <v/>
      </c>
      <c r="BK84" s="96" t="str">
        <f t="shared" si="22"/>
        <v/>
      </c>
      <c r="BL84" s="107"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7"/>
      <c r="AW85" s="97"/>
      <c r="AX85" s="97"/>
      <c r="AY85" s="110"/>
      <c r="AZ85" s="97"/>
      <c r="BA85" s="97"/>
      <c r="BB85" s="4"/>
      <c r="BC85" s="100"/>
      <c r="BD85" s="4"/>
      <c r="BE85" s="4"/>
      <c r="BF85" s="9"/>
      <c r="BG85" s="7"/>
      <c r="BH85" s="7"/>
      <c r="BI85" s="7" t="str">
        <f t="shared" ca="1" si="21"/>
        <v/>
      </c>
      <c r="BJ85" s="4" t="str">
        <f t="shared" si="31"/>
        <v/>
      </c>
      <c r="BK85" s="96" t="str">
        <f t="shared" si="22"/>
        <v/>
      </c>
      <c r="BL85" s="107"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7"/>
      <c r="AW86" s="97"/>
      <c r="AX86" s="97"/>
      <c r="AY86" s="110"/>
      <c r="AZ86" s="97"/>
      <c r="BA86" s="97"/>
      <c r="BB86" s="4"/>
      <c r="BC86" s="100"/>
      <c r="BD86" s="4"/>
      <c r="BE86" s="4"/>
      <c r="BF86" s="9" t="s">
        <v>157</v>
      </c>
      <c r="BG86" s="7"/>
      <c r="BH86" s="7"/>
      <c r="BI86" s="7" t="str">
        <f t="shared" ca="1" si="21"/>
        <v/>
      </c>
      <c r="BJ86" s="4" t="str">
        <f t="shared" si="31"/>
        <v/>
      </c>
      <c r="BK86" s="96" t="str">
        <f t="shared" si="22"/>
        <v/>
      </c>
      <c r="BL86" s="107"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7"/>
      <c r="AW87" s="97"/>
      <c r="AX87" s="97"/>
      <c r="AY87" s="110"/>
      <c r="AZ87" s="97"/>
      <c r="BA87" s="97"/>
      <c r="BB87" s="4"/>
      <c r="BC87" s="100"/>
      <c r="BD87" s="4"/>
      <c r="BE87" s="4"/>
      <c r="BF87" s="9"/>
      <c r="BG87" s="7"/>
      <c r="BH87" s="7"/>
      <c r="BI87" s="7" t="str">
        <f t="shared" ca="1" si="21"/>
        <v/>
      </c>
      <c r="BJ87" s="4" t="str">
        <f t="shared" si="31"/>
        <v/>
      </c>
      <c r="BK87" s="96" t="str">
        <f t="shared" si="22"/>
        <v/>
      </c>
      <c r="BL87" s="107"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7"/>
      <c r="AW88" s="97"/>
      <c r="AX88" s="97"/>
      <c r="AY88" s="110"/>
      <c r="AZ88" s="97"/>
      <c r="BA88" s="97"/>
      <c r="BB88" s="4"/>
      <c r="BC88" s="100"/>
      <c r="BD88" s="4"/>
      <c r="BE88" s="4"/>
      <c r="BF88" s="9" t="s">
        <v>157</v>
      </c>
      <c r="BG88" s="7"/>
      <c r="BH88" s="7"/>
      <c r="BI88" s="7" t="str">
        <f t="shared" ca="1" si="21"/>
        <v/>
      </c>
      <c r="BJ88" s="4" t="str">
        <f t="shared" si="31"/>
        <v/>
      </c>
      <c r="BK88" s="96" t="str">
        <f t="shared" si="22"/>
        <v/>
      </c>
      <c r="BL88" s="107"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7"/>
      <c r="AW89" s="97"/>
      <c r="AX89" s="97"/>
      <c r="AY89" s="110"/>
      <c r="AZ89" s="97"/>
      <c r="BA89" s="97"/>
      <c r="BB89" s="4"/>
      <c r="BC89" s="100"/>
      <c r="BD89" s="4"/>
      <c r="BE89" s="4"/>
      <c r="BF89" s="9"/>
      <c r="BG89" s="7"/>
      <c r="BH89" s="7"/>
      <c r="BI89" s="7" t="str">
        <f t="shared" ca="1" si="21"/>
        <v/>
      </c>
      <c r="BJ89" s="4" t="str">
        <f t="shared" si="31"/>
        <v/>
      </c>
      <c r="BK89" s="96" t="str">
        <f t="shared" si="22"/>
        <v/>
      </c>
      <c r="BL89" s="107"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7"/>
      <c r="AW90" s="97"/>
      <c r="AX90" s="97"/>
      <c r="AY90" s="110"/>
      <c r="AZ90" s="97"/>
      <c r="BA90" s="97"/>
      <c r="BB90" s="4"/>
      <c r="BC90" s="100"/>
      <c r="BD90" s="4"/>
      <c r="BE90" s="4"/>
      <c r="BF90" s="9" t="s">
        <v>157</v>
      </c>
      <c r="BG90" s="7"/>
      <c r="BH90" s="7"/>
      <c r="BI90" s="7" t="str">
        <f t="shared" ca="1" si="21"/>
        <v/>
      </c>
      <c r="BJ90" s="4" t="str">
        <f t="shared" si="31"/>
        <v/>
      </c>
      <c r="BK90" s="96" t="str">
        <f t="shared" si="22"/>
        <v/>
      </c>
      <c r="BL90" s="107"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7"/>
      <c r="AW91" s="97"/>
      <c r="AX91" s="97"/>
      <c r="AY91" s="110"/>
      <c r="AZ91" s="97"/>
      <c r="BA91" s="97"/>
      <c r="BB91" s="4"/>
      <c r="BC91" s="100"/>
      <c r="BD91" s="4"/>
      <c r="BE91" s="4"/>
      <c r="BF91" s="9"/>
      <c r="BG91" s="7"/>
      <c r="BH91" s="7"/>
      <c r="BI91" s="7" t="str">
        <f t="shared" ca="1" si="21"/>
        <v/>
      </c>
      <c r="BJ91" s="4" t="str">
        <f t="shared" si="31"/>
        <v/>
      </c>
      <c r="BK91" s="96" t="str">
        <f t="shared" si="22"/>
        <v/>
      </c>
      <c r="BL91" s="107"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7"/>
      <c r="AW92" s="97"/>
      <c r="AX92" s="97"/>
      <c r="AY92" s="110"/>
      <c r="AZ92" s="97"/>
      <c r="BA92" s="97"/>
      <c r="BB92" s="4"/>
      <c r="BC92" s="100"/>
      <c r="BD92" s="4"/>
      <c r="BE92" s="4"/>
      <c r="BF92" s="9" t="s">
        <v>157</v>
      </c>
      <c r="BG92" s="7"/>
      <c r="BH92" s="7"/>
      <c r="BI92" s="7" t="str">
        <f t="shared" ca="1" si="21"/>
        <v/>
      </c>
      <c r="BJ92" s="4" t="str">
        <f t="shared" si="31"/>
        <v/>
      </c>
      <c r="BK92" s="96" t="str">
        <f t="shared" si="22"/>
        <v/>
      </c>
      <c r="BL92" s="107"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7"/>
      <c r="AW93" s="97"/>
      <c r="AX93" s="97"/>
      <c r="AY93" s="110"/>
      <c r="AZ93" s="97"/>
      <c r="BA93" s="97"/>
      <c r="BB93" s="4"/>
      <c r="BC93" s="100"/>
      <c r="BD93" s="4"/>
      <c r="BE93" s="4"/>
      <c r="BF93" s="9"/>
      <c r="BG93" s="7"/>
      <c r="BH93" s="7"/>
      <c r="BI93" s="7" t="str">
        <f t="shared" ca="1" si="21"/>
        <v/>
      </c>
      <c r="BJ93" s="4" t="str">
        <f t="shared" si="31"/>
        <v/>
      </c>
      <c r="BK93" s="96" t="str">
        <f t="shared" si="22"/>
        <v/>
      </c>
      <c r="BL93" s="107"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7"/>
      <c r="AW94" s="97"/>
      <c r="AX94" s="97"/>
      <c r="AY94" s="110"/>
      <c r="AZ94" s="97"/>
      <c r="BA94" s="97"/>
      <c r="BB94" s="4"/>
      <c r="BC94" s="100"/>
      <c r="BD94" s="4"/>
      <c r="BE94" s="4"/>
      <c r="BF94" s="9" t="s">
        <v>157</v>
      </c>
      <c r="BG94" s="7"/>
      <c r="BH94" s="7"/>
      <c r="BI94" s="7" t="str">
        <f t="shared" ca="1" si="21"/>
        <v/>
      </c>
      <c r="BJ94" s="4" t="str">
        <f t="shared" si="31"/>
        <v/>
      </c>
      <c r="BK94" s="96" t="str">
        <f t="shared" si="22"/>
        <v/>
      </c>
      <c r="BL94" s="107"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7"/>
      <c r="AW95" s="97"/>
      <c r="AX95" s="97"/>
      <c r="AY95" s="110"/>
      <c r="AZ95" s="97"/>
      <c r="BA95" s="97"/>
      <c r="BB95" s="4"/>
      <c r="BC95" s="100"/>
      <c r="BD95" s="4"/>
      <c r="BE95" s="4"/>
      <c r="BF95" s="9"/>
      <c r="BG95" s="7"/>
      <c r="BH95" s="7"/>
      <c r="BI95" s="7" t="str">
        <f t="shared" ca="1" si="21"/>
        <v/>
      </c>
      <c r="BJ95" s="4" t="str">
        <f t="shared" si="31"/>
        <v/>
      </c>
      <c r="BK95" s="96" t="str">
        <f t="shared" si="22"/>
        <v/>
      </c>
      <c r="BL95" s="107"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7"/>
      <c r="AW96" s="97"/>
      <c r="AX96" s="97"/>
      <c r="AY96" s="110"/>
      <c r="AZ96" s="97"/>
      <c r="BA96" s="97"/>
      <c r="BB96" s="4"/>
      <c r="BC96" s="100"/>
      <c r="BD96" s="4"/>
      <c r="BE96" s="4"/>
      <c r="BF96" s="9" t="s">
        <v>157</v>
      </c>
      <c r="BG96" s="7"/>
      <c r="BH96" s="7"/>
      <c r="BI96" s="7" t="str">
        <f t="shared" ca="1" si="21"/>
        <v/>
      </c>
      <c r="BJ96" s="4" t="str">
        <f t="shared" si="31"/>
        <v/>
      </c>
      <c r="BK96" s="96" t="str">
        <f t="shared" si="22"/>
        <v/>
      </c>
      <c r="BL96" s="107"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7"/>
      <c r="AW97" s="97"/>
      <c r="AX97" s="97"/>
      <c r="AY97" s="110"/>
      <c r="AZ97" s="97"/>
      <c r="BA97" s="97"/>
      <c r="BB97" s="4"/>
      <c r="BC97" s="100"/>
      <c r="BD97" s="4"/>
      <c r="BE97" s="4"/>
      <c r="BF97" s="9"/>
      <c r="BG97" s="7"/>
      <c r="BH97" s="7"/>
      <c r="BI97" s="7" t="str">
        <f t="shared" ca="1" si="21"/>
        <v/>
      </c>
      <c r="BJ97" s="4" t="str">
        <f t="shared" si="31"/>
        <v/>
      </c>
      <c r="BK97" s="96" t="str">
        <f t="shared" si="22"/>
        <v/>
      </c>
      <c r="BL97" s="107"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7"/>
      <c r="AW98" s="97"/>
      <c r="AX98" s="97"/>
      <c r="AY98" s="110"/>
      <c r="AZ98" s="97"/>
      <c r="BA98" s="97"/>
      <c r="BB98" s="4"/>
      <c r="BC98" s="100"/>
      <c r="BD98" s="4"/>
      <c r="BE98" s="4"/>
      <c r="BF98" s="9" t="s">
        <v>157</v>
      </c>
      <c r="BG98" s="7"/>
      <c r="BH98" s="7"/>
      <c r="BI98" s="7" t="str">
        <f t="shared" ca="1" si="21"/>
        <v/>
      </c>
      <c r="BJ98" s="4" t="str">
        <f t="shared" si="31"/>
        <v/>
      </c>
      <c r="BK98" s="96" t="str">
        <f t="shared" si="22"/>
        <v/>
      </c>
      <c r="BL98" s="107"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7"/>
      <c r="AW99" s="97"/>
      <c r="AX99" s="97"/>
      <c r="AY99" s="110"/>
      <c r="AZ99" s="97"/>
      <c r="BA99" s="97"/>
      <c r="BB99" s="4"/>
      <c r="BC99" s="100"/>
      <c r="BD99" s="4"/>
      <c r="BE99" s="4"/>
      <c r="BF99" s="9"/>
      <c r="BG99" s="7"/>
      <c r="BH99" s="7"/>
      <c r="BI99" s="7" t="str">
        <f t="shared" ca="1" si="21"/>
        <v/>
      </c>
      <c r="BJ99" s="4" t="str">
        <f t="shared" si="31"/>
        <v/>
      </c>
      <c r="BK99" s="96" t="str">
        <f t="shared" si="22"/>
        <v/>
      </c>
      <c r="BL99" s="107"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7"/>
      <c r="AW100" s="97"/>
      <c r="AX100" s="97"/>
      <c r="AY100" s="110"/>
      <c r="AZ100" s="97"/>
      <c r="BA100" s="97"/>
      <c r="BB100" s="4"/>
      <c r="BC100" s="100"/>
      <c r="BD100" s="4"/>
      <c r="BE100" s="4"/>
      <c r="BF100" s="9" t="s">
        <v>157</v>
      </c>
      <c r="BG100" s="7"/>
      <c r="BH100" s="7"/>
      <c r="BI100" s="7" t="str">
        <f t="shared" ca="1" si="21"/>
        <v/>
      </c>
      <c r="BJ100" s="4" t="str">
        <f t="shared" si="31"/>
        <v/>
      </c>
      <c r="BK100" s="96" t="str">
        <f t="shared" si="22"/>
        <v/>
      </c>
      <c r="BL100" s="107"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7"/>
      <c r="AW101" s="97"/>
      <c r="AX101" s="97"/>
      <c r="AY101" s="110"/>
      <c r="AZ101" s="97"/>
      <c r="BA101" s="97"/>
      <c r="BB101" s="4"/>
      <c r="BC101" s="100"/>
      <c r="BD101" s="4"/>
      <c r="BE101" s="4"/>
      <c r="BF101" s="9"/>
      <c r="BG101" s="7"/>
      <c r="BH101" s="7"/>
      <c r="BI101" s="7" t="str">
        <f t="shared" ca="1" si="21"/>
        <v/>
      </c>
      <c r="BJ101" s="4" t="str">
        <f t="shared" si="31"/>
        <v/>
      </c>
      <c r="BK101" s="96" t="str">
        <f t="shared" si="22"/>
        <v/>
      </c>
      <c r="BL101" s="107"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7"/>
      <c r="AW102" s="97"/>
      <c r="AX102" s="97"/>
      <c r="AY102" s="110"/>
      <c r="AZ102" s="97"/>
      <c r="BA102" s="97"/>
      <c r="BB102" s="4"/>
      <c r="BC102" s="100"/>
      <c r="BD102" s="4"/>
      <c r="BE102" s="4"/>
      <c r="BF102" s="9" t="s">
        <v>157</v>
      </c>
      <c r="BG102" s="7"/>
      <c r="BH102" s="7"/>
      <c r="BI102" s="7" t="str">
        <f t="shared" ca="1" si="21"/>
        <v/>
      </c>
      <c r="BJ102" s="4" t="str">
        <f t="shared" si="31"/>
        <v/>
      </c>
      <c r="BK102" s="96" t="str">
        <f t="shared" si="22"/>
        <v/>
      </c>
      <c r="BL102" s="107"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7"/>
      <c r="AW103" s="97"/>
      <c r="AX103" s="97"/>
      <c r="AY103" s="110"/>
      <c r="AZ103" s="97"/>
      <c r="BA103" s="97"/>
      <c r="BB103" s="4"/>
      <c r="BC103" s="100"/>
      <c r="BD103" s="4"/>
      <c r="BE103" s="4"/>
      <c r="BF103" s="9"/>
      <c r="BG103" s="7"/>
      <c r="BH103" s="7"/>
      <c r="BI103" s="7" t="str">
        <f t="shared" ca="1" si="21"/>
        <v/>
      </c>
      <c r="BJ103" s="4" t="str">
        <f t="shared" si="31"/>
        <v/>
      </c>
      <c r="BK103" s="96" t="str">
        <f t="shared" si="22"/>
        <v/>
      </c>
      <c r="BL103" s="107"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7"/>
      <c r="AW104" s="97"/>
      <c r="AX104" s="97"/>
      <c r="AY104" s="110"/>
      <c r="AZ104" s="97"/>
      <c r="BA104" s="97"/>
      <c r="BB104" s="4"/>
      <c r="BC104" s="100"/>
      <c r="BD104" s="4"/>
      <c r="BE104" s="4"/>
      <c r="BF104" s="9" t="s">
        <v>157</v>
      </c>
      <c r="BG104" s="7"/>
      <c r="BH104" s="7"/>
      <c r="BI104" s="7" t="str">
        <f t="shared" ca="1" si="21"/>
        <v/>
      </c>
      <c r="BJ104" s="4" t="str">
        <f t="shared" si="31"/>
        <v/>
      </c>
      <c r="BK104" s="96" t="str">
        <f t="shared" si="22"/>
        <v/>
      </c>
      <c r="BL104" s="107"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7"/>
      <c r="AW105" s="97"/>
      <c r="AX105" s="97"/>
      <c r="AY105" s="110"/>
      <c r="AZ105" s="97"/>
      <c r="BA105" s="97"/>
      <c r="BB105" s="4"/>
      <c r="BC105" s="100"/>
      <c r="BD105" s="4"/>
      <c r="BE105" s="4"/>
      <c r="BF105" s="9"/>
      <c r="BG105" s="7"/>
      <c r="BH105" s="7"/>
      <c r="BI105" s="7" t="str">
        <f t="shared" ca="1" si="21"/>
        <v/>
      </c>
      <c r="BJ105" s="4" t="str">
        <f t="shared" si="31"/>
        <v/>
      </c>
      <c r="BK105" s="96" t="str">
        <f t="shared" si="22"/>
        <v/>
      </c>
      <c r="BL105" s="107"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7"/>
      <c r="AW106" s="97"/>
      <c r="AX106" s="97"/>
      <c r="AY106" s="110"/>
      <c r="AZ106" s="97"/>
      <c r="BA106" s="97"/>
      <c r="BB106" s="4"/>
      <c r="BC106" s="100"/>
      <c r="BD106" s="4"/>
      <c r="BE106" s="4"/>
      <c r="BF106" s="9" t="s">
        <v>157</v>
      </c>
      <c r="BG106" s="7"/>
      <c r="BH106" s="7"/>
      <c r="BI106" s="7" t="str">
        <f t="shared" ca="1" si="21"/>
        <v/>
      </c>
      <c r="BJ106" s="4" t="str">
        <f t="shared" si="31"/>
        <v/>
      </c>
      <c r="BK106" s="96" t="str">
        <f t="shared" si="22"/>
        <v/>
      </c>
      <c r="BL106" s="107"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7"/>
      <c r="AW107" s="97"/>
      <c r="AX107" s="97"/>
      <c r="AY107" s="110"/>
      <c r="AZ107" s="97"/>
      <c r="BA107" s="97"/>
      <c r="BB107" s="4"/>
      <c r="BC107" s="100"/>
      <c r="BD107" s="4"/>
      <c r="BE107" s="4"/>
      <c r="BF107" s="9"/>
      <c r="BG107" s="7"/>
      <c r="BH107" s="7"/>
      <c r="BI107" s="7" t="str">
        <f t="shared" ca="1" si="21"/>
        <v/>
      </c>
      <c r="BJ107" s="4" t="str">
        <f t="shared" si="31"/>
        <v/>
      </c>
      <c r="BK107" s="96" t="str">
        <f t="shared" si="22"/>
        <v/>
      </c>
      <c r="BL107" s="107"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7"/>
      <c r="AW108" s="97"/>
      <c r="AX108" s="97"/>
      <c r="AY108" s="110"/>
      <c r="AZ108" s="97"/>
      <c r="BA108" s="97"/>
      <c r="BB108" s="4"/>
      <c r="BC108" s="100"/>
      <c r="BD108" s="4"/>
      <c r="BE108" s="4"/>
      <c r="BF108" s="9" t="s">
        <v>157</v>
      </c>
      <c r="BG108" s="7"/>
      <c r="BH108" s="7"/>
      <c r="BI108" s="7" t="str">
        <f t="shared" ca="1" si="21"/>
        <v/>
      </c>
      <c r="BJ108" s="4" t="str">
        <f t="shared" si="31"/>
        <v/>
      </c>
      <c r="BK108" s="96" t="str">
        <f t="shared" si="22"/>
        <v/>
      </c>
      <c r="BL108" s="107"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7"/>
      <c r="AW109" s="97"/>
      <c r="AX109" s="97"/>
      <c r="AY109" s="110"/>
      <c r="AZ109" s="97"/>
      <c r="BA109" s="97"/>
      <c r="BB109" s="4"/>
      <c r="BC109" s="100"/>
      <c r="BD109" s="4"/>
      <c r="BE109" s="4"/>
      <c r="BF109" s="9"/>
      <c r="BG109" s="7"/>
      <c r="BH109" s="7"/>
      <c r="BI109" s="7" t="str">
        <f t="shared" ca="1" si="21"/>
        <v/>
      </c>
      <c r="BJ109" s="4" t="str">
        <f t="shared" si="31"/>
        <v/>
      </c>
      <c r="BK109" s="96" t="str">
        <f t="shared" si="22"/>
        <v/>
      </c>
      <c r="BL109" s="107"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7"/>
      <c r="AW110" s="97"/>
      <c r="AX110" s="97"/>
      <c r="AY110" s="110"/>
      <c r="AZ110" s="97"/>
      <c r="BA110" s="97"/>
      <c r="BB110" s="4"/>
      <c r="BC110" s="100"/>
      <c r="BD110" s="4"/>
      <c r="BE110" s="4"/>
      <c r="BF110" s="9" t="s">
        <v>157</v>
      </c>
      <c r="BG110" s="7"/>
      <c r="BH110" s="7"/>
      <c r="BI110" s="7" t="str">
        <f t="shared" ca="1" si="21"/>
        <v/>
      </c>
      <c r="BJ110" s="4" t="str">
        <f t="shared" si="31"/>
        <v/>
      </c>
      <c r="BK110" s="96" t="str">
        <f t="shared" si="22"/>
        <v/>
      </c>
      <c r="BL110" s="107"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7"/>
      <c r="AW111" s="97"/>
      <c r="AX111" s="97"/>
      <c r="AY111" s="110"/>
      <c r="AZ111" s="97"/>
      <c r="BA111" s="97"/>
      <c r="BB111" s="4"/>
      <c r="BC111" s="100"/>
      <c r="BD111" s="4"/>
      <c r="BE111" s="4"/>
      <c r="BF111" s="9"/>
      <c r="BG111" s="7"/>
      <c r="BH111" s="7"/>
      <c r="BI111" s="7" t="str">
        <f t="shared" ca="1" si="21"/>
        <v/>
      </c>
      <c r="BJ111" s="4" t="str">
        <f t="shared" si="31"/>
        <v/>
      </c>
      <c r="BK111" s="96" t="str">
        <f t="shared" si="22"/>
        <v/>
      </c>
      <c r="BL111" s="107"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7"/>
      <c r="AW112" s="97"/>
      <c r="AX112" s="97"/>
      <c r="AY112" s="110"/>
      <c r="AZ112" s="97"/>
      <c r="BA112" s="97"/>
      <c r="BB112" s="4"/>
      <c r="BC112" s="100"/>
      <c r="BD112" s="4"/>
      <c r="BE112" s="4"/>
      <c r="BF112" s="9" t="s">
        <v>157</v>
      </c>
      <c r="BG112" s="7"/>
      <c r="BH112" s="7"/>
      <c r="BI112" s="7" t="str">
        <f t="shared" ca="1" si="21"/>
        <v/>
      </c>
      <c r="BJ112" s="4" t="str">
        <f t="shared" si="31"/>
        <v/>
      </c>
      <c r="BK112" s="96" t="str">
        <f t="shared" si="22"/>
        <v/>
      </c>
      <c r="BL112" s="107"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7"/>
      <c r="AW113" s="97"/>
      <c r="AX113" s="97"/>
      <c r="AY113" s="110"/>
      <c r="AZ113" s="97"/>
      <c r="BA113" s="97"/>
      <c r="BB113" s="4"/>
      <c r="BC113" s="100"/>
      <c r="BD113" s="4"/>
      <c r="BE113" s="4"/>
      <c r="BF113" s="9"/>
      <c r="BG113" s="7"/>
      <c r="BH113" s="7"/>
      <c r="BI113" s="7" t="str">
        <f t="shared" ca="1" si="21"/>
        <v/>
      </c>
      <c r="BJ113" s="4" t="str">
        <f t="shared" si="31"/>
        <v/>
      </c>
      <c r="BK113" s="96" t="str">
        <f t="shared" si="22"/>
        <v/>
      </c>
      <c r="BL113" s="107"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7"/>
      <c r="AW114" s="97"/>
      <c r="AX114" s="97"/>
      <c r="AY114" s="110"/>
      <c r="AZ114" s="97"/>
      <c r="BA114" s="97"/>
      <c r="BB114" s="4"/>
      <c r="BC114" s="100"/>
      <c r="BD114" s="4"/>
      <c r="BE114" s="4"/>
      <c r="BF114" s="9" t="s">
        <v>157</v>
      </c>
      <c r="BG114" s="7"/>
      <c r="BH114" s="7"/>
      <c r="BI114" s="7" t="str">
        <f t="shared" ca="1" si="21"/>
        <v/>
      </c>
      <c r="BJ114" s="4" t="str">
        <f t="shared" si="31"/>
        <v/>
      </c>
      <c r="BK114" s="96" t="str">
        <f t="shared" si="22"/>
        <v/>
      </c>
      <c r="BL114" s="107"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7"/>
      <c r="AW115" s="97"/>
      <c r="AX115" s="97"/>
      <c r="AY115" s="110"/>
      <c r="AZ115" s="97"/>
      <c r="BA115" s="97"/>
      <c r="BB115" s="4"/>
      <c r="BC115" s="100"/>
      <c r="BD115" s="4"/>
      <c r="BE115" s="4"/>
      <c r="BF115" s="9"/>
      <c r="BG115" s="7"/>
      <c r="BH115" s="7"/>
      <c r="BI115" s="7" t="str">
        <f t="shared" ca="1" si="21"/>
        <v/>
      </c>
      <c r="BJ115" s="4" t="str">
        <f t="shared" si="31"/>
        <v/>
      </c>
      <c r="BK115" s="96" t="str">
        <f t="shared" si="22"/>
        <v/>
      </c>
      <c r="BL115" s="107"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7"/>
      <c r="AW116" s="97"/>
      <c r="AX116" s="97"/>
      <c r="AY116" s="110"/>
      <c r="AZ116" s="97"/>
      <c r="BA116" s="97"/>
      <c r="BB116" s="4"/>
      <c r="BC116" s="100"/>
      <c r="BD116" s="4"/>
      <c r="BE116" s="4"/>
      <c r="BF116" s="9" t="s">
        <v>157</v>
      </c>
      <c r="BG116" s="7"/>
      <c r="BH116" s="7"/>
      <c r="BI116" s="7" t="str">
        <f t="shared" ca="1" si="21"/>
        <v/>
      </c>
      <c r="BJ116" s="4" t="str">
        <f t="shared" si="31"/>
        <v/>
      </c>
      <c r="BK116" s="96" t="str">
        <f t="shared" si="22"/>
        <v/>
      </c>
      <c r="BL116" s="107"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7"/>
      <c r="AW117" s="97"/>
      <c r="AX117" s="97"/>
      <c r="AY117" s="110"/>
      <c r="AZ117" s="97"/>
      <c r="BA117" s="97"/>
      <c r="BB117" s="4"/>
      <c r="BC117" s="100"/>
      <c r="BD117" s="4"/>
      <c r="BE117" s="4"/>
      <c r="BF117" s="9"/>
      <c r="BG117" s="7"/>
      <c r="BH117" s="7"/>
      <c r="BI117" s="7" t="str">
        <f t="shared" ca="1" si="21"/>
        <v/>
      </c>
      <c r="BJ117" s="4" t="str">
        <f t="shared" si="31"/>
        <v/>
      </c>
      <c r="BK117" s="96" t="str">
        <f t="shared" si="22"/>
        <v/>
      </c>
      <c r="BL117" s="107"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7"/>
      <c r="AW118" s="97"/>
      <c r="AX118" s="97"/>
      <c r="AY118" s="110"/>
      <c r="AZ118" s="97"/>
      <c r="BA118" s="97"/>
      <c r="BB118" s="4"/>
      <c r="BC118" s="100"/>
      <c r="BD118" s="4"/>
      <c r="BE118" s="4"/>
      <c r="BF118" s="9" t="s">
        <v>157</v>
      </c>
      <c r="BG118" s="7"/>
      <c r="BH118" s="7"/>
      <c r="BI118" s="7" t="str">
        <f t="shared" ca="1" si="21"/>
        <v/>
      </c>
      <c r="BJ118" s="4" t="str">
        <f t="shared" si="31"/>
        <v/>
      </c>
      <c r="BK118" s="96" t="str">
        <f t="shared" si="22"/>
        <v/>
      </c>
      <c r="BL118" s="107"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7"/>
      <c r="AW119" s="97"/>
      <c r="AX119" s="97"/>
      <c r="AY119" s="110"/>
      <c r="AZ119" s="97"/>
      <c r="BA119" s="97"/>
      <c r="BB119" s="4"/>
      <c r="BC119" s="100"/>
      <c r="BD119" s="4"/>
      <c r="BE119" s="4"/>
      <c r="BF119" s="9"/>
      <c r="BG119" s="7"/>
      <c r="BH119" s="7"/>
      <c r="BI119" s="7" t="str">
        <f t="shared" ca="1" si="21"/>
        <v/>
      </c>
      <c r="BJ119" s="4" t="str">
        <f t="shared" si="31"/>
        <v/>
      </c>
      <c r="BK119" s="96" t="str">
        <f t="shared" si="22"/>
        <v/>
      </c>
      <c r="BL119" s="107"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7"/>
      <c r="AW120" s="97"/>
      <c r="AX120" s="97"/>
      <c r="AY120" s="110"/>
      <c r="AZ120" s="97"/>
      <c r="BA120" s="97"/>
      <c r="BB120" s="4"/>
      <c r="BC120" s="100"/>
      <c r="BD120" s="4"/>
      <c r="BE120" s="4"/>
      <c r="BF120" s="9" t="s">
        <v>157</v>
      </c>
      <c r="BG120" s="7"/>
      <c r="BH120" s="7"/>
      <c r="BI120" s="7" t="str">
        <f t="shared" ca="1" si="21"/>
        <v/>
      </c>
      <c r="BJ120" s="4" t="str">
        <f t="shared" si="31"/>
        <v/>
      </c>
      <c r="BK120" s="96" t="str">
        <f t="shared" si="22"/>
        <v/>
      </c>
      <c r="BL120" s="107"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7"/>
      <c r="AW121" s="97"/>
      <c r="AX121" s="97"/>
      <c r="AY121" s="110"/>
      <c r="AZ121" s="97"/>
      <c r="BA121" s="97"/>
      <c r="BB121" s="4"/>
      <c r="BC121" s="100"/>
      <c r="BD121" s="4"/>
      <c r="BE121" s="4"/>
      <c r="BF121" s="9"/>
      <c r="BG121" s="7"/>
      <c r="BH121" s="7"/>
      <c r="BI121" s="7" t="str">
        <f t="shared" ca="1" si="21"/>
        <v/>
      </c>
      <c r="BJ121" s="4" t="str">
        <f t="shared" si="31"/>
        <v/>
      </c>
      <c r="BK121" s="96" t="str">
        <f t="shared" si="22"/>
        <v/>
      </c>
      <c r="BL121" s="107"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7"/>
      <c r="AW122" s="97"/>
      <c r="AX122" s="97"/>
      <c r="AY122" s="110"/>
      <c r="AZ122" s="97"/>
      <c r="BA122" s="97"/>
      <c r="BB122" s="4"/>
      <c r="BC122" s="100"/>
      <c r="BD122" s="4"/>
      <c r="BE122" s="4"/>
      <c r="BF122" s="9" t="s">
        <v>157</v>
      </c>
      <c r="BG122" s="7"/>
      <c r="BH122" s="7"/>
      <c r="BI122" s="7" t="str">
        <f t="shared" ca="1" si="21"/>
        <v/>
      </c>
      <c r="BJ122" s="4" t="str">
        <f t="shared" si="31"/>
        <v/>
      </c>
      <c r="BK122" s="96" t="str">
        <f t="shared" si="22"/>
        <v/>
      </c>
      <c r="BL122" s="107"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7"/>
      <c r="AW123" s="97"/>
      <c r="AX123" s="97"/>
      <c r="AY123" s="110"/>
      <c r="AZ123" s="97"/>
      <c r="BA123" s="97"/>
      <c r="BB123" s="4"/>
      <c r="BC123" s="100"/>
      <c r="BD123" s="4"/>
      <c r="BE123" s="4"/>
      <c r="BF123" s="9"/>
      <c r="BG123" s="7"/>
      <c r="BH123" s="7"/>
      <c r="BI123" s="7" t="str">
        <f t="shared" ca="1" si="21"/>
        <v/>
      </c>
      <c r="BJ123" s="4" t="str">
        <f t="shared" si="31"/>
        <v/>
      </c>
      <c r="BK123" s="96" t="str">
        <f t="shared" si="22"/>
        <v/>
      </c>
      <c r="BL123" s="107"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7"/>
      <c r="AW124" s="97"/>
      <c r="AX124" s="97"/>
      <c r="AY124" s="110"/>
      <c r="AZ124" s="97"/>
      <c r="BA124" s="97"/>
      <c r="BB124" s="4"/>
      <c r="BC124" s="100"/>
      <c r="BD124" s="4"/>
      <c r="BE124" s="4"/>
      <c r="BF124" s="9" t="s">
        <v>157</v>
      </c>
      <c r="BG124" s="7"/>
      <c r="BH124" s="7"/>
      <c r="BI124" s="7" t="str">
        <f t="shared" ca="1" si="21"/>
        <v/>
      </c>
      <c r="BJ124" s="4" t="str">
        <f t="shared" si="31"/>
        <v/>
      </c>
      <c r="BK124" s="96" t="str">
        <f t="shared" si="22"/>
        <v/>
      </c>
      <c r="BL124" s="107"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7"/>
      <c r="AW125" s="97"/>
      <c r="AX125" s="97"/>
      <c r="AY125" s="110"/>
      <c r="AZ125" s="97"/>
      <c r="BA125" s="97"/>
      <c r="BB125" s="4"/>
      <c r="BC125" s="100"/>
      <c r="BD125" s="4"/>
      <c r="BE125" s="4"/>
      <c r="BF125" s="9"/>
      <c r="BG125" s="7"/>
      <c r="BH125" s="7"/>
      <c r="BI125" s="7" t="str">
        <f t="shared" ca="1" si="21"/>
        <v/>
      </c>
      <c r="BJ125" s="4" t="str">
        <f t="shared" si="31"/>
        <v/>
      </c>
      <c r="BK125" s="96" t="str">
        <f t="shared" si="22"/>
        <v/>
      </c>
      <c r="BL125" s="107"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7"/>
      <c r="AW126" s="97"/>
      <c r="AX126" s="97"/>
      <c r="AY126" s="110"/>
      <c r="AZ126" s="97"/>
      <c r="BA126" s="97"/>
      <c r="BB126" s="4"/>
      <c r="BC126" s="100"/>
      <c r="BD126" s="4"/>
      <c r="BE126" s="4"/>
      <c r="BF126" s="9" t="s">
        <v>157</v>
      </c>
      <c r="BG126" s="7"/>
      <c r="BH126" s="7"/>
      <c r="BI126" s="7" t="str">
        <f t="shared" ca="1" si="21"/>
        <v/>
      </c>
      <c r="BJ126" s="4" t="str">
        <f t="shared" si="31"/>
        <v/>
      </c>
      <c r="BK126" s="96" t="str">
        <f t="shared" si="22"/>
        <v/>
      </c>
      <c r="BL126" s="107"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7"/>
      <c r="AW127" s="97"/>
      <c r="AX127" s="97"/>
      <c r="AY127" s="110"/>
      <c r="AZ127" s="97"/>
      <c r="BA127" s="97"/>
      <c r="BB127" s="4"/>
      <c r="BC127" s="100"/>
      <c r="BD127" s="4"/>
      <c r="BE127" s="4"/>
      <c r="BF127" s="9"/>
      <c r="BG127" s="7"/>
      <c r="BH127" s="7"/>
      <c r="BI127" s="7" t="str">
        <f t="shared" ca="1" si="21"/>
        <v/>
      </c>
      <c r="BJ127" s="4" t="str">
        <f t="shared" si="31"/>
        <v/>
      </c>
      <c r="BK127" s="96" t="str">
        <f t="shared" si="22"/>
        <v/>
      </c>
      <c r="BL127" s="107"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7"/>
      <c r="AW128" s="97"/>
      <c r="AX128" s="97"/>
      <c r="AY128" s="110"/>
      <c r="AZ128" s="97"/>
      <c r="BA128" s="97"/>
      <c r="BB128" s="4"/>
      <c r="BC128" s="100"/>
      <c r="BD128" s="4"/>
      <c r="BE128" s="4"/>
      <c r="BF128" s="9" t="s">
        <v>157</v>
      </c>
      <c r="BG128" s="7"/>
      <c r="BH128" s="7"/>
      <c r="BI128" s="7" t="str">
        <f t="shared" ca="1" si="21"/>
        <v/>
      </c>
      <c r="BJ128" s="4" t="str">
        <f t="shared" si="31"/>
        <v/>
      </c>
      <c r="BK128" s="96" t="str">
        <f t="shared" si="22"/>
        <v/>
      </c>
      <c r="BL128" s="107"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7"/>
      <c r="AW129" s="97"/>
      <c r="AX129" s="97"/>
      <c r="AY129" s="110"/>
      <c r="AZ129" s="97"/>
      <c r="BA129" s="97"/>
      <c r="BB129" s="4"/>
      <c r="BC129" s="100"/>
      <c r="BD129" s="4"/>
      <c r="BE129" s="4"/>
      <c r="BF129" s="9"/>
      <c r="BG129" s="7"/>
      <c r="BH129" s="7"/>
      <c r="BI129" s="7" t="str">
        <f t="shared" ca="1" si="21"/>
        <v/>
      </c>
      <c r="BJ129" s="4" t="str">
        <f t="shared" si="31"/>
        <v/>
      </c>
      <c r="BK129" s="96" t="str">
        <f t="shared" si="22"/>
        <v/>
      </c>
      <c r="BL129" s="107"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7"/>
      <c r="AW130" s="97"/>
      <c r="AX130" s="97"/>
      <c r="AY130" s="110"/>
      <c r="AZ130" s="97"/>
      <c r="BA130" s="97"/>
      <c r="BB130" s="4"/>
      <c r="BC130" s="100"/>
      <c r="BD130" s="4"/>
      <c r="BE130" s="4"/>
      <c r="BF130" s="9" t="s">
        <v>157</v>
      </c>
      <c r="BG130" s="7"/>
      <c r="BH130" s="7"/>
      <c r="BI130" s="7" t="str">
        <f t="shared" ref="BI130:BI193" ca="1" si="35">IFERROR(IF(BF130="","",IF(BB130=5,"",IF(BF130-TODAY()&gt;0,"VIGENTE","VENCIDO"))),"")</f>
        <v/>
      </c>
      <c r="BJ130" s="4" t="str">
        <f t="shared" si="31"/>
        <v/>
      </c>
      <c r="BK130" s="96" t="str">
        <f t="shared" ref="BK130:BK193" si="36">IFERROR(IF(AA130="","",AA130/V130),"")</f>
        <v/>
      </c>
      <c r="BL130" s="107"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7"/>
      <c r="AW131" s="97"/>
      <c r="AX131" s="97"/>
      <c r="AY131" s="110"/>
      <c r="AZ131" s="97"/>
      <c r="BA131" s="97"/>
      <c r="BB131" s="4"/>
      <c r="BC131" s="100"/>
      <c r="BD131" s="4"/>
      <c r="BE131" s="4"/>
      <c r="BF131" s="9"/>
      <c r="BG131" s="7"/>
      <c r="BH131" s="7"/>
      <c r="BI131" s="7" t="str">
        <f t="shared" ca="1" si="35"/>
        <v/>
      </c>
      <c r="BJ131" s="4" t="str">
        <f t="shared" si="31"/>
        <v/>
      </c>
      <c r="BK131" s="96" t="str">
        <f t="shared" si="36"/>
        <v/>
      </c>
      <c r="BL131" s="107"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7"/>
      <c r="AW132" s="97"/>
      <c r="AX132" s="97"/>
      <c r="AY132" s="110"/>
      <c r="AZ132" s="97"/>
      <c r="BA132" s="97"/>
      <c r="BB132" s="4"/>
      <c r="BC132" s="100"/>
      <c r="BD132" s="4"/>
      <c r="BE132" s="4"/>
      <c r="BF132" s="9" t="s">
        <v>157</v>
      </c>
      <c r="BG132" s="7"/>
      <c r="BH132" s="7"/>
      <c r="BI132" s="7" t="str">
        <f t="shared" ca="1" si="35"/>
        <v/>
      </c>
      <c r="BJ132" s="4" t="str">
        <f t="shared" si="31"/>
        <v/>
      </c>
      <c r="BK132" s="96" t="str">
        <f t="shared" si="36"/>
        <v/>
      </c>
      <c r="BL132" s="107"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7"/>
      <c r="AW133" s="97"/>
      <c r="AX133" s="97"/>
      <c r="AY133" s="110"/>
      <c r="AZ133" s="97"/>
      <c r="BA133" s="97"/>
      <c r="BB133" s="4"/>
      <c r="BC133" s="100"/>
      <c r="BD133" s="4"/>
      <c r="BE133" s="4"/>
      <c r="BF133" s="9"/>
      <c r="BG133" s="7"/>
      <c r="BH133" s="7"/>
      <c r="BI133" s="7" t="str">
        <f t="shared" ca="1" si="35"/>
        <v/>
      </c>
      <c r="BJ133" s="4" t="str">
        <f t="shared" si="31"/>
        <v/>
      </c>
      <c r="BK133" s="96" t="str">
        <f t="shared" si="36"/>
        <v/>
      </c>
      <c r="BL133" s="107"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7"/>
      <c r="AW134" s="97"/>
      <c r="AX134" s="97"/>
      <c r="AY134" s="110"/>
      <c r="AZ134" s="97"/>
      <c r="BA134" s="97"/>
      <c r="BB134" s="4"/>
      <c r="BC134" s="100"/>
      <c r="BD134" s="4"/>
      <c r="BE134" s="4"/>
      <c r="BF134" s="9" t="s">
        <v>157</v>
      </c>
      <c r="BG134" s="7"/>
      <c r="BH134" s="7"/>
      <c r="BI134" s="7" t="str">
        <f t="shared" ca="1" si="35"/>
        <v/>
      </c>
      <c r="BJ134" s="4" t="str">
        <f t="shared" si="31"/>
        <v/>
      </c>
      <c r="BK134" s="96" t="str">
        <f t="shared" si="36"/>
        <v/>
      </c>
      <c r="BL134" s="107"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7"/>
      <c r="AW135" s="97"/>
      <c r="AX135" s="97"/>
      <c r="AY135" s="110"/>
      <c r="AZ135" s="97"/>
      <c r="BA135" s="97"/>
      <c r="BB135" s="4"/>
      <c r="BC135" s="100"/>
      <c r="BD135" s="4"/>
      <c r="BE135" s="4"/>
      <c r="BF135" s="9"/>
      <c r="BG135" s="7"/>
      <c r="BH135" s="7"/>
      <c r="BI135" s="7" t="str">
        <f t="shared" ca="1" si="35"/>
        <v/>
      </c>
      <c r="BJ135" s="4" t="str">
        <f t="shared" si="31"/>
        <v/>
      </c>
      <c r="BK135" s="96" t="str">
        <f t="shared" si="36"/>
        <v/>
      </c>
      <c r="BL135" s="107"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7"/>
      <c r="AW136" s="97"/>
      <c r="AX136" s="97"/>
      <c r="AY136" s="110"/>
      <c r="AZ136" s="97"/>
      <c r="BA136" s="97"/>
      <c r="BB136" s="4"/>
      <c r="BC136" s="100"/>
      <c r="BD136" s="4"/>
      <c r="BE136" s="4"/>
      <c r="BF136" s="9" t="s">
        <v>157</v>
      </c>
      <c r="BG136" s="7"/>
      <c r="BH136" s="7"/>
      <c r="BI136" s="7" t="str">
        <f t="shared" ca="1" si="35"/>
        <v/>
      </c>
      <c r="BJ136" s="4" t="str">
        <f t="shared" si="31"/>
        <v/>
      </c>
      <c r="BK136" s="96" t="str">
        <f t="shared" si="36"/>
        <v/>
      </c>
      <c r="BL136" s="107"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7"/>
      <c r="AW137" s="97"/>
      <c r="AX137" s="97"/>
      <c r="AY137" s="110"/>
      <c r="AZ137" s="97"/>
      <c r="BA137" s="97"/>
      <c r="BB137" s="4"/>
      <c r="BC137" s="100"/>
      <c r="BD137" s="4"/>
      <c r="BE137" s="4"/>
      <c r="BF137" s="9"/>
      <c r="BG137" s="7"/>
      <c r="BH137" s="7"/>
      <c r="BI137" s="7" t="str">
        <f t="shared" ca="1" si="35"/>
        <v/>
      </c>
      <c r="BJ137" s="4" t="str">
        <f t="shared" si="31"/>
        <v/>
      </c>
      <c r="BK137" s="96" t="str">
        <f t="shared" si="36"/>
        <v/>
      </c>
      <c r="BL137" s="107"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7"/>
      <c r="AW138" s="97"/>
      <c r="AX138" s="97"/>
      <c r="AY138" s="110"/>
      <c r="AZ138" s="97"/>
      <c r="BA138" s="97"/>
      <c r="BB138" s="4"/>
      <c r="BC138" s="100"/>
      <c r="BD138" s="4"/>
      <c r="BE138" s="4"/>
      <c r="BF138" s="9" t="s">
        <v>157</v>
      </c>
      <c r="BG138" s="7"/>
      <c r="BH138" s="7"/>
      <c r="BI138" s="7" t="str">
        <f t="shared" ca="1" si="35"/>
        <v/>
      </c>
      <c r="BJ138" s="4" t="str">
        <f t="shared" si="31"/>
        <v/>
      </c>
      <c r="BK138" s="96" t="str">
        <f t="shared" si="36"/>
        <v/>
      </c>
      <c r="BL138" s="107"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7"/>
      <c r="AW139" s="97"/>
      <c r="AX139" s="97"/>
      <c r="AY139" s="110"/>
      <c r="AZ139" s="97"/>
      <c r="BA139" s="97"/>
      <c r="BB139" s="4"/>
      <c r="BC139" s="100"/>
      <c r="BD139" s="4"/>
      <c r="BE139" s="4"/>
      <c r="BF139" s="9"/>
      <c r="BG139" s="7"/>
      <c r="BH139" s="7"/>
      <c r="BI139" s="7" t="str">
        <f t="shared" ca="1" si="35"/>
        <v/>
      </c>
      <c r="BJ139" s="4" t="str">
        <f t="shared" si="31"/>
        <v/>
      </c>
      <c r="BK139" s="96" t="str">
        <f t="shared" si="36"/>
        <v/>
      </c>
      <c r="BL139" s="107"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7"/>
      <c r="AW140" s="97"/>
      <c r="AX140" s="97"/>
      <c r="AY140" s="110"/>
      <c r="AZ140" s="97"/>
      <c r="BA140" s="97"/>
      <c r="BB140" s="4"/>
      <c r="BC140" s="100"/>
      <c r="BD140" s="4"/>
      <c r="BE140" s="4"/>
      <c r="BF140" s="9" t="s">
        <v>157</v>
      </c>
      <c r="BG140" s="7"/>
      <c r="BH140" s="7"/>
      <c r="BI140" s="7" t="str">
        <f t="shared" ca="1" si="35"/>
        <v/>
      </c>
      <c r="BJ140" s="4" t="str">
        <f t="shared" si="31"/>
        <v/>
      </c>
      <c r="BK140" s="96" t="str">
        <f t="shared" si="36"/>
        <v/>
      </c>
      <c r="BL140" s="107"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7"/>
      <c r="AW141" s="97"/>
      <c r="AX141" s="97"/>
      <c r="AY141" s="110"/>
      <c r="AZ141" s="97"/>
      <c r="BA141" s="97"/>
      <c r="BB141" s="4"/>
      <c r="BC141" s="100"/>
      <c r="BD141" s="4"/>
      <c r="BE141" s="4"/>
      <c r="BF141" s="9"/>
      <c r="BG141" s="7"/>
      <c r="BH141" s="7"/>
      <c r="BI141" s="7" t="str">
        <f t="shared" ca="1" si="35"/>
        <v/>
      </c>
      <c r="BJ141" s="4" t="str">
        <f t="shared" si="31"/>
        <v/>
      </c>
      <c r="BK141" s="96" t="str">
        <f t="shared" si="36"/>
        <v/>
      </c>
      <c r="BL141" s="107"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7"/>
      <c r="AW142" s="97"/>
      <c r="AX142" s="97"/>
      <c r="AY142" s="110"/>
      <c r="AZ142" s="97"/>
      <c r="BA142" s="97"/>
      <c r="BB142" s="4"/>
      <c r="BC142" s="100"/>
      <c r="BD142" s="4"/>
      <c r="BE142" s="4"/>
      <c r="BF142" s="9" t="s">
        <v>157</v>
      </c>
      <c r="BG142" s="7"/>
      <c r="BH142" s="7"/>
      <c r="BI142" s="7" t="str">
        <f t="shared" ca="1" si="35"/>
        <v/>
      </c>
      <c r="BJ142" s="4" t="str">
        <f t="shared" si="31"/>
        <v/>
      </c>
      <c r="BK142" s="96" t="str">
        <f t="shared" si="36"/>
        <v/>
      </c>
      <c r="BL142" s="107"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7"/>
      <c r="AW143" s="97"/>
      <c r="AX143" s="97"/>
      <c r="AY143" s="110"/>
      <c r="AZ143" s="97"/>
      <c r="BA143" s="97"/>
      <c r="BB143" s="4"/>
      <c r="BC143" s="100"/>
      <c r="BD143" s="4"/>
      <c r="BE143" s="4"/>
      <c r="BF143" s="9"/>
      <c r="BG143" s="7"/>
      <c r="BH143" s="7"/>
      <c r="BI143" s="7" t="str">
        <f t="shared" ca="1" si="35"/>
        <v/>
      </c>
      <c r="BJ143" s="4" t="str">
        <f t="shared" si="31"/>
        <v/>
      </c>
      <c r="BK143" s="96" t="str">
        <f t="shared" si="36"/>
        <v/>
      </c>
      <c r="BL143" s="107"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7"/>
      <c r="AW144" s="97"/>
      <c r="AX144" s="97"/>
      <c r="AY144" s="110"/>
      <c r="AZ144" s="97"/>
      <c r="BA144" s="97"/>
      <c r="BB144" s="4"/>
      <c r="BC144" s="100"/>
      <c r="BD144" s="4"/>
      <c r="BE144" s="4"/>
      <c r="BF144" s="9" t="s">
        <v>157</v>
      </c>
      <c r="BG144" s="7"/>
      <c r="BH144" s="7"/>
      <c r="BI144" s="7" t="str">
        <f t="shared" ca="1" si="35"/>
        <v/>
      </c>
      <c r="BJ144" s="4" t="str">
        <f t="shared" si="31"/>
        <v/>
      </c>
      <c r="BK144" s="96" t="str">
        <f t="shared" si="36"/>
        <v/>
      </c>
      <c r="BL144" s="107"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7"/>
      <c r="AW145" s="97"/>
      <c r="AX145" s="97"/>
      <c r="AY145" s="110"/>
      <c r="AZ145" s="97"/>
      <c r="BA145" s="97"/>
      <c r="BB145" s="4"/>
      <c r="BC145" s="100"/>
      <c r="BD145" s="4"/>
      <c r="BE145" s="4"/>
      <c r="BF145" s="9"/>
      <c r="BG145" s="7"/>
      <c r="BH145" s="7"/>
      <c r="BI145" s="7" t="str">
        <f t="shared" ca="1" si="35"/>
        <v/>
      </c>
      <c r="BJ145" s="4" t="str">
        <f t="shared" si="31"/>
        <v/>
      </c>
      <c r="BK145" s="96" t="str">
        <f t="shared" si="36"/>
        <v/>
      </c>
      <c r="BL145" s="107"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7"/>
      <c r="AW146" s="97"/>
      <c r="AX146" s="97"/>
      <c r="AY146" s="110"/>
      <c r="AZ146" s="97"/>
      <c r="BA146" s="97"/>
      <c r="BB146" s="4"/>
      <c r="BC146" s="100"/>
      <c r="BD146" s="4"/>
      <c r="BE146" s="4"/>
      <c r="BF146" s="9" t="s">
        <v>157</v>
      </c>
      <c r="BG146" s="7"/>
      <c r="BH146" s="7"/>
      <c r="BI146" s="7" t="str">
        <f t="shared" ca="1" si="35"/>
        <v/>
      </c>
      <c r="BJ146" s="4" t="str">
        <f t="shared" si="31"/>
        <v/>
      </c>
      <c r="BK146" s="96" t="str">
        <f t="shared" si="36"/>
        <v/>
      </c>
      <c r="BL146" s="107"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7"/>
      <c r="AW147" s="97"/>
      <c r="AX147" s="97"/>
      <c r="AY147" s="110"/>
      <c r="AZ147" s="97"/>
      <c r="BA147" s="97"/>
      <c r="BB147" s="4"/>
      <c r="BC147" s="100"/>
      <c r="BD147" s="4"/>
      <c r="BE147" s="4"/>
      <c r="BF147" s="9"/>
      <c r="BG147" s="7"/>
      <c r="BH147" s="7"/>
      <c r="BI147" s="7" t="str">
        <f t="shared" ca="1" si="35"/>
        <v/>
      </c>
      <c r="BJ147" s="4" t="str">
        <f t="shared" ref="BJ147:BJ210" si="44">IFERROR(IF(AA147=0,"",AA147/BC147),"")</f>
        <v/>
      </c>
      <c r="BK147" s="96" t="str">
        <f t="shared" si="36"/>
        <v/>
      </c>
      <c r="BL147" s="107"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7"/>
      <c r="AW148" s="97"/>
      <c r="AX148" s="97"/>
      <c r="AY148" s="110"/>
      <c r="AZ148" s="97"/>
      <c r="BA148" s="97"/>
      <c r="BB148" s="4"/>
      <c r="BC148" s="100"/>
      <c r="BD148" s="4"/>
      <c r="BE148" s="4"/>
      <c r="BF148" s="9" t="s">
        <v>157</v>
      </c>
      <c r="BG148" s="7"/>
      <c r="BH148" s="7"/>
      <c r="BI148" s="7" t="str">
        <f t="shared" ca="1" si="35"/>
        <v/>
      </c>
      <c r="BJ148" s="4" t="str">
        <f t="shared" si="44"/>
        <v/>
      </c>
      <c r="BK148" s="96" t="str">
        <f t="shared" si="36"/>
        <v/>
      </c>
      <c r="BL148" s="107"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7"/>
      <c r="AW149" s="97"/>
      <c r="AX149" s="97"/>
      <c r="AY149" s="110"/>
      <c r="AZ149" s="97"/>
      <c r="BA149" s="97"/>
      <c r="BB149" s="4"/>
      <c r="BC149" s="100"/>
      <c r="BD149" s="4"/>
      <c r="BE149" s="4"/>
      <c r="BF149" s="9"/>
      <c r="BG149" s="7"/>
      <c r="BH149" s="7"/>
      <c r="BI149" s="7" t="str">
        <f t="shared" ca="1" si="35"/>
        <v/>
      </c>
      <c r="BJ149" s="4" t="str">
        <f t="shared" si="44"/>
        <v/>
      </c>
      <c r="BK149" s="96" t="str">
        <f t="shared" si="36"/>
        <v/>
      </c>
      <c r="BL149" s="107"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7"/>
      <c r="AW150" s="97"/>
      <c r="AX150" s="97"/>
      <c r="AY150" s="110"/>
      <c r="AZ150" s="97"/>
      <c r="BA150" s="97"/>
      <c r="BB150" s="4"/>
      <c r="BC150" s="100"/>
      <c r="BD150" s="4"/>
      <c r="BE150" s="4"/>
      <c r="BF150" s="9" t="s">
        <v>157</v>
      </c>
      <c r="BG150" s="7"/>
      <c r="BH150" s="7"/>
      <c r="BI150" s="7" t="str">
        <f t="shared" ca="1" si="35"/>
        <v/>
      </c>
      <c r="BJ150" s="4" t="str">
        <f t="shared" si="44"/>
        <v/>
      </c>
      <c r="BK150" s="96" t="str">
        <f t="shared" si="36"/>
        <v/>
      </c>
      <c r="BL150" s="107"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7"/>
      <c r="AW151" s="97"/>
      <c r="AX151" s="97"/>
      <c r="AY151" s="110"/>
      <c r="AZ151" s="97"/>
      <c r="BA151" s="97"/>
      <c r="BB151" s="4"/>
      <c r="BC151" s="100"/>
      <c r="BD151" s="4"/>
      <c r="BE151" s="4"/>
      <c r="BF151" s="9"/>
      <c r="BG151" s="7"/>
      <c r="BH151" s="7"/>
      <c r="BI151" s="7" t="str">
        <f t="shared" ca="1" si="35"/>
        <v/>
      </c>
      <c r="BJ151" s="4" t="str">
        <f t="shared" si="44"/>
        <v/>
      </c>
      <c r="BK151" s="96" t="str">
        <f t="shared" si="36"/>
        <v/>
      </c>
      <c r="BL151" s="107"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7"/>
      <c r="AW152" s="97"/>
      <c r="AX152" s="97"/>
      <c r="AY152" s="110"/>
      <c r="AZ152" s="97"/>
      <c r="BA152" s="97"/>
      <c r="BB152" s="4"/>
      <c r="BC152" s="100"/>
      <c r="BD152" s="4"/>
      <c r="BE152" s="4"/>
      <c r="BF152" s="9" t="s">
        <v>157</v>
      </c>
      <c r="BG152" s="7"/>
      <c r="BH152" s="7"/>
      <c r="BI152" s="7" t="str">
        <f t="shared" ca="1" si="35"/>
        <v/>
      </c>
      <c r="BJ152" s="4" t="str">
        <f t="shared" si="44"/>
        <v/>
      </c>
      <c r="BK152" s="96" t="str">
        <f t="shared" si="36"/>
        <v/>
      </c>
      <c r="BL152" s="107"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7"/>
      <c r="AW153" s="97"/>
      <c r="AX153" s="97"/>
      <c r="AY153" s="110"/>
      <c r="AZ153" s="97"/>
      <c r="BA153" s="97"/>
      <c r="BB153" s="4"/>
      <c r="BC153" s="100"/>
      <c r="BD153" s="4"/>
      <c r="BE153" s="4"/>
      <c r="BF153" s="9"/>
      <c r="BG153" s="7"/>
      <c r="BH153" s="7"/>
      <c r="BI153" s="7" t="str">
        <f t="shared" ca="1" si="35"/>
        <v/>
      </c>
      <c r="BJ153" s="4" t="str">
        <f t="shared" si="44"/>
        <v/>
      </c>
      <c r="BK153" s="96" t="str">
        <f t="shared" si="36"/>
        <v/>
      </c>
      <c r="BL153" s="107"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7"/>
      <c r="AW154" s="97"/>
      <c r="AX154" s="97"/>
      <c r="AY154" s="110"/>
      <c r="AZ154" s="97"/>
      <c r="BA154" s="97"/>
      <c r="BB154" s="4"/>
      <c r="BC154" s="100"/>
      <c r="BD154" s="4"/>
      <c r="BE154" s="4"/>
      <c r="BF154" s="9" t="s">
        <v>157</v>
      </c>
      <c r="BG154" s="7"/>
      <c r="BH154" s="7"/>
      <c r="BI154" s="7" t="str">
        <f t="shared" ca="1" si="35"/>
        <v/>
      </c>
      <c r="BJ154" s="4" t="str">
        <f t="shared" si="44"/>
        <v/>
      </c>
      <c r="BK154" s="96" t="str">
        <f t="shared" si="36"/>
        <v/>
      </c>
      <c r="BL154" s="107"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7"/>
      <c r="AW155" s="97"/>
      <c r="AX155" s="97"/>
      <c r="AY155" s="110"/>
      <c r="AZ155" s="97"/>
      <c r="BA155" s="97"/>
      <c r="BB155" s="4"/>
      <c r="BC155" s="100"/>
      <c r="BD155" s="4"/>
      <c r="BE155" s="4"/>
      <c r="BF155" s="9"/>
      <c r="BG155" s="7"/>
      <c r="BH155" s="7"/>
      <c r="BI155" s="7" t="str">
        <f t="shared" ca="1" si="35"/>
        <v/>
      </c>
      <c r="BJ155" s="4" t="str">
        <f t="shared" si="44"/>
        <v/>
      </c>
      <c r="BK155" s="96" t="str">
        <f t="shared" si="36"/>
        <v/>
      </c>
      <c r="BL155" s="107"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7"/>
      <c r="AW156" s="97"/>
      <c r="AX156" s="97"/>
      <c r="AY156" s="110"/>
      <c r="AZ156" s="97"/>
      <c r="BA156" s="97"/>
      <c r="BB156" s="4"/>
      <c r="BC156" s="100"/>
      <c r="BD156" s="4"/>
      <c r="BE156" s="4"/>
      <c r="BF156" s="9" t="s">
        <v>157</v>
      </c>
      <c r="BG156" s="7"/>
      <c r="BH156" s="7"/>
      <c r="BI156" s="7" t="str">
        <f t="shared" ca="1" si="35"/>
        <v/>
      </c>
      <c r="BJ156" s="4" t="str">
        <f t="shared" si="44"/>
        <v/>
      </c>
      <c r="BK156" s="96" t="str">
        <f t="shared" si="36"/>
        <v/>
      </c>
      <c r="BL156" s="107"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7"/>
      <c r="AW157" s="97"/>
      <c r="AX157" s="97"/>
      <c r="AY157" s="110"/>
      <c r="AZ157" s="97"/>
      <c r="BA157" s="97"/>
      <c r="BB157" s="4"/>
      <c r="BC157" s="100"/>
      <c r="BD157" s="4"/>
      <c r="BE157" s="4"/>
      <c r="BF157" s="9"/>
      <c r="BG157" s="7"/>
      <c r="BH157" s="7"/>
      <c r="BI157" s="7" t="str">
        <f t="shared" ca="1" si="35"/>
        <v/>
      </c>
      <c r="BJ157" s="4" t="str">
        <f t="shared" si="44"/>
        <v/>
      </c>
      <c r="BK157" s="96" t="str">
        <f t="shared" si="36"/>
        <v/>
      </c>
      <c r="BL157" s="107"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7"/>
      <c r="AW158" s="97"/>
      <c r="AX158" s="97"/>
      <c r="AY158" s="110"/>
      <c r="AZ158" s="97"/>
      <c r="BA158" s="97"/>
      <c r="BB158" s="4"/>
      <c r="BC158" s="100"/>
      <c r="BD158" s="4"/>
      <c r="BE158" s="4"/>
      <c r="BF158" s="9" t="s">
        <v>157</v>
      </c>
      <c r="BG158" s="7"/>
      <c r="BH158" s="7"/>
      <c r="BI158" s="7" t="str">
        <f t="shared" ca="1" si="35"/>
        <v/>
      </c>
      <c r="BJ158" s="4" t="str">
        <f t="shared" si="44"/>
        <v/>
      </c>
      <c r="BK158" s="96" t="str">
        <f t="shared" si="36"/>
        <v/>
      </c>
      <c r="BL158" s="107"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7"/>
      <c r="AW159" s="97"/>
      <c r="AX159" s="97"/>
      <c r="AY159" s="110"/>
      <c r="AZ159" s="97"/>
      <c r="BA159" s="97"/>
      <c r="BB159" s="4"/>
      <c r="BC159" s="100"/>
      <c r="BD159" s="4"/>
      <c r="BE159" s="4"/>
      <c r="BF159" s="9"/>
      <c r="BG159" s="7"/>
      <c r="BH159" s="7"/>
      <c r="BI159" s="7" t="str">
        <f t="shared" ca="1" si="35"/>
        <v/>
      </c>
      <c r="BJ159" s="4" t="str">
        <f t="shared" si="44"/>
        <v/>
      </c>
      <c r="BK159" s="96" t="str">
        <f t="shared" si="36"/>
        <v/>
      </c>
      <c r="BL159" s="107"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7"/>
      <c r="AW160" s="97"/>
      <c r="AX160" s="97"/>
      <c r="AY160" s="110"/>
      <c r="AZ160" s="97"/>
      <c r="BA160" s="97"/>
      <c r="BB160" s="4"/>
      <c r="BC160" s="100"/>
      <c r="BD160" s="4"/>
      <c r="BE160" s="4"/>
      <c r="BF160" s="9" t="s">
        <v>157</v>
      </c>
      <c r="BG160" s="7"/>
      <c r="BH160" s="7"/>
      <c r="BI160" s="7" t="str">
        <f t="shared" ca="1" si="35"/>
        <v/>
      </c>
      <c r="BJ160" s="4" t="str">
        <f t="shared" si="44"/>
        <v/>
      </c>
      <c r="BK160" s="96" t="str">
        <f t="shared" si="36"/>
        <v/>
      </c>
      <c r="BL160" s="107"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7"/>
      <c r="AW161" s="97"/>
      <c r="AX161" s="97"/>
      <c r="AY161" s="110"/>
      <c r="AZ161" s="97"/>
      <c r="BA161" s="97"/>
      <c r="BB161" s="4"/>
      <c r="BC161" s="100"/>
      <c r="BD161" s="4"/>
      <c r="BE161" s="4"/>
      <c r="BF161" s="9"/>
      <c r="BG161" s="7"/>
      <c r="BH161" s="7"/>
      <c r="BI161" s="7" t="str">
        <f t="shared" ca="1" si="35"/>
        <v/>
      </c>
      <c r="BJ161" s="4" t="str">
        <f t="shared" si="44"/>
        <v/>
      </c>
      <c r="BK161" s="96" t="str">
        <f t="shared" si="36"/>
        <v/>
      </c>
      <c r="BL161" s="107"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7"/>
      <c r="AW162" s="97"/>
      <c r="AX162" s="97"/>
      <c r="AY162" s="110"/>
      <c r="AZ162" s="97"/>
      <c r="BA162" s="97"/>
      <c r="BB162" s="4"/>
      <c r="BC162" s="100"/>
      <c r="BD162" s="4"/>
      <c r="BE162" s="4"/>
      <c r="BF162" s="9" t="s">
        <v>157</v>
      </c>
      <c r="BG162" s="7"/>
      <c r="BH162" s="7"/>
      <c r="BI162" s="7" t="str">
        <f t="shared" ca="1" si="35"/>
        <v/>
      </c>
      <c r="BJ162" s="4" t="str">
        <f t="shared" si="44"/>
        <v/>
      </c>
      <c r="BK162" s="96" t="str">
        <f t="shared" si="36"/>
        <v/>
      </c>
      <c r="BL162" s="107"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7"/>
      <c r="AW163" s="97"/>
      <c r="AX163" s="97"/>
      <c r="AY163" s="110"/>
      <c r="AZ163" s="97"/>
      <c r="BA163" s="97"/>
      <c r="BB163" s="4"/>
      <c r="BC163" s="100"/>
      <c r="BD163" s="4"/>
      <c r="BE163" s="4"/>
      <c r="BF163" s="9"/>
      <c r="BG163" s="7"/>
      <c r="BH163" s="7"/>
      <c r="BI163" s="7" t="str">
        <f t="shared" ca="1" si="35"/>
        <v/>
      </c>
      <c r="BJ163" s="4" t="str">
        <f t="shared" si="44"/>
        <v/>
      </c>
      <c r="BK163" s="96" t="str">
        <f t="shared" si="36"/>
        <v/>
      </c>
      <c r="BL163" s="107"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7"/>
      <c r="AW164" s="97"/>
      <c r="AX164" s="97"/>
      <c r="AY164" s="110"/>
      <c r="AZ164" s="97"/>
      <c r="BA164" s="97"/>
      <c r="BB164" s="4"/>
      <c r="BC164" s="100"/>
      <c r="BD164" s="4"/>
      <c r="BE164" s="4"/>
      <c r="BF164" s="9" t="s">
        <v>157</v>
      </c>
      <c r="BG164" s="7"/>
      <c r="BH164" s="7"/>
      <c r="BI164" s="7" t="str">
        <f t="shared" ca="1" si="35"/>
        <v/>
      </c>
      <c r="BJ164" s="4" t="str">
        <f t="shared" si="44"/>
        <v/>
      </c>
      <c r="BK164" s="96" t="str">
        <f t="shared" si="36"/>
        <v/>
      </c>
      <c r="BL164" s="107"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7"/>
      <c r="AW165" s="97"/>
      <c r="AX165" s="97"/>
      <c r="AY165" s="110"/>
      <c r="AZ165" s="97"/>
      <c r="BA165" s="97"/>
      <c r="BB165" s="4"/>
      <c r="BC165" s="100"/>
      <c r="BD165" s="4"/>
      <c r="BE165" s="4"/>
      <c r="BF165" s="9"/>
      <c r="BG165" s="7"/>
      <c r="BH165" s="7"/>
      <c r="BI165" s="7" t="str">
        <f t="shared" ca="1" si="35"/>
        <v/>
      </c>
      <c r="BJ165" s="4" t="str">
        <f t="shared" si="44"/>
        <v/>
      </c>
      <c r="BK165" s="96" t="str">
        <f t="shared" si="36"/>
        <v/>
      </c>
      <c r="BL165" s="107"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7"/>
      <c r="AW166" s="97"/>
      <c r="AX166" s="97"/>
      <c r="AY166" s="110"/>
      <c r="AZ166" s="97"/>
      <c r="BA166" s="97"/>
      <c r="BB166" s="4"/>
      <c r="BC166" s="100"/>
      <c r="BD166" s="4"/>
      <c r="BE166" s="4"/>
      <c r="BF166" s="9" t="s">
        <v>157</v>
      </c>
      <c r="BG166" s="7"/>
      <c r="BH166" s="7"/>
      <c r="BI166" s="7" t="str">
        <f t="shared" ca="1" si="35"/>
        <v/>
      </c>
      <c r="BJ166" s="4" t="str">
        <f t="shared" si="44"/>
        <v/>
      </c>
      <c r="BK166" s="96" t="str">
        <f t="shared" si="36"/>
        <v/>
      </c>
      <c r="BL166" s="107"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7"/>
      <c r="AW167" s="97"/>
      <c r="AX167" s="97"/>
      <c r="AY167" s="110"/>
      <c r="AZ167" s="97"/>
      <c r="BA167" s="97"/>
      <c r="BB167" s="4"/>
      <c r="BC167" s="100"/>
      <c r="BD167" s="4"/>
      <c r="BE167" s="4"/>
      <c r="BF167" s="9"/>
      <c r="BG167" s="7"/>
      <c r="BH167" s="7"/>
      <c r="BI167" s="7" t="str">
        <f t="shared" ca="1" si="35"/>
        <v/>
      </c>
      <c r="BJ167" s="4" t="str">
        <f t="shared" si="44"/>
        <v/>
      </c>
      <c r="BK167" s="96" t="str">
        <f t="shared" si="36"/>
        <v/>
      </c>
      <c r="BL167" s="107"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7"/>
      <c r="AW168" s="97"/>
      <c r="AX168" s="97"/>
      <c r="AY168" s="110"/>
      <c r="AZ168" s="97"/>
      <c r="BA168" s="97"/>
      <c r="BB168" s="4"/>
      <c r="BC168" s="100"/>
      <c r="BD168" s="4"/>
      <c r="BE168" s="4"/>
      <c r="BF168" s="9" t="s">
        <v>157</v>
      </c>
      <c r="BG168" s="7"/>
      <c r="BH168" s="7"/>
      <c r="BI168" s="7" t="str">
        <f t="shared" ca="1" si="35"/>
        <v/>
      </c>
      <c r="BJ168" s="4" t="str">
        <f t="shared" si="44"/>
        <v/>
      </c>
      <c r="BK168" s="96" t="str">
        <f t="shared" si="36"/>
        <v/>
      </c>
      <c r="BL168" s="107"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7"/>
      <c r="AW169" s="97"/>
      <c r="AX169" s="97"/>
      <c r="AY169" s="110"/>
      <c r="AZ169" s="97"/>
      <c r="BA169" s="97"/>
      <c r="BB169" s="4"/>
      <c r="BC169" s="100"/>
      <c r="BD169" s="4"/>
      <c r="BE169" s="4"/>
      <c r="BF169" s="9"/>
      <c r="BG169" s="7"/>
      <c r="BH169" s="7"/>
      <c r="BI169" s="7" t="str">
        <f t="shared" ca="1" si="35"/>
        <v/>
      </c>
      <c r="BJ169" s="4" t="str">
        <f t="shared" si="44"/>
        <v/>
      </c>
      <c r="BK169" s="96" t="str">
        <f t="shared" si="36"/>
        <v/>
      </c>
      <c r="BL169" s="107"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7"/>
      <c r="AW170" s="97"/>
      <c r="AX170" s="97"/>
      <c r="AY170" s="110"/>
      <c r="AZ170" s="97"/>
      <c r="BA170" s="97"/>
      <c r="BB170" s="4"/>
      <c r="BC170" s="100"/>
      <c r="BD170" s="4"/>
      <c r="BE170" s="4"/>
      <c r="BF170" s="9" t="s">
        <v>157</v>
      </c>
      <c r="BG170" s="7"/>
      <c r="BH170" s="7"/>
      <c r="BI170" s="7" t="str">
        <f t="shared" ca="1" si="35"/>
        <v/>
      </c>
      <c r="BJ170" s="4" t="str">
        <f t="shared" si="44"/>
        <v/>
      </c>
      <c r="BK170" s="96" t="str">
        <f t="shared" si="36"/>
        <v/>
      </c>
      <c r="BL170" s="107"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7"/>
      <c r="AW171" s="97"/>
      <c r="AX171" s="97"/>
      <c r="AY171" s="110"/>
      <c r="AZ171" s="97"/>
      <c r="BA171" s="97"/>
      <c r="BB171" s="4"/>
      <c r="BC171" s="100"/>
      <c r="BD171" s="4"/>
      <c r="BE171" s="4"/>
      <c r="BF171" s="9"/>
      <c r="BG171" s="7"/>
      <c r="BH171" s="7"/>
      <c r="BI171" s="7" t="str">
        <f t="shared" ca="1" si="35"/>
        <v/>
      </c>
      <c r="BJ171" s="4" t="str">
        <f t="shared" si="44"/>
        <v/>
      </c>
      <c r="BK171" s="96" t="str">
        <f t="shared" si="36"/>
        <v/>
      </c>
      <c r="BL171" s="107"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7"/>
      <c r="AW172" s="97"/>
      <c r="AX172" s="97"/>
      <c r="AY172" s="110"/>
      <c r="AZ172" s="97"/>
      <c r="BA172" s="97"/>
      <c r="BB172" s="4"/>
      <c r="BC172" s="100"/>
      <c r="BD172" s="4"/>
      <c r="BE172" s="4"/>
      <c r="BF172" s="9" t="s">
        <v>157</v>
      </c>
      <c r="BG172" s="7"/>
      <c r="BH172" s="7"/>
      <c r="BI172" s="7" t="str">
        <f t="shared" ca="1" si="35"/>
        <v/>
      </c>
      <c r="BJ172" s="4" t="str">
        <f t="shared" si="44"/>
        <v/>
      </c>
      <c r="BK172" s="96" t="str">
        <f t="shared" si="36"/>
        <v/>
      </c>
      <c r="BL172" s="107"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7"/>
      <c r="AW173" s="97"/>
      <c r="AX173" s="97"/>
      <c r="AY173" s="110"/>
      <c r="AZ173" s="97"/>
      <c r="BA173" s="97"/>
      <c r="BB173" s="4"/>
      <c r="BC173" s="100"/>
      <c r="BD173" s="4"/>
      <c r="BE173" s="4"/>
      <c r="BF173" s="9"/>
      <c r="BG173" s="7"/>
      <c r="BH173" s="7"/>
      <c r="BI173" s="7" t="str">
        <f t="shared" ca="1" si="35"/>
        <v/>
      </c>
      <c r="BJ173" s="4" t="str">
        <f t="shared" si="44"/>
        <v/>
      </c>
      <c r="BK173" s="96" t="str">
        <f t="shared" si="36"/>
        <v/>
      </c>
      <c r="BL173" s="107"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7"/>
      <c r="AW174" s="97"/>
      <c r="AX174" s="97"/>
      <c r="AY174" s="110"/>
      <c r="AZ174" s="97"/>
      <c r="BA174" s="97"/>
      <c r="BB174" s="4"/>
      <c r="BC174" s="100"/>
      <c r="BD174" s="4"/>
      <c r="BE174" s="4"/>
      <c r="BF174" s="9" t="s">
        <v>157</v>
      </c>
      <c r="BG174" s="7"/>
      <c r="BH174" s="7"/>
      <c r="BI174" s="7" t="str">
        <f t="shared" ca="1" si="35"/>
        <v/>
      </c>
      <c r="BJ174" s="4" t="str">
        <f t="shared" si="44"/>
        <v/>
      </c>
      <c r="BK174" s="96" t="str">
        <f t="shared" si="36"/>
        <v/>
      </c>
      <c r="BL174" s="107"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7"/>
      <c r="AW175" s="97"/>
      <c r="AX175" s="97"/>
      <c r="AY175" s="110"/>
      <c r="AZ175" s="97"/>
      <c r="BA175" s="97"/>
      <c r="BB175" s="4"/>
      <c r="BC175" s="100"/>
      <c r="BD175" s="4"/>
      <c r="BE175" s="4"/>
      <c r="BF175" s="9"/>
      <c r="BG175" s="7"/>
      <c r="BH175" s="7"/>
      <c r="BI175" s="7" t="str">
        <f t="shared" ca="1" si="35"/>
        <v/>
      </c>
      <c r="BJ175" s="4" t="str">
        <f t="shared" si="44"/>
        <v/>
      </c>
      <c r="BK175" s="96" t="str">
        <f t="shared" si="36"/>
        <v/>
      </c>
      <c r="BL175" s="107"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7"/>
      <c r="AW176" s="97"/>
      <c r="AX176" s="97"/>
      <c r="AY176" s="110"/>
      <c r="AZ176" s="97"/>
      <c r="BA176" s="97"/>
      <c r="BB176" s="4"/>
      <c r="BC176" s="100"/>
      <c r="BD176" s="4"/>
      <c r="BE176" s="4"/>
      <c r="BF176" s="9" t="s">
        <v>157</v>
      </c>
      <c r="BG176" s="7"/>
      <c r="BH176" s="7"/>
      <c r="BI176" s="7" t="str">
        <f t="shared" ca="1" si="35"/>
        <v/>
      </c>
      <c r="BJ176" s="4" t="str">
        <f t="shared" si="44"/>
        <v/>
      </c>
      <c r="BK176" s="96" t="str">
        <f t="shared" si="36"/>
        <v/>
      </c>
      <c r="BL176" s="107"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7"/>
      <c r="AW177" s="97"/>
      <c r="AX177" s="97"/>
      <c r="AY177" s="110"/>
      <c r="AZ177" s="97"/>
      <c r="BA177" s="97"/>
      <c r="BB177" s="4"/>
      <c r="BC177" s="100"/>
      <c r="BD177" s="4"/>
      <c r="BE177" s="4"/>
      <c r="BF177" s="9"/>
      <c r="BG177" s="7"/>
      <c r="BH177" s="7"/>
      <c r="BI177" s="7" t="str">
        <f t="shared" ca="1" si="35"/>
        <v/>
      </c>
      <c r="BJ177" s="4" t="str">
        <f t="shared" si="44"/>
        <v/>
      </c>
      <c r="BK177" s="96" t="str">
        <f t="shared" si="36"/>
        <v/>
      </c>
      <c r="BL177" s="107"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7"/>
      <c r="AW178" s="97"/>
      <c r="AX178" s="97"/>
      <c r="AY178" s="110"/>
      <c r="AZ178" s="97"/>
      <c r="BA178" s="97"/>
      <c r="BB178" s="4"/>
      <c r="BC178" s="100"/>
      <c r="BD178" s="4"/>
      <c r="BE178" s="4"/>
      <c r="BF178" s="9" t="s">
        <v>157</v>
      </c>
      <c r="BG178" s="7"/>
      <c r="BH178" s="7"/>
      <c r="BI178" s="7" t="str">
        <f t="shared" ca="1" si="35"/>
        <v/>
      </c>
      <c r="BJ178" s="4" t="str">
        <f t="shared" si="44"/>
        <v/>
      </c>
      <c r="BK178" s="96" t="str">
        <f t="shared" si="36"/>
        <v/>
      </c>
      <c r="BL178" s="107"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7"/>
      <c r="AW179" s="97"/>
      <c r="AX179" s="97"/>
      <c r="AY179" s="110"/>
      <c r="AZ179" s="97"/>
      <c r="BA179" s="97"/>
      <c r="BB179" s="4"/>
      <c r="BC179" s="100"/>
      <c r="BD179" s="4"/>
      <c r="BE179" s="4"/>
      <c r="BF179" s="9"/>
      <c r="BG179" s="7"/>
      <c r="BH179" s="7"/>
      <c r="BI179" s="7" t="str">
        <f t="shared" ca="1" si="35"/>
        <v/>
      </c>
      <c r="BJ179" s="4" t="str">
        <f t="shared" si="44"/>
        <v/>
      </c>
      <c r="BK179" s="96" t="str">
        <f t="shared" si="36"/>
        <v/>
      </c>
      <c r="BL179" s="107"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7"/>
      <c r="AW180" s="97"/>
      <c r="AX180" s="97"/>
      <c r="AY180" s="110"/>
      <c r="AZ180" s="97"/>
      <c r="BA180" s="97"/>
      <c r="BB180" s="4"/>
      <c r="BC180" s="100"/>
      <c r="BD180" s="4"/>
      <c r="BE180" s="4"/>
      <c r="BF180" s="9" t="s">
        <v>157</v>
      </c>
      <c r="BG180" s="7"/>
      <c r="BH180" s="7"/>
      <c r="BI180" s="7" t="str">
        <f t="shared" ca="1" si="35"/>
        <v/>
      </c>
      <c r="BJ180" s="4" t="str">
        <f t="shared" si="44"/>
        <v/>
      </c>
      <c r="BK180" s="96" t="str">
        <f t="shared" si="36"/>
        <v/>
      </c>
      <c r="BL180" s="107"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7"/>
      <c r="AW181" s="97"/>
      <c r="AX181" s="97"/>
      <c r="AY181" s="110"/>
      <c r="AZ181" s="97"/>
      <c r="BA181" s="97"/>
      <c r="BB181" s="4"/>
      <c r="BC181" s="100"/>
      <c r="BD181" s="4"/>
      <c r="BE181" s="4"/>
      <c r="BF181" s="9"/>
      <c r="BG181" s="7"/>
      <c r="BH181" s="7"/>
      <c r="BI181" s="7" t="str">
        <f t="shared" ca="1" si="35"/>
        <v/>
      </c>
      <c r="BJ181" s="4" t="str">
        <f t="shared" si="44"/>
        <v/>
      </c>
      <c r="BK181" s="96" t="str">
        <f t="shared" si="36"/>
        <v/>
      </c>
      <c r="BL181" s="107"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7"/>
      <c r="AW182" s="97"/>
      <c r="AX182" s="97"/>
      <c r="AY182" s="110"/>
      <c r="AZ182" s="97"/>
      <c r="BA182" s="97"/>
      <c r="BB182" s="4"/>
      <c r="BC182" s="100"/>
      <c r="BD182" s="4"/>
      <c r="BE182" s="4"/>
      <c r="BF182" s="9" t="s">
        <v>157</v>
      </c>
      <c r="BG182" s="7"/>
      <c r="BH182" s="7"/>
      <c r="BI182" s="7" t="str">
        <f t="shared" ca="1" si="35"/>
        <v/>
      </c>
      <c r="BJ182" s="4" t="str">
        <f t="shared" si="44"/>
        <v/>
      </c>
      <c r="BK182" s="96" t="str">
        <f t="shared" si="36"/>
        <v/>
      </c>
      <c r="BL182" s="107"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7"/>
      <c r="AW183" s="97"/>
      <c r="AX183" s="97"/>
      <c r="AY183" s="110"/>
      <c r="AZ183" s="97"/>
      <c r="BA183" s="97"/>
      <c r="BB183" s="4"/>
      <c r="BC183" s="100"/>
      <c r="BD183" s="4"/>
      <c r="BE183" s="4"/>
      <c r="BF183" s="9"/>
      <c r="BG183" s="7"/>
      <c r="BH183" s="7"/>
      <c r="BI183" s="7" t="str">
        <f t="shared" ca="1" si="35"/>
        <v/>
      </c>
      <c r="BJ183" s="4" t="str">
        <f t="shared" si="44"/>
        <v/>
      </c>
      <c r="BK183" s="96" t="str">
        <f t="shared" si="36"/>
        <v/>
      </c>
      <c r="BL183" s="107"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7"/>
      <c r="AW184" s="97"/>
      <c r="AX184" s="97"/>
      <c r="AY184" s="110"/>
      <c r="AZ184" s="97"/>
      <c r="BA184" s="97"/>
      <c r="BB184" s="4"/>
      <c r="BC184" s="100"/>
      <c r="BD184" s="4"/>
      <c r="BE184" s="4"/>
      <c r="BF184" s="9" t="s">
        <v>157</v>
      </c>
      <c r="BG184" s="7"/>
      <c r="BH184" s="7"/>
      <c r="BI184" s="7" t="str">
        <f t="shared" ca="1" si="35"/>
        <v/>
      </c>
      <c r="BJ184" s="4" t="str">
        <f t="shared" si="44"/>
        <v/>
      </c>
      <c r="BK184" s="96" t="str">
        <f t="shared" si="36"/>
        <v/>
      </c>
      <c r="BL184" s="107"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7"/>
      <c r="AW185" s="97"/>
      <c r="AX185" s="97"/>
      <c r="AY185" s="110"/>
      <c r="AZ185" s="97"/>
      <c r="BA185" s="97"/>
      <c r="BB185" s="4"/>
      <c r="BC185" s="100"/>
      <c r="BD185" s="4"/>
      <c r="BE185" s="4"/>
      <c r="BF185" s="9"/>
      <c r="BG185" s="7"/>
      <c r="BH185" s="7"/>
      <c r="BI185" s="7" t="str">
        <f t="shared" ca="1" si="35"/>
        <v/>
      </c>
      <c r="BJ185" s="4" t="str">
        <f t="shared" si="44"/>
        <v/>
      </c>
      <c r="BK185" s="96" t="str">
        <f t="shared" si="36"/>
        <v/>
      </c>
      <c r="BL185" s="107"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7"/>
      <c r="AW186" s="97"/>
      <c r="AX186" s="97"/>
      <c r="AY186" s="110"/>
      <c r="AZ186" s="97"/>
      <c r="BA186" s="97"/>
      <c r="BB186" s="4"/>
      <c r="BC186" s="100"/>
      <c r="BD186" s="4"/>
      <c r="BE186" s="4"/>
      <c r="BF186" s="9" t="s">
        <v>157</v>
      </c>
      <c r="BG186" s="7"/>
      <c r="BH186" s="7"/>
      <c r="BI186" s="7" t="str">
        <f t="shared" ca="1" si="35"/>
        <v/>
      </c>
      <c r="BJ186" s="4" t="str">
        <f t="shared" si="44"/>
        <v/>
      </c>
      <c r="BK186" s="96" t="str">
        <f t="shared" si="36"/>
        <v/>
      </c>
      <c r="BL186" s="107"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7"/>
      <c r="AW187" s="97"/>
      <c r="AX187" s="97"/>
      <c r="AY187" s="110"/>
      <c r="AZ187" s="97"/>
      <c r="BA187" s="97"/>
      <c r="BB187" s="4"/>
      <c r="BC187" s="100"/>
      <c r="BD187" s="4"/>
      <c r="BE187" s="4"/>
      <c r="BF187" s="9"/>
      <c r="BG187" s="7"/>
      <c r="BH187" s="7"/>
      <c r="BI187" s="7" t="str">
        <f t="shared" ca="1" si="35"/>
        <v/>
      </c>
      <c r="BJ187" s="4" t="str">
        <f t="shared" si="44"/>
        <v/>
      </c>
      <c r="BK187" s="96" t="str">
        <f t="shared" si="36"/>
        <v/>
      </c>
      <c r="BL187" s="107"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7"/>
      <c r="AW188" s="97"/>
      <c r="AX188" s="97"/>
      <c r="AY188" s="110"/>
      <c r="AZ188" s="97"/>
      <c r="BA188" s="97"/>
      <c r="BB188" s="4"/>
      <c r="BC188" s="100"/>
      <c r="BD188" s="4"/>
      <c r="BE188" s="4"/>
      <c r="BF188" s="9" t="s">
        <v>157</v>
      </c>
      <c r="BG188" s="7"/>
      <c r="BH188" s="7"/>
      <c r="BI188" s="7" t="str">
        <f t="shared" ca="1" si="35"/>
        <v/>
      </c>
      <c r="BJ188" s="4" t="str">
        <f t="shared" si="44"/>
        <v/>
      </c>
      <c r="BK188" s="96" t="str">
        <f t="shared" si="36"/>
        <v/>
      </c>
      <c r="BL188" s="107"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7"/>
      <c r="AW189" s="97"/>
      <c r="AX189" s="97"/>
      <c r="AY189" s="110"/>
      <c r="AZ189" s="97"/>
      <c r="BA189" s="97"/>
      <c r="BB189" s="4"/>
      <c r="BC189" s="100"/>
      <c r="BD189" s="4"/>
      <c r="BE189" s="4"/>
      <c r="BF189" s="9"/>
      <c r="BG189" s="7"/>
      <c r="BH189" s="7"/>
      <c r="BI189" s="7" t="str">
        <f t="shared" ca="1" si="35"/>
        <v/>
      </c>
      <c r="BJ189" s="4" t="str">
        <f t="shared" si="44"/>
        <v/>
      </c>
      <c r="BK189" s="96" t="str">
        <f t="shared" si="36"/>
        <v/>
      </c>
      <c r="BL189" s="107"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7"/>
      <c r="AW190" s="97"/>
      <c r="AX190" s="97"/>
      <c r="AY190" s="110"/>
      <c r="AZ190" s="97"/>
      <c r="BA190" s="97"/>
      <c r="BB190" s="4"/>
      <c r="BC190" s="100"/>
      <c r="BD190" s="4"/>
      <c r="BE190" s="4"/>
      <c r="BF190" s="9" t="s">
        <v>157</v>
      </c>
      <c r="BG190" s="7"/>
      <c r="BH190" s="7"/>
      <c r="BI190" s="7" t="str">
        <f t="shared" ca="1" si="35"/>
        <v/>
      </c>
      <c r="BJ190" s="4" t="str">
        <f t="shared" si="44"/>
        <v/>
      </c>
      <c r="BK190" s="96" t="str">
        <f t="shared" si="36"/>
        <v/>
      </c>
      <c r="BL190" s="107"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7"/>
      <c r="AW191" s="97"/>
      <c r="AX191" s="97"/>
      <c r="AY191" s="110"/>
      <c r="AZ191" s="97"/>
      <c r="BA191" s="97"/>
      <c r="BB191" s="4"/>
      <c r="BC191" s="100"/>
      <c r="BD191" s="4"/>
      <c r="BE191" s="4"/>
      <c r="BF191" s="9"/>
      <c r="BG191" s="7"/>
      <c r="BH191" s="7"/>
      <c r="BI191" s="7" t="str">
        <f t="shared" ca="1" si="35"/>
        <v/>
      </c>
      <c r="BJ191" s="4" t="str">
        <f t="shared" si="44"/>
        <v/>
      </c>
      <c r="BK191" s="96" t="str">
        <f t="shared" si="36"/>
        <v/>
      </c>
      <c r="BL191" s="107"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7"/>
      <c r="AW192" s="97"/>
      <c r="AX192" s="97"/>
      <c r="AY192" s="110"/>
      <c r="AZ192" s="97"/>
      <c r="BA192" s="97"/>
      <c r="BB192" s="4"/>
      <c r="BC192" s="100"/>
      <c r="BD192" s="4"/>
      <c r="BE192" s="4"/>
      <c r="BF192" s="9" t="s">
        <v>157</v>
      </c>
      <c r="BG192" s="7"/>
      <c r="BH192" s="7"/>
      <c r="BI192" s="7" t="str">
        <f t="shared" ca="1" si="35"/>
        <v/>
      </c>
      <c r="BJ192" s="4" t="str">
        <f t="shared" si="44"/>
        <v/>
      </c>
      <c r="BK192" s="96" t="str">
        <f t="shared" si="36"/>
        <v/>
      </c>
      <c r="BL192" s="107"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7"/>
      <c r="AW193" s="97"/>
      <c r="AX193" s="97"/>
      <c r="AY193" s="110"/>
      <c r="AZ193" s="97"/>
      <c r="BA193" s="97"/>
      <c r="BB193" s="4"/>
      <c r="BC193" s="100"/>
      <c r="BD193" s="4"/>
      <c r="BE193" s="4"/>
      <c r="BF193" s="9"/>
      <c r="BG193" s="7"/>
      <c r="BH193" s="7"/>
      <c r="BI193" s="7" t="str">
        <f t="shared" ca="1" si="35"/>
        <v/>
      </c>
      <c r="BJ193" s="4" t="str">
        <f t="shared" si="44"/>
        <v/>
      </c>
      <c r="BK193" s="96" t="str">
        <f t="shared" si="36"/>
        <v/>
      </c>
      <c r="BL193" s="107"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7"/>
      <c r="AW194" s="97"/>
      <c r="AX194" s="97"/>
      <c r="AY194" s="110"/>
      <c r="AZ194" s="97"/>
      <c r="BA194" s="97"/>
      <c r="BB194" s="4"/>
      <c r="BC194" s="100"/>
      <c r="BD194" s="4"/>
      <c r="BE194" s="4"/>
      <c r="BF194" s="9" t="s">
        <v>157</v>
      </c>
      <c r="BG194" s="7"/>
      <c r="BH194" s="7"/>
      <c r="BI194" s="7" t="str">
        <f t="shared" ref="BI194:BI257" ca="1" si="48">IFERROR(IF(BF194="","",IF(BB194=5,"",IF(BF194-TODAY()&gt;0,"VIGENTE","VENCIDO"))),"")</f>
        <v/>
      </c>
      <c r="BJ194" s="4" t="str">
        <f t="shared" si="44"/>
        <v/>
      </c>
      <c r="BK194" s="96" t="str">
        <f t="shared" ref="BK194:BK257" si="49">IFERROR(IF(AA194="","",AA194/V194),"")</f>
        <v/>
      </c>
      <c r="BL194" s="107"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7"/>
      <c r="AW195" s="97"/>
      <c r="AX195" s="97"/>
      <c r="AY195" s="110"/>
      <c r="AZ195" s="97"/>
      <c r="BA195" s="97"/>
      <c r="BB195" s="4"/>
      <c r="BC195" s="100"/>
      <c r="BD195" s="4"/>
      <c r="BE195" s="4"/>
      <c r="BF195" s="9"/>
      <c r="BG195" s="7"/>
      <c r="BH195" s="7"/>
      <c r="BI195" s="7" t="str">
        <f t="shared" ca="1" si="48"/>
        <v/>
      </c>
      <c r="BJ195" s="4" t="str">
        <f t="shared" si="44"/>
        <v/>
      </c>
      <c r="BK195" s="96" t="str">
        <f t="shared" si="49"/>
        <v/>
      </c>
      <c r="BL195" s="107"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7"/>
      <c r="AW196" s="97"/>
      <c r="AX196" s="97"/>
      <c r="AY196" s="110"/>
      <c r="AZ196" s="97"/>
      <c r="BA196" s="97"/>
      <c r="BB196" s="4"/>
      <c r="BC196" s="100"/>
      <c r="BD196" s="4"/>
      <c r="BE196" s="4"/>
      <c r="BF196" s="9" t="s">
        <v>157</v>
      </c>
      <c r="BG196" s="7"/>
      <c r="BH196" s="7"/>
      <c r="BI196" s="7" t="str">
        <f t="shared" ca="1" si="48"/>
        <v/>
      </c>
      <c r="BJ196" s="4" t="str">
        <f t="shared" si="44"/>
        <v/>
      </c>
      <c r="BK196" s="96" t="str">
        <f t="shared" si="49"/>
        <v/>
      </c>
      <c r="BL196" s="107"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7"/>
      <c r="AW197" s="97"/>
      <c r="AX197" s="97"/>
      <c r="AY197" s="110"/>
      <c r="AZ197" s="97"/>
      <c r="BA197" s="97"/>
      <c r="BB197" s="4"/>
      <c r="BC197" s="100"/>
      <c r="BD197" s="4"/>
      <c r="BE197" s="4"/>
      <c r="BF197" s="9"/>
      <c r="BG197" s="7"/>
      <c r="BH197" s="7"/>
      <c r="BI197" s="7" t="str">
        <f t="shared" ca="1" si="48"/>
        <v/>
      </c>
      <c r="BJ197" s="4" t="str">
        <f t="shared" si="44"/>
        <v/>
      </c>
      <c r="BK197" s="96" t="str">
        <f t="shared" si="49"/>
        <v/>
      </c>
      <c r="BL197" s="107"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7"/>
      <c r="AW198" s="97"/>
      <c r="AX198" s="97"/>
      <c r="AY198" s="110"/>
      <c r="AZ198" s="97"/>
      <c r="BA198" s="97"/>
      <c r="BB198" s="4"/>
      <c r="BC198" s="100"/>
      <c r="BD198" s="4"/>
      <c r="BE198" s="4"/>
      <c r="BF198" s="9" t="s">
        <v>157</v>
      </c>
      <c r="BG198" s="7"/>
      <c r="BH198" s="7"/>
      <c r="BI198" s="7" t="str">
        <f t="shared" ca="1" si="48"/>
        <v/>
      </c>
      <c r="BJ198" s="4" t="str">
        <f t="shared" si="44"/>
        <v/>
      </c>
      <c r="BK198" s="96" t="str">
        <f t="shared" si="49"/>
        <v/>
      </c>
      <c r="BL198" s="107"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7"/>
      <c r="AW199" s="97"/>
      <c r="AX199" s="97"/>
      <c r="AY199" s="110"/>
      <c r="AZ199" s="97"/>
      <c r="BA199" s="97"/>
      <c r="BB199" s="4"/>
      <c r="BC199" s="100"/>
      <c r="BD199" s="4"/>
      <c r="BE199" s="4"/>
      <c r="BF199" s="9"/>
      <c r="BG199" s="7"/>
      <c r="BH199" s="7"/>
      <c r="BI199" s="7" t="str">
        <f t="shared" ca="1" si="48"/>
        <v/>
      </c>
      <c r="BJ199" s="4" t="str">
        <f t="shared" si="44"/>
        <v/>
      </c>
      <c r="BK199" s="96" t="str">
        <f t="shared" si="49"/>
        <v/>
      </c>
      <c r="BL199" s="107"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7"/>
      <c r="AW200" s="97"/>
      <c r="AX200" s="97"/>
      <c r="AY200" s="110"/>
      <c r="AZ200" s="97"/>
      <c r="BA200" s="97"/>
      <c r="BB200" s="4"/>
      <c r="BC200" s="100"/>
      <c r="BD200" s="4"/>
      <c r="BE200" s="4"/>
      <c r="BF200" s="9" t="s">
        <v>157</v>
      </c>
      <c r="BG200" s="7"/>
      <c r="BH200" s="7"/>
      <c r="BI200" s="7" t="str">
        <f t="shared" ca="1" si="48"/>
        <v/>
      </c>
      <c r="BJ200" s="4" t="str">
        <f t="shared" si="44"/>
        <v/>
      </c>
      <c r="BK200" s="96" t="str">
        <f t="shared" si="49"/>
        <v/>
      </c>
      <c r="BL200" s="107"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7"/>
      <c r="AW201" s="97"/>
      <c r="AX201" s="97"/>
      <c r="AY201" s="110"/>
      <c r="AZ201" s="97"/>
      <c r="BA201" s="97"/>
      <c r="BB201" s="4"/>
      <c r="BC201" s="100"/>
      <c r="BD201" s="4"/>
      <c r="BE201" s="4"/>
      <c r="BF201" s="9"/>
      <c r="BG201" s="7"/>
      <c r="BH201" s="7"/>
      <c r="BI201" s="7" t="str">
        <f t="shared" ca="1" si="48"/>
        <v/>
      </c>
      <c r="BJ201" s="4" t="str">
        <f t="shared" si="44"/>
        <v/>
      </c>
      <c r="BK201" s="96" t="str">
        <f t="shared" si="49"/>
        <v/>
      </c>
      <c r="BL201" s="107"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7"/>
      <c r="AW202" s="97"/>
      <c r="AX202" s="97"/>
      <c r="AY202" s="110"/>
      <c r="AZ202" s="97"/>
      <c r="BA202" s="97"/>
      <c r="BB202" s="4"/>
      <c r="BC202" s="100"/>
      <c r="BD202" s="4"/>
      <c r="BE202" s="4"/>
      <c r="BF202" s="9" t="s">
        <v>157</v>
      </c>
      <c r="BG202" s="7"/>
      <c r="BH202" s="7"/>
      <c r="BI202" s="7" t="str">
        <f t="shared" ca="1" si="48"/>
        <v/>
      </c>
      <c r="BJ202" s="4" t="str">
        <f t="shared" si="44"/>
        <v/>
      </c>
      <c r="BK202" s="96" t="str">
        <f t="shared" si="49"/>
        <v/>
      </c>
      <c r="BL202" s="107"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7"/>
      <c r="AW203" s="97"/>
      <c r="AX203" s="97"/>
      <c r="AY203" s="110"/>
      <c r="AZ203" s="97"/>
      <c r="BA203" s="97"/>
      <c r="BB203" s="4"/>
      <c r="BC203" s="100"/>
      <c r="BD203" s="4"/>
      <c r="BE203" s="4"/>
      <c r="BF203" s="9"/>
      <c r="BG203" s="7"/>
      <c r="BH203" s="7"/>
      <c r="BI203" s="7" t="str">
        <f t="shared" ca="1" si="48"/>
        <v/>
      </c>
      <c r="BJ203" s="4" t="str">
        <f t="shared" si="44"/>
        <v/>
      </c>
      <c r="BK203" s="96" t="str">
        <f t="shared" si="49"/>
        <v/>
      </c>
      <c r="BL203" s="107"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7"/>
      <c r="AW204" s="97"/>
      <c r="AX204" s="97"/>
      <c r="AY204" s="110"/>
      <c r="AZ204" s="97"/>
      <c r="BA204" s="97"/>
      <c r="BB204" s="4"/>
      <c r="BC204" s="100"/>
      <c r="BD204" s="4"/>
      <c r="BE204" s="4"/>
      <c r="BF204" s="9" t="s">
        <v>157</v>
      </c>
      <c r="BG204" s="7"/>
      <c r="BH204" s="7"/>
      <c r="BI204" s="7" t="str">
        <f t="shared" ca="1" si="48"/>
        <v/>
      </c>
      <c r="BJ204" s="4" t="str">
        <f t="shared" si="44"/>
        <v/>
      </c>
      <c r="BK204" s="96" t="str">
        <f t="shared" si="49"/>
        <v/>
      </c>
      <c r="BL204" s="107"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7"/>
      <c r="AW205" s="97"/>
      <c r="AX205" s="97"/>
      <c r="AY205" s="110"/>
      <c r="AZ205" s="97"/>
      <c r="BA205" s="97"/>
      <c r="BB205" s="4"/>
      <c r="BC205" s="100"/>
      <c r="BD205" s="4"/>
      <c r="BE205" s="4"/>
      <c r="BF205" s="9"/>
      <c r="BG205" s="7"/>
      <c r="BH205" s="7"/>
      <c r="BI205" s="7" t="str">
        <f t="shared" ca="1" si="48"/>
        <v/>
      </c>
      <c r="BJ205" s="4" t="str">
        <f t="shared" si="44"/>
        <v/>
      </c>
      <c r="BK205" s="96" t="str">
        <f t="shared" si="49"/>
        <v/>
      </c>
      <c r="BL205" s="107"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7"/>
      <c r="AW206" s="97"/>
      <c r="AX206" s="97"/>
      <c r="AY206" s="110"/>
      <c r="AZ206" s="97"/>
      <c r="BA206" s="97"/>
      <c r="BB206" s="4"/>
      <c r="BC206" s="100"/>
      <c r="BD206" s="4"/>
      <c r="BE206" s="4"/>
      <c r="BF206" s="9" t="s">
        <v>157</v>
      </c>
      <c r="BG206" s="7"/>
      <c r="BH206" s="7"/>
      <c r="BI206" s="7" t="str">
        <f t="shared" ca="1" si="48"/>
        <v/>
      </c>
      <c r="BJ206" s="4" t="str">
        <f t="shared" si="44"/>
        <v/>
      </c>
      <c r="BK206" s="96" t="str">
        <f t="shared" si="49"/>
        <v/>
      </c>
      <c r="BL206" s="107"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7"/>
      <c r="AW207" s="97"/>
      <c r="AX207" s="97"/>
      <c r="AY207" s="110"/>
      <c r="AZ207" s="97"/>
      <c r="BA207" s="97"/>
      <c r="BB207" s="4"/>
      <c r="BC207" s="100"/>
      <c r="BD207" s="4"/>
      <c r="BE207" s="4"/>
      <c r="BF207" s="9"/>
      <c r="BG207" s="7"/>
      <c r="BH207" s="7"/>
      <c r="BI207" s="7" t="str">
        <f t="shared" ca="1" si="48"/>
        <v/>
      </c>
      <c r="BJ207" s="4" t="str">
        <f t="shared" si="44"/>
        <v/>
      </c>
      <c r="BK207" s="96" t="str">
        <f t="shared" si="49"/>
        <v/>
      </c>
      <c r="BL207" s="107"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7"/>
      <c r="AW208" s="97"/>
      <c r="AX208" s="97"/>
      <c r="AY208" s="110"/>
      <c r="AZ208" s="97"/>
      <c r="BA208" s="97"/>
      <c r="BB208" s="4"/>
      <c r="BC208" s="100"/>
      <c r="BD208" s="4"/>
      <c r="BE208" s="4"/>
      <c r="BF208" s="9" t="s">
        <v>157</v>
      </c>
      <c r="BG208" s="7"/>
      <c r="BH208" s="7"/>
      <c r="BI208" s="7" t="str">
        <f t="shared" ca="1" si="48"/>
        <v/>
      </c>
      <c r="BJ208" s="4" t="str">
        <f t="shared" si="44"/>
        <v/>
      </c>
      <c r="BK208" s="96" t="str">
        <f t="shared" si="49"/>
        <v/>
      </c>
      <c r="BL208" s="107"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7"/>
      <c r="AW209" s="97"/>
      <c r="AX209" s="97"/>
      <c r="AY209" s="110"/>
      <c r="AZ209" s="97"/>
      <c r="BA209" s="97"/>
      <c r="BB209" s="4"/>
      <c r="BC209" s="100"/>
      <c r="BD209" s="4"/>
      <c r="BE209" s="4"/>
      <c r="BF209" s="9"/>
      <c r="BG209" s="7"/>
      <c r="BH209" s="7"/>
      <c r="BI209" s="7" t="str">
        <f t="shared" ca="1" si="48"/>
        <v/>
      </c>
      <c r="BJ209" s="4" t="str">
        <f t="shared" si="44"/>
        <v/>
      </c>
      <c r="BK209" s="96" t="str">
        <f t="shared" si="49"/>
        <v/>
      </c>
      <c r="BL209" s="107"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7"/>
      <c r="AW210" s="97"/>
      <c r="AX210" s="97"/>
      <c r="AY210" s="110"/>
      <c r="AZ210" s="97"/>
      <c r="BA210" s="97"/>
      <c r="BB210" s="4"/>
      <c r="BC210" s="100"/>
      <c r="BD210" s="4"/>
      <c r="BE210" s="4"/>
      <c r="BF210" s="9" t="s">
        <v>157</v>
      </c>
      <c r="BG210" s="7"/>
      <c r="BH210" s="7"/>
      <c r="BI210" s="7" t="str">
        <f t="shared" ca="1" si="48"/>
        <v/>
      </c>
      <c r="BJ210" s="4" t="str">
        <f t="shared" si="44"/>
        <v/>
      </c>
      <c r="BK210" s="96" t="str">
        <f t="shared" si="49"/>
        <v/>
      </c>
      <c r="BL210" s="107"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7"/>
      <c r="AW211" s="97"/>
      <c r="AX211" s="97"/>
      <c r="AY211" s="110"/>
      <c r="AZ211" s="97"/>
      <c r="BA211" s="97"/>
      <c r="BB211" s="4"/>
      <c r="BC211" s="100"/>
      <c r="BD211" s="4"/>
      <c r="BE211" s="4"/>
      <c r="BF211" s="9"/>
      <c r="BG211" s="7"/>
      <c r="BH211" s="7"/>
      <c r="BI211" s="7" t="str">
        <f t="shared" ca="1" si="48"/>
        <v/>
      </c>
      <c r="BJ211" s="4" t="str">
        <f t="shared" ref="BJ211:BJ274" si="58">IFERROR(IF(AA211=0,"",AA211/BC211),"")</f>
        <v/>
      </c>
      <c r="BK211" s="96" t="str">
        <f t="shared" si="49"/>
        <v/>
      </c>
      <c r="BL211" s="107"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7"/>
      <c r="AW212" s="97"/>
      <c r="AX212" s="97"/>
      <c r="AY212" s="110"/>
      <c r="AZ212" s="97"/>
      <c r="BA212" s="97"/>
      <c r="BB212" s="4"/>
      <c r="BC212" s="100"/>
      <c r="BD212" s="4"/>
      <c r="BE212" s="4"/>
      <c r="BF212" s="9" t="s">
        <v>157</v>
      </c>
      <c r="BG212" s="7"/>
      <c r="BH212" s="7"/>
      <c r="BI212" s="7" t="str">
        <f t="shared" ca="1" si="48"/>
        <v/>
      </c>
      <c r="BJ212" s="4" t="str">
        <f t="shared" si="58"/>
        <v/>
      </c>
      <c r="BK212" s="96" t="str">
        <f t="shared" si="49"/>
        <v/>
      </c>
      <c r="BL212" s="107"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7"/>
      <c r="AW213" s="97"/>
      <c r="AX213" s="97"/>
      <c r="AY213" s="110"/>
      <c r="AZ213" s="97"/>
      <c r="BA213" s="97"/>
      <c r="BB213" s="4"/>
      <c r="BC213" s="100"/>
      <c r="BD213" s="4"/>
      <c r="BE213" s="4"/>
      <c r="BF213" s="9"/>
      <c r="BG213" s="7"/>
      <c r="BH213" s="7"/>
      <c r="BI213" s="7" t="str">
        <f t="shared" ca="1" si="48"/>
        <v/>
      </c>
      <c r="BJ213" s="4" t="str">
        <f t="shared" si="58"/>
        <v/>
      </c>
      <c r="BK213" s="96" t="str">
        <f t="shared" si="49"/>
        <v/>
      </c>
      <c r="BL213" s="107"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7"/>
      <c r="AW214" s="97"/>
      <c r="AX214" s="97"/>
      <c r="AY214" s="110"/>
      <c r="AZ214" s="97"/>
      <c r="BA214" s="97"/>
      <c r="BB214" s="4"/>
      <c r="BC214" s="100"/>
      <c r="BD214" s="4"/>
      <c r="BE214" s="4"/>
      <c r="BF214" s="9" t="s">
        <v>157</v>
      </c>
      <c r="BG214" s="7"/>
      <c r="BH214" s="7"/>
      <c r="BI214" s="7" t="str">
        <f t="shared" ca="1" si="48"/>
        <v/>
      </c>
      <c r="BJ214" s="4" t="str">
        <f t="shared" si="58"/>
        <v/>
      </c>
      <c r="BK214" s="96" t="str">
        <f t="shared" si="49"/>
        <v/>
      </c>
      <c r="BL214" s="107"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7"/>
      <c r="AW215" s="97"/>
      <c r="AX215" s="97"/>
      <c r="AY215" s="110"/>
      <c r="AZ215" s="97"/>
      <c r="BA215" s="97"/>
      <c r="BB215" s="4"/>
      <c r="BC215" s="100"/>
      <c r="BD215" s="4"/>
      <c r="BE215" s="4"/>
      <c r="BF215" s="9"/>
      <c r="BG215" s="7"/>
      <c r="BH215" s="7"/>
      <c r="BI215" s="7" t="str">
        <f t="shared" ca="1" si="48"/>
        <v/>
      </c>
      <c r="BJ215" s="4" t="str">
        <f t="shared" si="58"/>
        <v/>
      </c>
      <c r="BK215" s="96" t="str">
        <f t="shared" si="49"/>
        <v/>
      </c>
      <c r="BL215" s="107"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7"/>
      <c r="AW216" s="97"/>
      <c r="AX216" s="97"/>
      <c r="AY216" s="110"/>
      <c r="AZ216" s="97"/>
      <c r="BA216" s="97"/>
      <c r="BB216" s="4"/>
      <c r="BC216" s="100"/>
      <c r="BD216" s="4"/>
      <c r="BE216" s="4"/>
      <c r="BF216" s="9" t="s">
        <v>157</v>
      </c>
      <c r="BG216" s="7"/>
      <c r="BH216" s="7"/>
      <c r="BI216" s="7" t="str">
        <f t="shared" ca="1" si="48"/>
        <v/>
      </c>
      <c r="BJ216" s="4" t="str">
        <f t="shared" si="58"/>
        <v/>
      </c>
      <c r="BK216" s="96" t="str">
        <f t="shared" si="49"/>
        <v/>
      </c>
      <c r="BL216" s="107"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7"/>
      <c r="AW217" s="97"/>
      <c r="AX217" s="97"/>
      <c r="AY217" s="110"/>
      <c r="AZ217" s="97"/>
      <c r="BA217" s="97"/>
      <c r="BB217" s="4"/>
      <c r="BC217" s="100"/>
      <c r="BD217" s="4"/>
      <c r="BE217" s="4"/>
      <c r="BF217" s="9"/>
      <c r="BG217" s="7"/>
      <c r="BH217" s="7"/>
      <c r="BI217" s="7" t="str">
        <f t="shared" ca="1" si="48"/>
        <v/>
      </c>
      <c r="BJ217" s="4" t="str">
        <f t="shared" si="58"/>
        <v/>
      </c>
      <c r="BK217" s="96" t="str">
        <f t="shared" si="49"/>
        <v/>
      </c>
      <c r="BL217" s="107"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7"/>
      <c r="AW218" s="97"/>
      <c r="AX218" s="97"/>
      <c r="AY218" s="110"/>
      <c r="AZ218" s="97"/>
      <c r="BA218" s="97"/>
      <c r="BB218" s="4"/>
      <c r="BC218" s="100"/>
      <c r="BD218" s="4"/>
      <c r="BE218" s="4"/>
      <c r="BF218" s="9" t="s">
        <v>157</v>
      </c>
      <c r="BG218" s="7"/>
      <c r="BH218" s="7"/>
      <c r="BI218" s="7" t="str">
        <f t="shared" ca="1" si="48"/>
        <v/>
      </c>
      <c r="BJ218" s="4" t="str">
        <f t="shared" si="58"/>
        <v/>
      </c>
      <c r="BK218" s="96" t="str">
        <f t="shared" si="49"/>
        <v/>
      </c>
      <c r="BL218" s="107"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7"/>
      <c r="AW219" s="97"/>
      <c r="AX219" s="97"/>
      <c r="AY219" s="110"/>
      <c r="AZ219" s="97"/>
      <c r="BA219" s="97"/>
      <c r="BB219" s="4"/>
      <c r="BC219" s="100"/>
      <c r="BD219" s="4"/>
      <c r="BE219" s="4"/>
      <c r="BF219" s="9"/>
      <c r="BG219" s="7"/>
      <c r="BH219" s="7"/>
      <c r="BI219" s="7" t="str">
        <f t="shared" ca="1" si="48"/>
        <v/>
      </c>
      <c r="BJ219" s="4" t="str">
        <f t="shared" si="58"/>
        <v/>
      </c>
      <c r="BK219" s="96" t="str">
        <f t="shared" si="49"/>
        <v/>
      </c>
      <c r="BL219" s="107"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7"/>
      <c r="AW220" s="97"/>
      <c r="AX220" s="97"/>
      <c r="AY220" s="110"/>
      <c r="AZ220" s="97"/>
      <c r="BA220" s="97"/>
      <c r="BB220" s="4"/>
      <c r="BC220" s="100"/>
      <c r="BD220" s="4"/>
      <c r="BE220" s="4"/>
      <c r="BF220" s="9" t="s">
        <v>157</v>
      </c>
      <c r="BG220" s="7"/>
      <c r="BH220" s="7"/>
      <c r="BI220" s="7" t="str">
        <f t="shared" ca="1" si="48"/>
        <v/>
      </c>
      <c r="BJ220" s="4" t="str">
        <f t="shared" si="58"/>
        <v/>
      </c>
      <c r="BK220" s="96" t="str">
        <f t="shared" si="49"/>
        <v/>
      </c>
      <c r="BL220" s="107"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7"/>
      <c r="AW221" s="97"/>
      <c r="AX221" s="97"/>
      <c r="AY221" s="110"/>
      <c r="AZ221" s="97"/>
      <c r="BA221" s="97"/>
      <c r="BB221" s="4"/>
      <c r="BC221" s="100"/>
      <c r="BD221" s="4"/>
      <c r="BE221" s="4"/>
      <c r="BF221" s="9"/>
      <c r="BG221" s="7"/>
      <c r="BH221" s="7"/>
      <c r="BI221" s="7" t="str">
        <f t="shared" ca="1" si="48"/>
        <v/>
      </c>
      <c r="BJ221" s="4" t="str">
        <f t="shared" si="58"/>
        <v/>
      </c>
      <c r="BK221" s="96" t="str">
        <f t="shared" si="49"/>
        <v/>
      </c>
      <c r="BL221" s="107"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7"/>
      <c r="AW222" s="97"/>
      <c r="AX222" s="97"/>
      <c r="AY222" s="110"/>
      <c r="AZ222" s="97"/>
      <c r="BA222" s="97"/>
      <c r="BB222" s="4"/>
      <c r="BC222" s="100"/>
      <c r="BD222" s="4"/>
      <c r="BE222" s="4"/>
      <c r="BF222" s="9" t="s">
        <v>157</v>
      </c>
      <c r="BG222" s="7"/>
      <c r="BH222" s="7"/>
      <c r="BI222" s="7" t="str">
        <f t="shared" ca="1" si="48"/>
        <v/>
      </c>
      <c r="BJ222" s="4" t="str">
        <f t="shared" si="58"/>
        <v/>
      </c>
      <c r="BK222" s="96" t="str">
        <f t="shared" si="49"/>
        <v/>
      </c>
      <c r="BL222" s="107"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7"/>
      <c r="AW223" s="97"/>
      <c r="AX223" s="97"/>
      <c r="AY223" s="110"/>
      <c r="AZ223" s="97"/>
      <c r="BA223" s="97"/>
      <c r="BB223" s="4"/>
      <c r="BC223" s="100"/>
      <c r="BD223" s="4"/>
      <c r="BE223" s="4"/>
      <c r="BF223" s="9"/>
      <c r="BG223" s="7"/>
      <c r="BH223" s="7"/>
      <c r="BI223" s="7" t="str">
        <f t="shared" ca="1" si="48"/>
        <v/>
      </c>
      <c r="BJ223" s="4" t="str">
        <f t="shared" si="58"/>
        <v/>
      </c>
      <c r="BK223" s="96" t="str">
        <f t="shared" si="49"/>
        <v/>
      </c>
      <c r="BL223" s="107"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7"/>
      <c r="AW224" s="97"/>
      <c r="AX224" s="97"/>
      <c r="AY224" s="110"/>
      <c r="AZ224" s="97"/>
      <c r="BA224" s="97"/>
      <c r="BB224" s="4"/>
      <c r="BC224" s="100"/>
      <c r="BD224" s="4"/>
      <c r="BE224" s="4"/>
      <c r="BF224" s="9" t="s">
        <v>157</v>
      </c>
      <c r="BG224" s="7"/>
      <c r="BH224" s="7"/>
      <c r="BI224" s="7" t="str">
        <f t="shared" ca="1" si="48"/>
        <v/>
      </c>
      <c r="BJ224" s="4" t="str">
        <f t="shared" si="58"/>
        <v/>
      </c>
      <c r="BK224" s="96" t="str">
        <f t="shared" si="49"/>
        <v/>
      </c>
      <c r="BL224" s="107"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7"/>
      <c r="AW225" s="97"/>
      <c r="AX225" s="97"/>
      <c r="AY225" s="110"/>
      <c r="AZ225" s="97"/>
      <c r="BA225" s="97"/>
      <c r="BB225" s="4"/>
      <c r="BC225" s="100"/>
      <c r="BD225" s="4"/>
      <c r="BE225" s="4"/>
      <c r="BF225" s="9"/>
      <c r="BG225" s="7"/>
      <c r="BH225" s="7"/>
      <c r="BI225" s="7" t="str">
        <f t="shared" ca="1" si="48"/>
        <v/>
      </c>
      <c r="BJ225" s="4" t="str">
        <f t="shared" si="58"/>
        <v/>
      </c>
      <c r="BK225" s="96" t="str">
        <f t="shared" si="49"/>
        <v/>
      </c>
      <c r="BL225" s="107"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7"/>
      <c r="AW226" s="97"/>
      <c r="AX226" s="97"/>
      <c r="AY226" s="110"/>
      <c r="AZ226" s="97"/>
      <c r="BA226" s="97"/>
      <c r="BB226" s="4"/>
      <c r="BC226" s="100"/>
      <c r="BD226" s="4"/>
      <c r="BE226" s="4"/>
      <c r="BF226" s="9" t="s">
        <v>157</v>
      </c>
      <c r="BG226" s="7"/>
      <c r="BH226" s="7"/>
      <c r="BI226" s="7" t="str">
        <f t="shared" ca="1" si="48"/>
        <v/>
      </c>
      <c r="BJ226" s="4" t="str">
        <f t="shared" si="58"/>
        <v/>
      </c>
      <c r="BK226" s="96" t="str">
        <f t="shared" si="49"/>
        <v/>
      </c>
      <c r="BL226" s="107"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7"/>
      <c r="AW227" s="97"/>
      <c r="AX227" s="97"/>
      <c r="AY227" s="110"/>
      <c r="AZ227" s="97"/>
      <c r="BA227" s="97"/>
      <c r="BB227" s="4"/>
      <c r="BC227" s="100"/>
      <c r="BD227" s="4"/>
      <c r="BE227" s="4"/>
      <c r="BF227" s="9"/>
      <c r="BG227" s="7"/>
      <c r="BH227" s="7"/>
      <c r="BI227" s="7" t="str">
        <f t="shared" ca="1" si="48"/>
        <v/>
      </c>
      <c r="BJ227" s="4" t="str">
        <f t="shared" si="58"/>
        <v/>
      </c>
      <c r="BK227" s="96" t="str">
        <f t="shared" si="49"/>
        <v/>
      </c>
      <c r="BL227" s="107"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7"/>
      <c r="AW228" s="97"/>
      <c r="AX228" s="97"/>
      <c r="AY228" s="110"/>
      <c r="AZ228" s="97"/>
      <c r="BA228" s="97"/>
      <c r="BB228" s="4"/>
      <c r="BC228" s="100"/>
      <c r="BD228" s="4"/>
      <c r="BE228" s="4"/>
      <c r="BF228" s="9" t="s">
        <v>157</v>
      </c>
      <c r="BG228" s="7"/>
      <c r="BH228" s="7"/>
      <c r="BI228" s="7" t="str">
        <f t="shared" ca="1" si="48"/>
        <v/>
      </c>
      <c r="BJ228" s="4" t="str">
        <f t="shared" si="58"/>
        <v/>
      </c>
      <c r="BK228" s="96" t="str">
        <f t="shared" si="49"/>
        <v/>
      </c>
      <c r="BL228" s="107"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7"/>
      <c r="AW229" s="97"/>
      <c r="AX229" s="97"/>
      <c r="AY229" s="110"/>
      <c r="AZ229" s="97"/>
      <c r="BA229" s="97"/>
      <c r="BB229" s="4"/>
      <c r="BC229" s="100"/>
      <c r="BD229" s="4"/>
      <c r="BE229" s="4"/>
      <c r="BF229" s="9"/>
      <c r="BG229" s="7"/>
      <c r="BH229" s="7"/>
      <c r="BI229" s="7" t="str">
        <f t="shared" ca="1" si="48"/>
        <v/>
      </c>
      <c r="BJ229" s="4" t="str">
        <f t="shared" si="58"/>
        <v/>
      </c>
      <c r="BK229" s="96" t="str">
        <f t="shared" si="49"/>
        <v/>
      </c>
      <c r="BL229" s="107"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7"/>
      <c r="AW230" s="97"/>
      <c r="AX230" s="97"/>
      <c r="AY230" s="110"/>
      <c r="AZ230" s="97"/>
      <c r="BA230" s="97"/>
      <c r="BB230" s="4"/>
      <c r="BC230" s="100"/>
      <c r="BD230" s="4"/>
      <c r="BE230" s="4"/>
      <c r="BF230" s="9" t="s">
        <v>157</v>
      </c>
      <c r="BG230" s="7"/>
      <c r="BH230" s="7"/>
      <c r="BI230" s="7" t="str">
        <f t="shared" ca="1" si="48"/>
        <v/>
      </c>
      <c r="BJ230" s="4" t="str">
        <f t="shared" si="58"/>
        <v/>
      </c>
      <c r="BK230" s="96" t="str">
        <f t="shared" si="49"/>
        <v/>
      </c>
      <c r="BL230" s="107"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7"/>
      <c r="AW231" s="97"/>
      <c r="AX231" s="97"/>
      <c r="AY231" s="110"/>
      <c r="AZ231" s="97"/>
      <c r="BA231" s="97"/>
      <c r="BB231" s="4"/>
      <c r="BC231" s="100"/>
      <c r="BD231" s="4"/>
      <c r="BE231" s="4"/>
      <c r="BF231" s="9"/>
      <c r="BG231" s="7"/>
      <c r="BH231" s="7"/>
      <c r="BI231" s="7" t="str">
        <f t="shared" ca="1" si="48"/>
        <v/>
      </c>
      <c r="BJ231" s="4" t="str">
        <f t="shared" si="58"/>
        <v/>
      </c>
      <c r="BK231" s="96" t="str">
        <f t="shared" si="49"/>
        <v/>
      </c>
      <c r="BL231" s="107"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7"/>
      <c r="AW232" s="97"/>
      <c r="AX232" s="97"/>
      <c r="AY232" s="110"/>
      <c r="AZ232" s="97"/>
      <c r="BA232" s="97"/>
      <c r="BB232" s="4"/>
      <c r="BC232" s="100"/>
      <c r="BD232" s="4"/>
      <c r="BE232" s="4"/>
      <c r="BF232" s="9" t="s">
        <v>157</v>
      </c>
      <c r="BG232" s="7"/>
      <c r="BH232" s="7"/>
      <c r="BI232" s="7" t="str">
        <f t="shared" ca="1" si="48"/>
        <v/>
      </c>
      <c r="BJ232" s="4" t="str">
        <f t="shared" si="58"/>
        <v/>
      </c>
      <c r="BK232" s="96" t="str">
        <f t="shared" si="49"/>
        <v/>
      </c>
      <c r="BL232" s="107"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7"/>
      <c r="AW233" s="97"/>
      <c r="AX233" s="97"/>
      <c r="AY233" s="110"/>
      <c r="AZ233" s="97"/>
      <c r="BA233" s="97"/>
      <c r="BB233" s="4"/>
      <c r="BC233" s="100"/>
      <c r="BD233" s="4"/>
      <c r="BE233" s="4"/>
      <c r="BF233" s="9"/>
      <c r="BG233" s="7"/>
      <c r="BH233" s="7"/>
      <c r="BI233" s="7" t="str">
        <f t="shared" ca="1" si="48"/>
        <v/>
      </c>
      <c r="BJ233" s="4" t="str">
        <f t="shared" si="58"/>
        <v/>
      </c>
      <c r="BK233" s="96" t="str">
        <f t="shared" si="49"/>
        <v/>
      </c>
      <c r="BL233" s="107"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7"/>
      <c r="AW234" s="97"/>
      <c r="AX234" s="97"/>
      <c r="AY234" s="110"/>
      <c r="AZ234" s="97"/>
      <c r="BA234" s="97"/>
      <c r="BB234" s="4"/>
      <c r="BC234" s="100"/>
      <c r="BD234" s="4"/>
      <c r="BE234" s="4"/>
      <c r="BF234" s="9" t="s">
        <v>157</v>
      </c>
      <c r="BG234" s="7"/>
      <c r="BH234" s="7"/>
      <c r="BI234" s="7" t="str">
        <f t="shared" ca="1" si="48"/>
        <v/>
      </c>
      <c r="BJ234" s="4" t="str">
        <f t="shared" si="58"/>
        <v/>
      </c>
      <c r="BK234" s="96" t="str">
        <f t="shared" si="49"/>
        <v/>
      </c>
      <c r="BL234" s="107"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7"/>
      <c r="AW235" s="97"/>
      <c r="AX235" s="97"/>
      <c r="AY235" s="110"/>
      <c r="AZ235" s="97"/>
      <c r="BA235" s="97"/>
      <c r="BB235" s="4"/>
      <c r="BC235" s="100"/>
      <c r="BD235" s="4"/>
      <c r="BE235" s="4"/>
      <c r="BF235" s="9"/>
      <c r="BG235" s="7"/>
      <c r="BH235" s="7"/>
      <c r="BI235" s="7" t="str">
        <f t="shared" ca="1" si="48"/>
        <v/>
      </c>
      <c r="BJ235" s="4" t="str">
        <f t="shared" si="58"/>
        <v/>
      </c>
      <c r="BK235" s="96" t="str">
        <f t="shared" si="49"/>
        <v/>
      </c>
      <c r="BL235" s="107"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7"/>
      <c r="AW236" s="97"/>
      <c r="AX236" s="97"/>
      <c r="AY236" s="110"/>
      <c r="AZ236" s="97"/>
      <c r="BA236" s="97"/>
      <c r="BB236" s="4"/>
      <c r="BC236" s="100"/>
      <c r="BD236" s="4"/>
      <c r="BE236" s="4"/>
      <c r="BF236" s="9" t="s">
        <v>157</v>
      </c>
      <c r="BG236" s="7"/>
      <c r="BH236" s="7"/>
      <c r="BI236" s="7" t="str">
        <f t="shared" ca="1" si="48"/>
        <v/>
      </c>
      <c r="BJ236" s="4" t="str">
        <f t="shared" si="58"/>
        <v/>
      </c>
      <c r="BK236" s="96" t="str">
        <f t="shared" si="49"/>
        <v/>
      </c>
      <c r="BL236" s="107"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7"/>
      <c r="AW237" s="97"/>
      <c r="AX237" s="97"/>
      <c r="AY237" s="110"/>
      <c r="AZ237" s="97"/>
      <c r="BA237" s="97"/>
      <c r="BB237" s="4"/>
      <c r="BC237" s="100"/>
      <c r="BD237" s="4"/>
      <c r="BE237" s="4"/>
      <c r="BF237" s="9"/>
      <c r="BG237" s="7"/>
      <c r="BH237" s="7"/>
      <c r="BI237" s="7" t="str">
        <f t="shared" ca="1" si="48"/>
        <v/>
      </c>
      <c r="BJ237" s="4" t="str">
        <f t="shared" si="58"/>
        <v/>
      </c>
      <c r="BK237" s="96" t="str">
        <f t="shared" si="49"/>
        <v/>
      </c>
      <c r="BL237" s="107"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7"/>
      <c r="AW238" s="97"/>
      <c r="AX238" s="97"/>
      <c r="AY238" s="110"/>
      <c r="AZ238" s="97"/>
      <c r="BA238" s="97"/>
      <c r="BB238" s="4"/>
      <c r="BC238" s="100"/>
      <c r="BD238" s="4"/>
      <c r="BE238" s="4"/>
      <c r="BF238" s="9" t="s">
        <v>157</v>
      </c>
      <c r="BG238" s="7"/>
      <c r="BH238" s="7"/>
      <c r="BI238" s="7" t="str">
        <f t="shared" ca="1" si="48"/>
        <v/>
      </c>
      <c r="BJ238" s="4" t="str">
        <f t="shared" si="58"/>
        <v/>
      </c>
      <c r="BK238" s="96" t="str">
        <f t="shared" si="49"/>
        <v/>
      </c>
      <c r="BL238" s="107"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7"/>
      <c r="AW239" s="97"/>
      <c r="AX239" s="97"/>
      <c r="AY239" s="110"/>
      <c r="AZ239" s="97"/>
      <c r="BA239" s="97"/>
      <c r="BB239" s="4"/>
      <c r="BC239" s="100"/>
      <c r="BD239" s="4"/>
      <c r="BE239" s="4"/>
      <c r="BF239" s="9"/>
      <c r="BG239" s="7"/>
      <c r="BH239" s="7"/>
      <c r="BI239" s="7" t="str">
        <f t="shared" ca="1" si="48"/>
        <v/>
      </c>
      <c r="BJ239" s="4" t="str">
        <f t="shared" si="58"/>
        <v/>
      </c>
      <c r="BK239" s="96" t="str">
        <f t="shared" si="49"/>
        <v/>
      </c>
      <c r="BL239" s="107"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7"/>
      <c r="AW240" s="97"/>
      <c r="AX240" s="97"/>
      <c r="AY240" s="110"/>
      <c r="AZ240" s="97"/>
      <c r="BA240" s="97"/>
      <c r="BB240" s="4"/>
      <c r="BC240" s="100"/>
      <c r="BD240" s="4"/>
      <c r="BE240" s="4"/>
      <c r="BF240" s="9" t="s">
        <v>157</v>
      </c>
      <c r="BG240" s="7"/>
      <c r="BH240" s="7"/>
      <c r="BI240" s="7" t="str">
        <f t="shared" ca="1" si="48"/>
        <v/>
      </c>
      <c r="BJ240" s="4" t="str">
        <f t="shared" si="58"/>
        <v/>
      </c>
      <c r="BK240" s="96" t="str">
        <f t="shared" si="49"/>
        <v/>
      </c>
      <c r="BL240" s="107"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7"/>
      <c r="AW241" s="97"/>
      <c r="AX241" s="97"/>
      <c r="AY241" s="110"/>
      <c r="AZ241" s="97"/>
      <c r="BA241" s="97"/>
      <c r="BB241" s="4"/>
      <c r="BC241" s="100"/>
      <c r="BD241" s="4"/>
      <c r="BE241" s="4"/>
      <c r="BF241" s="9"/>
      <c r="BG241" s="7"/>
      <c r="BH241" s="7"/>
      <c r="BI241" s="7" t="str">
        <f t="shared" ca="1" si="48"/>
        <v/>
      </c>
      <c r="BJ241" s="4" t="str">
        <f t="shared" si="58"/>
        <v/>
      </c>
      <c r="BK241" s="96" t="str">
        <f t="shared" si="49"/>
        <v/>
      </c>
      <c r="BL241" s="107"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7"/>
      <c r="AW242" s="97"/>
      <c r="AX242" s="97"/>
      <c r="AY242" s="110"/>
      <c r="AZ242" s="97"/>
      <c r="BA242" s="97"/>
      <c r="BB242" s="4"/>
      <c r="BC242" s="100"/>
      <c r="BD242" s="4"/>
      <c r="BE242" s="4"/>
      <c r="BF242" s="9" t="s">
        <v>157</v>
      </c>
      <c r="BG242" s="7"/>
      <c r="BH242" s="7"/>
      <c r="BI242" s="7" t="str">
        <f t="shared" ca="1" si="48"/>
        <v/>
      </c>
      <c r="BJ242" s="4" t="str">
        <f t="shared" si="58"/>
        <v/>
      </c>
      <c r="BK242" s="96" t="str">
        <f t="shared" si="49"/>
        <v/>
      </c>
      <c r="BL242" s="107"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7"/>
      <c r="AW243" s="97"/>
      <c r="AX243" s="97"/>
      <c r="AY243" s="110"/>
      <c r="AZ243" s="97"/>
      <c r="BA243" s="97"/>
      <c r="BB243" s="4"/>
      <c r="BC243" s="100"/>
      <c r="BD243" s="4"/>
      <c r="BE243" s="4"/>
      <c r="BF243" s="9"/>
      <c r="BG243" s="7"/>
      <c r="BH243" s="7"/>
      <c r="BI243" s="7" t="str">
        <f t="shared" ca="1" si="48"/>
        <v/>
      </c>
      <c r="BJ243" s="4" t="str">
        <f t="shared" si="58"/>
        <v/>
      </c>
      <c r="BK243" s="96" t="str">
        <f t="shared" si="49"/>
        <v/>
      </c>
      <c r="BL243" s="107"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7"/>
      <c r="AW244" s="97"/>
      <c r="AX244" s="97"/>
      <c r="AY244" s="110"/>
      <c r="AZ244" s="97"/>
      <c r="BA244" s="97"/>
      <c r="BB244" s="4"/>
      <c r="BC244" s="100"/>
      <c r="BD244" s="4"/>
      <c r="BE244" s="4"/>
      <c r="BF244" s="9" t="s">
        <v>157</v>
      </c>
      <c r="BG244" s="7"/>
      <c r="BH244" s="7"/>
      <c r="BI244" s="7" t="str">
        <f t="shared" ca="1" si="48"/>
        <v/>
      </c>
      <c r="BJ244" s="4" t="str">
        <f t="shared" si="58"/>
        <v/>
      </c>
      <c r="BK244" s="96" t="str">
        <f t="shared" si="49"/>
        <v/>
      </c>
      <c r="BL244" s="107"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7"/>
      <c r="AW245" s="97"/>
      <c r="AX245" s="97"/>
      <c r="AY245" s="110"/>
      <c r="AZ245" s="97"/>
      <c r="BA245" s="97"/>
      <c r="BB245" s="4"/>
      <c r="BC245" s="100"/>
      <c r="BD245" s="4"/>
      <c r="BE245" s="4"/>
      <c r="BF245" s="9"/>
      <c r="BG245" s="7"/>
      <c r="BH245" s="7"/>
      <c r="BI245" s="7" t="str">
        <f t="shared" ca="1" si="48"/>
        <v/>
      </c>
      <c r="BJ245" s="4" t="str">
        <f t="shared" si="58"/>
        <v/>
      </c>
      <c r="BK245" s="96" t="str">
        <f t="shared" si="49"/>
        <v/>
      </c>
      <c r="BL245" s="107"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7"/>
      <c r="AW246" s="97"/>
      <c r="AX246" s="97"/>
      <c r="AY246" s="110"/>
      <c r="AZ246" s="97"/>
      <c r="BA246" s="97"/>
      <c r="BB246" s="4"/>
      <c r="BC246" s="100"/>
      <c r="BD246" s="4"/>
      <c r="BE246" s="4"/>
      <c r="BF246" s="9" t="s">
        <v>157</v>
      </c>
      <c r="BG246" s="7"/>
      <c r="BH246" s="7"/>
      <c r="BI246" s="7" t="str">
        <f t="shared" ca="1" si="48"/>
        <v/>
      </c>
      <c r="BJ246" s="4" t="str">
        <f t="shared" si="58"/>
        <v/>
      </c>
      <c r="BK246" s="96" t="str">
        <f t="shared" si="49"/>
        <v/>
      </c>
      <c r="BL246" s="107"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7"/>
      <c r="AW247" s="97"/>
      <c r="AX247" s="97"/>
      <c r="AY247" s="110"/>
      <c r="AZ247" s="97"/>
      <c r="BA247" s="97"/>
      <c r="BB247" s="4"/>
      <c r="BC247" s="100"/>
      <c r="BD247" s="4"/>
      <c r="BE247" s="4"/>
      <c r="BF247" s="9"/>
      <c r="BG247" s="7"/>
      <c r="BH247" s="7"/>
      <c r="BI247" s="7" t="str">
        <f t="shared" ca="1" si="48"/>
        <v/>
      </c>
      <c r="BJ247" s="4" t="str">
        <f t="shared" si="58"/>
        <v/>
      </c>
      <c r="BK247" s="96" t="str">
        <f t="shared" si="49"/>
        <v/>
      </c>
      <c r="BL247" s="107"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7"/>
      <c r="AW248" s="97"/>
      <c r="AX248" s="97"/>
      <c r="AY248" s="110"/>
      <c r="AZ248" s="97"/>
      <c r="BA248" s="97"/>
      <c r="BB248" s="4"/>
      <c r="BC248" s="100"/>
      <c r="BD248" s="4"/>
      <c r="BE248" s="4"/>
      <c r="BF248" s="9" t="s">
        <v>157</v>
      </c>
      <c r="BG248" s="7"/>
      <c r="BH248" s="7"/>
      <c r="BI248" s="7" t="str">
        <f t="shared" ca="1" si="48"/>
        <v/>
      </c>
      <c r="BJ248" s="4" t="str">
        <f t="shared" si="58"/>
        <v/>
      </c>
      <c r="BK248" s="96" t="str">
        <f t="shared" si="49"/>
        <v/>
      </c>
      <c r="BL248" s="107"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7"/>
      <c r="AW249" s="97"/>
      <c r="AX249" s="97"/>
      <c r="AY249" s="110"/>
      <c r="AZ249" s="97"/>
      <c r="BA249" s="97"/>
      <c r="BB249" s="4"/>
      <c r="BC249" s="100"/>
      <c r="BD249" s="4"/>
      <c r="BE249" s="4"/>
      <c r="BF249" s="9"/>
      <c r="BG249" s="7"/>
      <c r="BH249" s="7"/>
      <c r="BI249" s="7" t="str">
        <f t="shared" ca="1" si="48"/>
        <v/>
      </c>
      <c r="BJ249" s="4" t="str">
        <f t="shared" si="58"/>
        <v/>
      </c>
      <c r="BK249" s="96" t="str">
        <f t="shared" si="49"/>
        <v/>
      </c>
      <c r="BL249" s="107"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7"/>
      <c r="AW250" s="97"/>
      <c r="AX250" s="97"/>
      <c r="AY250" s="110"/>
      <c r="AZ250" s="97"/>
      <c r="BA250" s="97"/>
      <c r="BB250" s="4"/>
      <c r="BC250" s="100"/>
      <c r="BD250" s="4"/>
      <c r="BE250" s="4"/>
      <c r="BF250" s="9" t="s">
        <v>157</v>
      </c>
      <c r="BG250" s="7"/>
      <c r="BH250" s="7"/>
      <c r="BI250" s="7" t="str">
        <f t="shared" ca="1" si="48"/>
        <v/>
      </c>
      <c r="BJ250" s="4" t="str">
        <f t="shared" si="58"/>
        <v/>
      </c>
      <c r="BK250" s="96" t="str">
        <f t="shared" si="49"/>
        <v/>
      </c>
      <c r="BL250" s="107"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7"/>
      <c r="AW251" s="97"/>
      <c r="AX251" s="97"/>
      <c r="AY251" s="110"/>
      <c r="AZ251" s="97"/>
      <c r="BA251" s="97"/>
      <c r="BB251" s="4"/>
      <c r="BC251" s="100"/>
      <c r="BD251" s="4"/>
      <c r="BE251" s="4"/>
      <c r="BF251" s="9"/>
      <c r="BG251" s="7"/>
      <c r="BH251" s="7"/>
      <c r="BI251" s="7" t="str">
        <f t="shared" ca="1" si="48"/>
        <v/>
      </c>
      <c r="BJ251" s="4" t="str">
        <f t="shared" si="58"/>
        <v/>
      </c>
      <c r="BK251" s="96" t="str">
        <f t="shared" si="49"/>
        <v/>
      </c>
      <c r="BL251" s="107"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7"/>
      <c r="AW252" s="97"/>
      <c r="AX252" s="97"/>
      <c r="AY252" s="110"/>
      <c r="AZ252" s="97"/>
      <c r="BA252" s="97"/>
      <c r="BB252" s="4"/>
      <c r="BC252" s="100"/>
      <c r="BD252" s="4"/>
      <c r="BE252" s="4"/>
      <c r="BF252" s="9" t="s">
        <v>157</v>
      </c>
      <c r="BG252" s="7"/>
      <c r="BH252" s="7"/>
      <c r="BI252" s="7" t="str">
        <f t="shared" ca="1" si="48"/>
        <v/>
      </c>
      <c r="BJ252" s="4" t="str">
        <f t="shared" si="58"/>
        <v/>
      </c>
      <c r="BK252" s="96" t="str">
        <f t="shared" si="49"/>
        <v/>
      </c>
      <c r="BL252" s="107"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7"/>
      <c r="AW253" s="97"/>
      <c r="AX253" s="97"/>
      <c r="AY253" s="110"/>
      <c r="AZ253" s="97"/>
      <c r="BA253" s="97"/>
      <c r="BB253" s="4"/>
      <c r="BC253" s="100"/>
      <c r="BD253" s="4"/>
      <c r="BE253" s="4"/>
      <c r="BF253" s="9"/>
      <c r="BG253" s="7"/>
      <c r="BH253" s="7"/>
      <c r="BI253" s="7" t="str">
        <f t="shared" ca="1" si="48"/>
        <v/>
      </c>
      <c r="BJ253" s="4" t="str">
        <f t="shared" si="58"/>
        <v/>
      </c>
      <c r="BK253" s="96" t="str">
        <f t="shared" si="49"/>
        <v/>
      </c>
      <c r="BL253" s="107"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7"/>
      <c r="AW254" s="97"/>
      <c r="AX254" s="97"/>
      <c r="AY254" s="110"/>
      <c r="AZ254" s="97"/>
      <c r="BA254" s="97"/>
      <c r="BB254" s="4"/>
      <c r="BC254" s="100"/>
      <c r="BD254" s="4"/>
      <c r="BE254" s="4"/>
      <c r="BF254" s="9" t="s">
        <v>157</v>
      </c>
      <c r="BG254" s="7"/>
      <c r="BH254" s="7"/>
      <c r="BI254" s="7" t="str">
        <f t="shared" ca="1" si="48"/>
        <v/>
      </c>
      <c r="BJ254" s="4" t="str">
        <f t="shared" si="58"/>
        <v/>
      </c>
      <c r="BK254" s="96" t="str">
        <f t="shared" si="49"/>
        <v/>
      </c>
      <c r="BL254" s="107"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7"/>
      <c r="AW255" s="97"/>
      <c r="AX255" s="97"/>
      <c r="AY255" s="110"/>
      <c r="AZ255" s="97"/>
      <c r="BA255" s="97"/>
      <c r="BB255" s="4"/>
      <c r="BC255" s="100"/>
      <c r="BD255" s="4"/>
      <c r="BE255" s="4"/>
      <c r="BF255" s="9"/>
      <c r="BG255" s="7"/>
      <c r="BH255" s="7"/>
      <c r="BI255" s="7" t="str">
        <f t="shared" ca="1" si="48"/>
        <v/>
      </c>
      <c r="BJ255" s="4" t="str">
        <f t="shared" si="58"/>
        <v/>
      </c>
      <c r="BK255" s="96" t="str">
        <f t="shared" si="49"/>
        <v/>
      </c>
      <c r="BL255" s="107"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7"/>
      <c r="AW256" s="97"/>
      <c r="AX256" s="97"/>
      <c r="AY256" s="110"/>
      <c r="AZ256" s="97"/>
      <c r="BA256" s="97"/>
      <c r="BB256" s="4"/>
      <c r="BC256" s="100"/>
      <c r="BD256" s="4"/>
      <c r="BE256" s="4"/>
      <c r="BF256" s="9" t="s">
        <v>157</v>
      </c>
      <c r="BG256" s="7"/>
      <c r="BH256" s="7"/>
      <c r="BI256" s="7" t="str">
        <f t="shared" ca="1" si="48"/>
        <v/>
      </c>
      <c r="BJ256" s="4" t="str">
        <f t="shared" si="58"/>
        <v/>
      </c>
      <c r="BK256" s="96" t="str">
        <f t="shared" si="49"/>
        <v/>
      </c>
      <c r="BL256" s="107"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7"/>
      <c r="AW257" s="97"/>
      <c r="AX257" s="97"/>
      <c r="AY257" s="110"/>
      <c r="AZ257" s="97"/>
      <c r="BA257" s="97"/>
      <c r="BB257" s="4"/>
      <c r="BC257" s="100"/>
      <c r="BD257" s="4"/>
      <c r="BE257" s="4"/>
      <c r="BF257" s="9"/>
      <c r="BG257" s="7"/>
      <c r="BH257" s="7"/>
      <c r="BI257" s="7" t="str">
        <f t="shared" ca="1" si="48"/>
        <v/>
      </c>
      <c r="BJ257" s="4" t="str">
        <f t="shared" si="58"/>
        <v/>
      </c>
      <c r="BK257" s="96" t="str">
        <f t="shared" si="49"/>
        <v/>
      </c>
      <c r="BL257" s="107"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7"/>
      <c r="AW258" s="97"/>
      <c r="AX258" s="97"/>
      <c r="AY258" s="110"/>
      <c r="AZ258" s="97"/>
      <c r="BA258" s="97"/>
      <c r="BB258" s="4"/>
      <c r="BC258" s="100"/>
      <c r="BD258" s="4"/>
      <c r="BE258" s="4"/>
      <c r="BF258" s="9" t="s">
        <v>157</v>
      </c>
      <c r="BG258" s="7"/>
      <c r="BH258" s="7"/>
      <c r="BI258" s="7" t="str">
        <f t="shared" ref="BI258:BI321" ca="1" si="64">IFERROR(IF(BF258="","",IF(BB258=5,"",IF(BF258-TODAY()&gt;0,"VIGENTE","VENCIDO"))),"")</f>
        <v/>
      </c>
      <c r="BJ258" s="4" t="str">
        <f t="shared" si="58"/>
        <v/>
      </c>
      <c r="BK258" s="96" t="str">
        <f t="shared" ref="BK258:BK321" si="65">IFERROR(IF(AA258="","",AA258/V258),"")</f>
        <v/>
      </c>
      <c r="BL258" s="107"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7"/>
      <c r="AW259" s="97"/>
      <c r="AX259" s="97"/>
      <c r="AY259" s="110"/>
      <c r="AZ259" s="97"/>
      <c r="BA259" s="97"/>
      <c r="BB259" s="4"/>
      <c r="BC259" s="100"/>
      <c r="BD259" s="4"/>
      <c r="BE259" s="4"/>
      <c r="BF259" s="9"/>
      <c r="BG259" s="7"/>
      <c r="BH259" s="7"/>
      <c r="BI259" s="7" t="str">
        <f t="shared" ca="1" si="64"/>
        <v/>
      </c>
      <c r="BJ259" s="4" t="str">
        <f t="shared" si="58"/>
        <v/>
      </c>
      <c r="BK259" s="96" t="str">
        <f t="shared" si="65"/>
        <v/>
      </c>
      <c r="BL259" s="107"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7"/>
      <c r="AW260" s="97"/>
      <c r="AX260" s="97"/>
      <c r="AY260" s="110"/>
      <c r="AZ260" s="97"/>
      <c r="BA260" s="97"/>
      <c r="BB260" s="4"/>
      <c r="BC260" s="100"/>
      <c r="BD260" s="4"/>
      <c r="BE260" s="4"/>
      <c r="BF260" s="9" t="s">
        <v>157</v>
      </c>
      <c r="BG260" s="7"/>
      <c r="BH260" s="7"/>
      <c r="BI260" s="7" t="str">
        <f t="shared" ca="1" si="64"/>
        <v/>
      </c>
      <c r="BJ260" s="4" t="str">
        <f t="shared" si="58"/>
        <v/>
      </c>
      <c r="BK260" s="96" t="str">
        <f t="shared" si="65"/>
        <v/>
      </c>
      <c r="BL260" s="107"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7"/>
      <c r="AW261" s="97"/>
      <c r="AX261" s="97"/>
      <c r="AY261" s="110"/>
      <c r="AZ261" s="97"/>
      <c r="BA261" s="97"/>
      <c r="BB261" s="4"/>
      <c r="BC261" s="100"/>
      <c r="BD261" s="4"/>
      <c r="BE261" s="4"/>
      <c r="BF261" s="9"/>
      <c r="BG261" s="7"/>
      <c r="BH261" s="7"/>
      <c r="BI261" s="7" t="str">
        <f t="shared" ca="1" si="64"/>
        <v/>
      </c>
      <c r="BJ261" s="4" t="str">
        <f t="shared" si="58"/>
        <v/>
      </c>
      <c r="BK261" s="96" t="str">
        <f t="shared" si="65"/>
        <v/>
      </c>
      <c r="BL261" s="107"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7"/>
      <c r="AW262" s="97"/>
      <c r="AX262" s="97"/>
      <c r="AY262" s="110"/>
      <c r="AZ262" s="97"/>
      <c r="BA262" s="97"/>
      <c r="BB262" s="4"/>
      <c r="BC262" s="100"/>
      <c r="BD262" s="4"/>
      <c r="BE262" s="4"/>
      <c r="BF262" s="9" t="s">
        <v>157</v>
      </c>
      <c r="BG262" s="7"/>
      <c r="BH262" s="7"/>
      <c r="BI262" s="7" t="str">
        <f t="shared" ca="1" si="64"/>
        <v/>
      </c>
      <c r="BJ262" s="4" t="str">
        <f t="shared" si="58"/>
        <v/>
      </c>
      <c r="BK262" s="96" t="str">
        <f t="shared" si="65"/>
        <v/>
      </c>
      <c r="BL262" s="107"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7"/>
      <c r="AW263" s="97"/>
      <c r="AX263" s="97"/>
      <c r="AY263" s="110"/>
      <c r="AZ263" s="97"/>
      <c r="BA263" s="97"/>
      <c r="BB263" s="4"/>
      <c r="BC263" s="100"/>
      <c r="BD263" s="4"/>
      <c r="BE263" s="4"/>
      <c r="BF263" s="9"/>
      <c r="BG263" s="7"/>
      <c r="BH263" s="7"/>
      <c r="BI263" s="7" t="str">
        <f t="shared" ca="1" si="64"/>
        <v/>
      </c>
      <c r="BJ263" s="4" t="str">
        <f t="shared" si="58"/>
        <v/>
      </c>
      <c r="BK263" s="96" t="str">
        <f t="shared" si="65"/>
        <v/>
      </c>
      <c r="BL263" s="107"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7"/>
      <c r="AW264" s="97"/>
      <c r="AX264" s="97"/>
      <c r="AY264" s="110"/>
      <c r="AZ264" s="97"/>
      <c r="BA264" s="97"/>
      <c r="BB264" s="4"/>
      <c r="BC264" s="100"/>
      <c r="BD264" s="4"/>
      <c r="BE264" s="4"/>
      <c r="BF264" s="9" t="s">
        <v>157</v>
      </c>
      <c r="BG264" s="7"/>
      <c r="BH264" s="7"/>
      <c r="BI264" s="7" t="str">
        <f t="shared" ca="1" si="64"/>
        <v/>
      </c>
      <c r="BJ264" s="4" t="str">
        <f t="shared" si="58"/>
        <v/>
      </c>
      <c r="BK264" s="96" t="str">
        <f t="shared" si="65"/>
        <v/>
      </c>
      <c r="BL264" s="107"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7"/>
      <c r="AW265" s="97"/>
      <c r="AX265" s="97"/>
      <c r="AY265" s="110"/>
      <c r="AZ265" s="97"/>
      <c r="BA265" s="97"/>
      <c r="BB265" s="4"/>
      <c r="BC265" s="100"/>
      <c r="BD265" s="4"/>
      <c r="BE265" s="4"/>
      <c r="BF265" s="9"/>
      <c r="BG265" s="7"/>
      <c r="BH265" s="7"/>
      <c r="BI265" s="7" t="str">
        <f t="shared" ca="1" si="64"/>
        <v/>
      </c>
      <c r="BJ265" s="4" t="str">
        <f t="shared" si="58"/>
        <v/>
      </c>
      <c r="BK265" s="96" t="str">
        <f t="shared" si="65"/>
        <v/>
      </c>
      <c r="BL265" s="107"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7"/>
      <c r="AW266" s="97"/>
      <c r="AX266" s="97"/>
      <c r="AY266" s="110"/>
      <c r="AZ266" s="97"/>
      <c r="BA266" s="97"/>
      <c r="BB266" s="4"/>
      <c r="BC266" s="100"/>
      <c r="BD266" s="4"/>
      <c r="BE266" s="4"/>
      <c r="BF266" s="9" t="s">
        <v>157</v>
      </c>
      <c r="BG266" s="7"/>
      <c r="BH266" s="7"/>
      <c r="BI266" s="7" t="str">
        <f t="shared" ca="1" si="64"/>
        <v/>
      </c>
      <c r="BJ266" s="4" t="str">
        <f t="shared" si="58"/>
        <v/>
      </c>
      <c r="BK266" s="96" t="str">
        <f t="shared" si="65"/>
        <v/>
      </c>
      <c r="BL266" s="107"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7"/>
      <c r="AW267" s="97"/>
      <c r="AX267" s="97"/>
      <c r="AY267" s="110"/>
      <c r="AZ267" s="97"/>
      <c r="BA267" s="97"/>
      <c r="BB267" s="4"/>
      <c r="BC267" s="100"/>
      <c r="BD267" s="4"/>
      <c r="BE267" s="4"/>
      <c r="BF267" s="9"/>
      <c r="BG267" s="7"/>
      <c r="BH267" s="7"/>
      <c r="BI267" s="7" t="str">
        <f t="shared" ca="1" si="64"/>
        <v/>
      </c>
      <c r="BJ267" s="4" t="str">
        <f t="shared" si="58"/>
        <v/>
      </c>
      <c r="BK267" s="96" t="str">
        <f t="shared" si="65"/>
        <v/>
      </c>
      <c r="BL267" s="107"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7"/>
      <c r="AW268" s="97"/>
      <c r="AX268" s="97"/>
      <c r="AY268" s="110"/>
      <c r="AZ268" s="97"/>
      <c r="BA268" s="97"/>
      <c r="BB268" s="4"/>
      <c r="BC268" s="100"/>
      <c r="BD268" s="4"/>
      <c r="BE268" s="4"/>
      <c r="BF268" s="9" t="s">
        <v>157</v>
      </c>
      <c r="BG268" s="7"/>
      <c r="BH268" s="7"/>
      <c r="BI268" s="7" t="str">
        <f t="shared" ca="1" si="64"/>
        <v/>
      </c>
      <c r="BJ268" s="4" t="str">
        <f t="shared" si="58"/>
        <v/>
      </c>
      <c r="BK268" s="96" t="str">
        <f t="shared" si="65"/>
        <v/>
      </c>
      <c r="BL268" s="107"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7"/>
      <c r="AW269" s="97"/>
      <c r="AX269" s="97"/>
      <c r="AY269" s="110"/>
      <c r="AZ269" s="97"/>
      <c r="BA269" s="97"/>
      <c r="BB269" s="4"/>
      <c r="BC269" s="100"/>
      <c r="BD269" s="4"/>
      <c r="BE269" s="4"/>
      <c r="BF269" s="9"/>
      <c r="BG269" s="7"/>
      <c r="BH269" s="7"/>
      <c r="BI269" s="7" t="str">
        <f t="shared" ca="1" si="64"/>
        <v/>
      </c>
      <c r="BJ269" s="4" t="str">
        <f t="shared" si="58"/>
        <v/>
      </c>
      <c r="BK269" s="96" t="str">
        <f t="shared" si="65"/>
        <v/>
      </c>
      <c r="BL269" s="107"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7"/>
      <c r="AW270" s="97"/>
      <c r="AX270" s="97"/>
      <c r="AY270" s="110"/>
      <c r="AZ270" s="97"/>
      <c r="BA270" s="97"/>
      <c r="BB270" s="4"/>
      <c r="BC270" s="100"/>
      <c r="BD270" s="4"/>
      <c r="BE270" s="4"/>
      <c r="BF270" s="9" t="s">
        <v>157</v>
      </c>
      <c r="BG270" s="7"/>
      <c r="BH270" s="7"/>
      <c r="BI270" s="7" t="str">
        <f t="shared" ca="1" si="64"/>
        <v/>
      </c>
      <c r="BJ270" s="4" t="str">
        <f t="shared" si="58"/>
        <v/>
      </c>
      <c r="BK270" s="96" t="str">
        <f t="shared" si="65"/>
        <v/>
      </c>
      <c r="BL270" s="107"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7"/>
      <c r="AW271" s="97"/>
      <c r="AX271" s="97"/>
      <c r="AY271" s="110"/>
      <c r="AZ271" s="97"/>
      <c r="BA271" s="97"/>
      <c r="BB271" s="4"/>
      <c r="BC271" s="100"/>
      <c r="BD271" s="4"/>
      <c r="BE271" s="4"/>
      <c r="BF271" s="9"/>
      <c r="BG271" s="7"/>
      <c r="BH271" s="7"/>
      <c r="BI271" s="7" t="str">
        <f t="shared" ca="1" si="64"/>
        <v/>
      </c>
      <c r="BJ271" s="4" t="str">
        <f t="shared" si="58"/>
        <v/>
      </c>
      <c r="BK271" s="96" t="str">
        <f t="shared" si="65"/>
        <v/>
      </c>
      <c r="BL271" s="107"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7"/>
      <c r="AW272" s="97"/>
      <c r="AX272" s="97"/>
      <c r="AY272" s="110"/>
      <c r="AZ272" s="97"/>
      <c r="BA272" s="97"/>
      <c r="BB272" s="4"/>
      <c r="BC272" s="100"/>
      <c r="BD272" s="4"/>
      <c r="BE272" s="4"/>
      <c r="BF272" s="9" t="s">
        <v>157</v>
      </c>
      <c r="BG272" s="7"/>
      <c r="BH272" s="7"/>
      <c r="BI272" s="7" t="str">
        <f t="shared" ca="1" si="64"/>
        <v/>
      </c>
      <c r="BJ272" s="4" t="str">
        <f t="shared" si="58"/>
        <v/>
      </c>
      <c r="BK272" s="96" t="str">
        <f t="shared" si="65"/>
        <v/>
      </c>
      <c r="BL272" s="107"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7"/>
      <c r="AW273" s="97"/>
      <c r="AX273" s="97"/>
      <c r="AY273" s="110"/>
      <c r="AZ273" s="97"/>
      <c r="BA273" s="97"/>
      <c r="BB273" s="4"/>
      <c r="BC273" s="100"/>
      <c r="BD273" s="4"/>
      <c r="BE273" s="4"/>
      <c r="BF273" s="9"/>
      <c r="BG273" s="7"/>
      <c r="BH273" s="7"/>
      <c r="BI273" s="7" t="str">
        <f t="shared" ca="1" si="64"/>
        <v/>
      </c>
      <c r="BJ273" s="4" t="str">
        <f t="shared" si="58"/>
        <v/>
      </c>
      <c r="BK273" s="96" t="str">
        <f t="shared" si="65"/>
        <v/>
      </c>
      <c r="BL273" s="107"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7"/>
      <c r="AW274" s="97"/>
      <c r="AX274" s="97"/>
      <c r="AY274" s="110"/>
      <c r="AZ274" s="97"/>
      <c r="BA274" s="97"/>
      <c r="BB274" s="4"/>
      <c r="BC274" s="100"/>
      <c r="BD274" s="4"/>
      <c r="BE274" s="4"/>
      <c r="BF274" s="9" t="s">
        <v>157</v>
      </c>
      <c r="BG274" s="7"/>
      <c r="BH274" s="7"/>
      <c r="BI274" s="7" t="str">
        <f t="shared" ca="1" si="64"/>
        <v/>
      </c>
      <c r="BJ274" s="4" t="str">
        <f t="shared" si="58"/>
        <v/>
      </c>
      <c r="BK274" s="96" t="str">
        <f t="shared" si="65"/>
        <v/>
      </c>
      <c r="BL274" s="107"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7"/>
      <c r="AW275" s="97"/>
      <c r="AX275" s="97"/>
      <c r="AY275" s="110"/>
      <c r="AZ275" s="97"/>
      <c r="BA275" s="97"/>
      <c r="BB275" s="4"/>
      <c r="BC275" s="100"/>
      <c r="BD275" s="4"/>
      <c r="BE275" s="4"/>
      <c r="BF275" s="9"/>
      <c r="BG275" s="7"/>
      <c r="BH275" s="7"/>
      <c r="BI275" s="7" t="str">
        <f t="shared" ca="1" si="64"/>
        <v/>
      </c>
      <c r="BJ275" s="4" t="str">
        <f t="shared" ref="BJ275:BJ338" si="74">IFERROR(IF(AA275=0,"",AA275/BC275),"")</f>
        <v/>
      </c>
      <c r="BK275" s="96" t="str">
        <f t="shared" si="65"/>
        <v/>
      </c>
      <c r="BL275" s="107"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7"/>
      <c r="AW276" s="97"/>
      <c r="AX276" s="97"/>
      <c r="AY276" s="110"/>
      <c r="AZ276" s="97"/>
      <c r="BA276" s="97"/>
      <c r="BB276" s="4"/>
      <c r="BC276" s="100"/>
      <c r="BD276" s="4"/>
      <c r="BE276" s="4"/>
      <c r="BF276" s="9" t="s">
        <v>157</v>
      </c>
      <c r="BG276" s="7"/>
      <c r="BH276" s="7"/>
      <c r="BI276" s="7" t="str">
        <f t="shared" ca="1" si="64"/>
        <v/>
      </c>
      <c r="BJ276" s="4" t="str">
        <f t="shared" si="74"/>
        <v/>
      </c>
      <c r="BK276" s="96" t="str">
        <f t="shared" si="65"/>
        <v/>
      </c>
      <c r="BL276" s="107"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7"/>
      <c r="AW277" s="97"/>
      <c r="AX277" s="97"/>
      <c r="AY277" s="110"/>
      <c r="AZ277" s="97"/>
      <c r="BA277" s="97"/>
      <c r="BB277" s="4"/>
      <c r="BC277" s="100"/>
      <c r="BD277" s="4"/>
      <c r="BE277" s="4"/>
      <c r="BF277" s="9"/>
      <c r="BG277" s="7"/>
      <c r="BH277" s="7"/>
      <c r="BI277" s="7" t="str">
        <f t="shared" ca="1" si="64"/>
        <v/>
      </c>
      <c r="BJ277" s="4" t="str">
        <f t="shared" si="74"/>
        <v/>
      </c>
      <c r="BK277" s="96" t="str">
        <f t="shared" si="65"/>
        <v/>
      </c>
      <c r="BL277" s="107"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7"/>
      <c r="AW278" s="97"/>
      <c r="AX278" s="97"/>
      <c r="AY278" s="110"/>
      <c r="AZ278" s="97"/>
      <c r="BA278" s="97"/>
      <c r="BB278" s="4"/>
      <c r="BC278" s="100"/>
      <c r="BD278" s="4"/>
      <c r="BE278" s="4"/>
      <c r="BF278" s="9" t="s">
        <v>157</v>
      </c>
      <c r="BG278" s="7"/>
      <c r="BH278" s="7"/>
      <c r="BI278" s="7" t="str">
        <f t="shared" ca="1" si="64"/>
        <v/>
      </c>
      <c r="BJ278" s="4" t="str">
        <f t="shared" si="74"/>
        <v/>
      </c>
      <c r="BK278" s="96" t="str">
        <f t="shared" si="65"/>
        <v/>
      </c>
      <c r="BL278" s="107"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7"/>
      <c r="AW279" s="97"/>
      <c r="AX279" s="97"/>
      <c r="AY279" s="110"/>
      <c r="AZ279" s="97"/>
      <c r="BA279" s="97"/>
      <c r="BB279" s="4"/>
      <c r="BC279" s="100"/>
      <c r="BD279" s="4"/>
      <c r="BE279" s="4"/>
      <c r="BF279" s="9"/>
      <c r="BG279" s="7"/>
      <c r="BH279" s="7"/>
      <c r="BI279" s="7" t="str">
        <f t="shared" ca="1" si="64"/>
        <v/>
      </c>
      <c r="BJ279" s="4" t="str">
        <f t="shared" si="74"/>
        <v/>
      </c>
      <c r="BK279" s="96" t="str">
        <f t="shared" si="65"/>
        <v/>
      </c>
      <c r="BL279" s="107"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7"/>
      <c r="AW280" s="97"/>
      <c r="AX280" s="97"/>
      <c r="AY280" s="110"/>
      <c r="AZ280" s="97"/>
      <c r="BA280" s="97"/>
      <c r="BB280" s="4"/>
      <c r="BC280" s="100"/>
      <c r="BD280" s="4"/>
      <c r="BE280" s="4"/>
      <c r="BF280" s="9" t="s">
        <v>157</v>
      </c>
      <c r="BG280" s="7"/>
      <c r="BH280" s="7"/>
      <c r="BI280" s="7" t="str">
        <f t="shared" ca="1" si="64"/>
        <v/>
      </c>
      <c r="BJ280" s="4" t="str">
        <f t="shared" si="74"/>
        <v/>
      </c>
      <c r="BK280" s="96" t="str">
        <f t="shared" si="65"/>
        <v/>
      </c>
      <c r="BL280" s="107"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7"/>
      <c r="AW281" s="97"/>
      <c r="AX281" s="97"/>
      <c r="AY281" s="110"/>
      <c r="AZ281" s="97"/>
      <c r="BA281" s="97"/>
      <c r="BB281" s="4"/>
      <c r="BC281" s="100"/>
      <c r="BD281" s="4"/>
      <c r="BE281" s="4"/>
      <c r="BF281" s="9"/>
      <c r="BG281" s="7"/>
      <c r="BH281" s="7"/>
      <c r="BI281" s="7" t="str">
        <f t="shared" ca="1" si="64"/>
        <v/>
      </c>
      <c r="BJ281" s="4" t="str">
        <f t="shared" si="74"/>
        <v/>
      </c>
      <c r="BK281" s="96" t="str">
        <f t="shared" si="65"/>
        <v/>
      </c>
      <c r="BL281" s="107"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7"/>
      <c r="AW282" s="97"/>
      <c r="AX282" s="97"/>
      <c r="AY282" s="110"/>
      <c r="AZ282" s="97"/>
      <c r="BA282" s="97"/>
      <c r="BB282" s="4"/>
      <c r="BC282" s="100"/>
      <c r="BD282" s="4"/>
      <c r="BE282" s="4"/>
      <c r="BF282" s="9" t="s">
        <v>157</v>
      </c>
      <c r="BG282" s="7"/>
      <c r="BH282" s="7"/>
      <c r="BI282" s="7" t="str">
        <f t="shared" ca="1" si="64"/>
        <v/>
      </c>
      <c r="BJ282" s="4" t="str">
        <f t="shared" si="74"/>
        <v/>
      </c>
      <c r="BK282" s="96" t="str">
        <f t="shared" si="65"/>
        <v/>
      </c>
      <c r="BL282" s="107"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7"/>
      <c r="AW283" s="97"/>
      <c r="AX283" s="97"/>
      <c r="AY283" s="110"/>
      <c r="AZ283" s="97"/>
      <c r="BA283" s="97"/>
      <c r="BB283" s="4"/>
      <c r="BC283" s="100"/>
      <c r="BD283" s="4"/>
      <c r="BE283" s="4"/>
      <c r="BF283" s="9"/>
      <c r="BG283" s="7"/>
      <c r="BH283" s="7"/>
      <c r="BI283" s="7" t="str">
        <f t="shared" ca="1" si="64"/>
        <v/>
      </c>
      <c r="BJ283" s="4" t="str">
        <f t="shared" si="74"/>
        <v/>
      </c>
      <c r="BK283" s="96" t="str">
        <f t="shared" si="65"/>
        <v/>
      </c>
      <c r="BL283" s="107"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7"/>
      <c r="AW284" s="97"/>
      <c r="AX284" s="97"/>
      <c r="AY284" s="110"/>
      <c r="AZ284" s="97"/>
      <c r="BA284" s="97"/>
      <c r="BB284" s="4"/>
      <c r="BC284" s="100"/>
      <c r="BD284" s="4"/>
      <c r="BE284" s="4"/>
      <c r="BF284" s="9" t="s">
        <v>157</v>
      </c>
      <c r="BG284" s="7"/>
      <c r="BH284" s="7"/>
      <c r="BI284" s="7" t="str">
        <f t="shared" ca="1" si="64"/>
        <v/>
      </c>
      <c r="BJ284" s="4" t="str">
        <f t="shared" si="74"/>
        <v/>
      </c>
      <c r="BK284" s="96" t="str">
        <f t="shared" si="65"/>
        <v/>
      </c>
      <c r="BL284" s="107"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7"/>
      <c r="AW285" s="97"/>
      <c r="AX285" s="97"/>
      <c r="AY285" s="110"/>
      <c r="AZ285" s="97"/>
      <c r="BA285" s="97"/>
      <c r="BB285" s="4"/>
      <c r="BC285" s="100"/>
      <c r="BD285" s="4"/>
      <c r="BE285" s="4"/>
      <c r="BF285" s="9"/>
      <c r="BG285" s="7"/>
      <c r="BH285" s="7"/>
      <c r="BI285" s="7" t="str">
        <f t="shared" ca="1" si="64"/>
        <v/>
      </c>
      <c r="BJ285" s="4" t="str">
        <f t="shared" si="74"/>
        <v/>
      </c>
      <c r="BK285" s="96" t="str">
        <f t="shared" si="65"/>
        <v/>
      </c>
      <c r="BL285" s="107"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7"/>
      <c r="AW286" s="97"/>
      <c r="AX286" s="97"/>
      <c r="AY286" s="110"/>
      <c r="AZ286" s="97"/>
      <c r="BA286" s="97"/>
      <c r="BB286" s="4"/>
      <c r="BC286" s="100"/>
      <c r="BD286" s="4"/>
      <c r="BE286" s="4"/>
      <c r="BF286" s="9" t="s">
        <v>157</v>
      </c>
      <c r="BG286" s="7"/>
      <c r="BH286" s="7"/>
      <c r="BI286" s="7" t="str">
        <f t="shared" ca="1" si="64"/>
        <v/>
      </c>
      <c r="BJ286" s="4" t="str">
        <f t="shared" si="74"/>
        <v/>
      </c>
      <c r="BK286" s="96" t="str">
        <f t="shared" si="65"/>
        <v/>
      </c>
      <c r="BL286" s="107"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7"/>
      <c r="AW287" s="97"/>
      <c r="AX287" s="97"/>
      <c r="AY287" s="110"/>
      <c r="AZ287" s="97"/>
      <c r="BA287" s="97"/>
      <c r="BB287" s="4"/>
      <c r="BC287" s="100"/>
      <c r="BD287" s="4"/>
      <c r="BE287" s="4"/>
      <c r="BF287" s="9"/>
      <c r="BG287" s="7"/>
      <c r="BH287" s="7"/>
      <c r="BI287" s="7" t="str">
        <f t="shared" ca="1" si="64"/>
        <v/>
      </c>
      <c r="BJ287" s="4" t="str">
        <f t="shared" si="74"/>
        <v/>
      </c>
      <c r="BK287" s="96" t="str">
        <f t="shared" si="65"/>
        <v/>
      </c>
      <c r="BL287" s="107"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7"/>
      <c r="AW288" s="97"/>
      <c r="AX288" s="97"/>
      <c r="AY288" s="110"/>
      <c r="AZ288" s="97"/>
      <c r="BA288" s="97"/>
      <c r="BB288" s="4"/>
      <c r="BC288" s="100"/>
      <c r="BD288" s="4"/>
      <c r="BE288" s="4"/>
      <c r="BF288" s="9" t="s">
        <v>157</v>
      </c>
      <c r="BG288" s="7"/>
      <c r="BH288" s="7"/>
      <c r="BI288" s="7" t="str">
        <f t="shared" ca="1" si="64"/>
        <v/>
      </c>
      <c r="BJ288" s="4" t="str">
        <f t="shared" si="74"/>
        <v/>
      </c>
      <c r="BK288" s="96" t="str">
        <f t="shared" si="65"/>
        <v/>
      </c>
      <c r="BL288" s="107"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7"/>
      <c r="AW289" s="97"/>
      <c r="AX289" s="97"/>
      <c r="AY289" s="110"/>
      <c r="AZ289" s="97"/>
      <c r="BA289" s="97"/>
      <c r="BB289" s="4"/>
      <c r="BC289" s="100"/>
      <c r="BD289" s="4"/>
      <c r="BE289" s="4"/>
      <c r="BF289" s="9"/>
      <c r="BG289" s="7"/>
      <c r="BH289" s="7"/>
      <c r="BI289" s="7" t="str">
        <f t="shared" ca="1" si="64"/>
        <v/>
      </c>
      <c r="BJ289" s="4" t="str">
        <f t="shared" si="74"/>
        <v/>
      </c>
      <c r="BK289" s="96" t="str">
        <f t="shared" si="65"/>
        <v/>
      </c>
      <c r="BL289" s="107"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7"/>
      <c r="AW290" s="97"/>
      <c r="AX290" s="97"/>
      <c r="AY290" s="110"/>
      <c r="AZ290" s="97"/>
      <c r="BA290" s="97"/>
      <c r="BB290" s="4"/>
      <c r="BC290" s="100"/>
      <c r="BD290" s="4"/>
      <c r="BE290" s="4"/>
      <c r="BF290" s="9" t="s">
        <v>157</v>
      </c>
      <c r="BG290" s="7"/>
      <c r="BH290" s="7"/>
      <c r="BI290" s="7" t="str">
        <f t="shared" ca="1" si="64"/>
        <v/>
      </c>
      <c r="BJ290" s="4" t="str">
        <f t="shared" si="74"/>
        <v/>
      </c>
      <c r="BK290" s="96" t="str">
        <f t="shared" si="65"/>
        <v/>
      </c>
      <c r="BL290" s="107"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7"/>
      <c r="AW291" s="97"/>
      <c r="AX291" s="97"/>
      <c r="AY291" s="110"/>
      <c r="AZ291" s="97"/>
      <c r="BA291" s="97"/>
      <c r="BB291" s="4"/>
      <c r="BC291" s="100"/>
      <c r="BD291" s="4"/>
      <c r="BE291" s="4"/>
      <c r="BF291" s="9"/>
      <c r="BG291" s="7"/>
      <c r="BH291" s="7"/>
      <c r="BI291" s="7" t="str">
        <f t="shared" ca="1" si="64"/>
        <v/>
      </c>
      <c r="BJ291" s="4" t="str">
        <f t="shared" si="74"/>
        <v/>
      </c>
      <c r="BK291" s="96" t="str">
        <f t="shared" si="65"/>
        <v/>
      </c>
      <c r="BL291" s="107"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7"/>
      <c r="AW292" s="97"/>
      <c r="AX292" s="97"/>
      <c r="AY292" s="110"/>
      <c r="AZ292" s="97"/>
      <c r="BA292" s="97"/>
      <c r="BB292" s="4"/>
      <c r="BC292" s="100"/>
      <c r="BD292" s="4"/>
      <c r="BE292" s="4"/>
      <c r="BF292" s="9" t="s">
        <v>157</v>
      </c>
      <c r="BG292" s="7"/>
      <c r="BH292" s="7"/>
      <c r="BI292" s="7" t="str">
        <f t="shared" ca="1" si="64"/>
        <v/>
      </c>
      <c r="BJ292" s="4" t="str">
        <f t="shared" si="74"/>
        <v/>
      </c>
      <c r="BK292" s="96" t="str">
        <f t="shared" si="65"/>
        <v/>
      </c>
      <c r="BL292" s="107"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7"/>
      <c r="AW293" s="97"/>
      <c r="AX293" s="97"/>
      <c r="AY293" s="110"/>
      <c r="AZ293" s="97"/>
      <c r="BA293" s="97"/>
      <c r="BB293" s="4"/>
      <c r="BC293" s="100"/>
      <c r="BD293" s="4"/>
      <c r="BE293" s="4"/>
      <c r="BF293" s="9"/>
      <c r="BG293" s="7"/>
      <c r="BH293" s="7"/>
      <c r="BI293" s="7" t="str">
        <f t="shared" ca="1" si="64"/>
        <v/>
      </c>
      <c r="BJ293" s="4" t="str">
        <f t="shared" si="74"/>
        <v/>
      </c>
      <c r="BK293" s="96" t="str">
        <f t="shared" si="65"/>
        <v/>
      </c>
      <c r="BL293" s="107"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7"/>
      <c r="AW294" s="97"/>
      <c r="AX294" s="97"/>
      <c r="AY294" s="110"/>
      <c r="AZ294" s="97"/>
      <c r="BA294" s="97"/>
      <c r="BB294" s="4"/>
      <c r="BC294" s="100"/>
      <c r="BD294" s="4"/>
      <c r="BE294" s="4"/>
      <c r="BF294" s="9" t="s">
        <v>157</v>
      </c>
      <c r="BG294" s="7"/>
      <c r="BH294" s="7"/>
      <c r="BI294" s="7" t="str">
        <f t="shared" ca="1" si="64"/>
        <v/>
      </c>
      <c r="BJ294" s="4" t="str">
        <f t="shared" si="74"/>
        <v/>
      </c>
      <c r="BK294" s="96" t="str">
        <f t="shared" si="65"/>
        <v/>
      </c>
      <c r="BL294" s="107"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7"/>
      <c r="AW295" s="97"/>
      <c r="AX295" s="97"/>
      <c r="AY295" s="110"/>
      <c r="AZ295" s="97"/>
      <c r="BA295" s="97"/>
      <c r="BB295" s="4"/>
      <c r="BC295" s="100"/>
      <c r="BD295" s="4"/>
      <c r="BE295" s="4"/>
      <c r="BF295" s="9"/>
      <c r="BG295" s="7"/>
      <c r="BH295" s="7"/>
      <c r="BI295" s="7" t="str">
        <f t="shared" ca="1" si="64"/>
        <v/>
      </c>
      <c r="BJ295" s="4" t="str">
        <f t="shared" si="74"/>
        <v/>
      </c>
      <c r="BK295" s="96" t="str">
        <f t="shared" si="65"/>
        <v/>
      </c>
      <c r="BL295" s="107"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7"/>
      <c r="AW296" s="97"/>
      <c r="AX296" s="97"/>
      <c r="AY296" s="110"/>
      <c r="AZ296" s="97"/>
      <c r="BA296" s="97"/>
      <c r="BB296" s="4"/>
      <c r="BC296" s="100"/>
      <c r="BD296" s="4"/>
      <c r="BE296" s="4"/>
      <c r="BF296" s="9" t="s">
        <v>157</v>
      </c>
      <c r="BG296" s="7"/>
      <c r="BH296" s="7"/>
      <c r="BI296" s="7" t="str">
        <f t="shared" ca="1" si="64"/>
        <v/>
      </c>
      <c r="BJ296" s="4" t="str">
        <f t="shared" si="74"/>
        <v/>
      </c>
      <c r="BK296" s="96" t="str">
        <f t="shared" si="65"/>
        <v/>
      </c>
      <c r="BL296" s="107"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7"/>
      <c r="AW297" s="97"/>
      <c r="AX297" s="97"/>
      <c r="AY297" s="110"/>
      <c r="AZ297" s="97"/>
      <c r="BA297" s="97"/>
      <c r="BB297" s="4"/>
      <c r="BC297" s="100"/>
      <c r="BD297" s="4"/>
      <c r="BE297" s="4"/>
      <c r="BF297" s="9"/>
      <c r="BG297" s="7"/>
      <c r="BH297" s="7"/>
      <c r="BI297" s="7" t="str">
        <f t="shared" ca="1" si="64"/>
        <v/>
      </c>
      <c r="BJ297" s="4" t="str">
        <f t="shared" si="74"/>
        <v/>
      </c>
      <c r="BK297" s="96" t="str">
        <f t="shared" si="65"/>
        <v/>
      </c>
      <c r="BL297" s="107"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7"/>
      <c r="AW298" s="97"/>
      <c r="AX298" s="97"/>
      <c r="AY298" s="110"/>
      <c r="AZ298" s="97"/>
      <c r="BA298" s="97"/>
      <c r="BB298" s="4"/>
      <c r="BC298" s="100"/>
      <c r="BD298" s="4"/>
      <c r="BE298" s="4"/>
      <c r="BF298" s="9" t="s">
        <v>157</v>
      </c>
      <c r="BG298" s="7"/>
      <c r="BH298" s="7"/>
      <c r="BI298" s="7" t="str">
        <f t="shared" ca="1" si="64"/>
        <v/>
      </c>
      <c r="BJ298" s="4" t="str">
        <f t="shared" si="74"/>
        <v/>
      </c>
      <c r="BK298" s="96" t="str">
        <f t="shared" si="65"/>
        <v/>
      </c>
      <c r="BL298" s="107"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7"/>
      <c r="AW299" s="97"/>
      <c r="AX299" s="97"/>
      <c r="AY299" s="110"/>
      <c r="AZ299" s="97"/>
      <c r="BA299" s="97"/>
      <c r="BB299" s="4"/>
      <c r="BC299" s="100"/>
      <c r="BD299" s="4"/>
      <c r="BE299" s="4"/>
      <c r="BF299" s="9"/>
      <c r="BG299" s="7"/>
      <c r="BH299" s="7"/>
      <c r="BI299" s="7" t="str">
        <f t="shared" ca="1" si="64"/>
        <v/>
      </c>
      <c r="BJ299" s="4" t="str">
        <f t="shared" si="74"/>
        <v/>
      </c>
      <c r="BK299" s="96" t="str">
        <f t="shared" si="65"/>
        <v/>
      </c>
      <c r="BL299" s="107"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7"/>
      <c r="AW300" s="97"/>
      <c r="AX300" s="97"/>
      <c r="AY300" s="110"/>
      <c r="AZ300" s="97"/>
      <c r="BA300" s="97"/>
      <c r="BB300" s="4"/>
      <c r="BC300" s="100"/>
      <c r="BD300" s="4"/>
      <c r="BE300" s="4"/>
      <c r="BF300" s="9" t="s">
        <v>157</v>
      </c>
      <c r="BG300" s="7"/>
      <c r="BH300" s="7"/>
      <c r="BI300" s="7" t="str">
        <f t="shared" ca="1" si="64"/>
        <v/>
      </c>
      <c r="BJ300" s="4" t="str">
        <f t="shared" si="74"/>
        <v/>
      </c>
      <c r="BK300" s="96" t="str">
        <f t="shared" si="65"/>
        <v/>
      </c>
      <c r="BL300" s="107"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7"/>
      <c r="AW301" s="97"/>
      <c r="AX301" s="97"/>
      <c r="AY301" s="110"/>
      <c r="AZ301" s="97"/>
      <c r="BA301" s="97"/>
      <c r="BB301" s="4"/>
      <c r="BC301" s="100"/>
      <c r="BD301" s="4"/>
      <c r="BE301" s="4"/>
      <c r="BF301" s="9"/>
      <c r="BG301" s="7"/>
      <c r="BH301" s="7"/>
      <c r="BI301" s="7" t="str">
        <f t="shared" ca="1" si="64"/>
        <v/>
      </c>
      <c r="BJ301" s="4" t="str">
        <f t="shared" si="74"/>
        <v/>
      </c>
      <c r="BK301" s="96" t="str">
        <f t="shared" si="65"/>
        <v/>
      </c>
      <c r="BL301" s="107"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7"/>
      <c r="AW302" s="97"/>
      <c r="AX302" s="97"/>
      <c r="AY302" s="110"/>
      <c r="AZ302" s="97"/>
      <c r="BA302" s="97"/>
      <c r="BB302" s="4"/>
      <c r="BC302" s="100"/>
      <c r="BD302" s="4"/>
      <c r="BE302" s="4"/>
      <c r="BF302" s="9" t="s">
        <v>157</v>
      </c>
      <c r="BG302" s="7"/>
      <c r="BH302" s="7"/>
      <c r="BI302" s="7" t="str">
        <f t="shared" ca="1" si="64"/>
        <v/>
      </c>
      <c r="BJ302" s="4" t="str">
        <f t="shared" si="74"/>
        <v/>
      </c>
      <c r="BK302" s="96" t="str">
        <f t="shared" si="65"/>
        <v/>
      </c>
      <c r="BL302" s="107"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7"/>
      <c r="AW303" s="97"/>
      <c r="AX303" s="97"/>
      <c r="AY303" s="110"/>
      <c r="AZ303" s="97"/>
      <c r="BA303" s="97"/>
      <c r="BB303" s="4"/>
      <c r="BC303" s="100"/>
      <c r="BD303" s="4"/>
      <c r="BE303" s="4"/>
      <c r="BF303" s="9"/>
      <c r="BG303" s="7"/>
      <c r="BH303" s="7"/>
      <c r="BI303" s="7" t="str">
        <f t="shared" ca="1" si="64"/>
        <v/>
      </c>
      <c r="BJ303" s="4" t="str">
        <f t="shared" si="74"/>
        <v/>
      </c>
      <c r="BK303" s="96" t="str">
        <f t="shared" si="65"/>
        <v/>
      </c>
      <c r="BL303" s="107"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7"/>
      <c r="AW304" s="97"/>
      <c r="AX304" s="97"/>
      <c r="AY304" s="110"/>
      <c r="AZ304" s="97"/>
      <c r="BA304" s="97"/>
      <c r="BB304" s="4"/>
      <c r="BC304" s="100"/>
      <c r="BD304" s="4"/>
      <c r="BE304" s="4"/>
      <c r="BF304" s="9" t="s">
        <v>157</v>
      </c>
      <c r="BG304" s="7"/>
      <c r="BH304" s="7"/>
      <c r="BI304" s="7" t="str">
        <f t="shared" ca="1" si="64"/>
        <v/>
      </c>
      <c r="BJ304" s="4" t="str">
        <f t="shared" si="74"/>
        <v/>
      </c>
      <c r="BK304" s="96" t="str">
        <f t="shared" si="65"/>
        <v/>
      </c>
      <c r="BL304" s="107"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7"/>
      <c r="AW305" s="97"/>
      <c r="AX305" s="97"/>
      <c r="AY305" s="110"/>
      <c r="AZ305" s="97"/>
      <c r="BA305" s="97"/>
      <c r="BB305" s="4"/>
      <c r="BC305" s="100"/>
      <c r="BD305" s="4"/>
      <c r="BE305" s="4"/>
      <c r="BF305" s="9"/>
      <c r="BG305" s="7"/>
      <c r="BH305" s="7"/>
      <c r="BI305" s="7" t="str">
        <f t="shared" ca="1" si="64"/>
        <v/>
      </c>
      <c r="BJ305" s="4" t="str">
        <f t="shared" si="74"/>
        <v/>
      </c>
      <c r="BK305" s="96" t="str">
        <f t="shared" si="65"/>
        <v/>
      </c>
      <c r="BL305" s="107"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7"/>
      <c r="AW306" s="97"/>
      <c r="AX306" s="97"/>
      <c r="AY306" s="110"/>
      <c r="AZ306" s="97"/>
      <c r="BA306" s="97"/>
      <c r="BB306" s="4"/>
      <c r="BC306" s="100"/>
      <c r="BD306" s="4"/>
      <c r="BE306" s="4"/>
      <c r="BF306" s="9" t="s">
        <v>157</v>
      </c>
      <c r="BG306" s="7"/>
      <c r="BH306" s="7"/>
      <c r="BI306" s="7" t="str">
        <f t="shared" ca="1" si="64"/>
        <v/>
      </c>
      <c r="BJ306" s="4" t="str">
        <f t="shared" si="74"/>
        <v/>
      </c>
      <c r="BK306" s="96" t="str">
        <f t="shared" si="65"/>
        <v/>
      </c>
      <c r="BL306" s="107"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7"/>
      <c r="AW307" s="97"/>
      <c r="AX307" s="97"/>
      <c r="AY307" s="110"/>
      <c r="AZ307" s="97"/>
      <c r="BA307" s="97"/>
      <c r="BB307" s="4"/>
      <c r="BC307" s="100"/>
      <c r="BD307" s="4"/>
      <c r="BE307" s="4"/>
      <c r="BF307" s="9"/>
      <c r="BG307" s="7"/>
      <c r="BH307" s="7"/>
      <c r="BI307" s="7" t="str">
        <f t="shared" ca="1" si="64"/>
        <v/>
      </c>
      <c r="BJ307" s="4" t="str">
        <f t="shared" si="74"/>
        <v/>
      </c>
      <c r="BK307" s="96" t="str">
        <f t="shared" si="65"/>
        <v/>
      </c>
      <c r="BL307" s="107"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7"/>
      <c r="AW308" s="97"/>
      <c r="AX308" s="97"/>
      <c r="AY308" s="110"/>
      <c r="AZ308" s="97"/>
      <c r="BA308" s="97"/>
      <c r="BB308" s="4"/>
      <c r="BC308" s="100"/>
      <c r="BD308" s="4"/>
      <c r="BE308" s="4"/>
      <c r="BF308" s="9" t="s">
        <v>157</v>
      </c>
      <c r="BG308" s="7"/>
      <c r="BH308" s="7"/>
      <c r="BI308" s="7" t="str">
        <f t="shared" ca="1" si="64"/>
        <v/>
      </c>
      <c r="BJ308" s="4" t="str">
        <f t="shared" si="74"/>
        <v/>
      </c>
      <c r="BK308" s="96" t="str">
        <f t="shared" si="65"/>
        <v/>
      </c>
      <c r="BL308" s="107"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7"/>
      <c r="AW309" s="97"/>
      <c r="AX309" s="97"/>
      <c r="AY309" s="110"/>
      <c r="AZ309" s="97"/>
      <c r="BA309" s="97"/>
      <c r="BB309" s="4"/>
      <c r="BC309" s="100"/>
      <c r="BD309" s="4"/>
      <c r="BE309" s="4"/>
      <c r="BF309" s="9"/>
      <c r="BG309" s="7"/>
      <c r="BH309" s="7"/>
      <c r="BI309" s="7" t="str">
        <f t="shared" ca="1" si="64"/>
        <v/>
      </c>
      <c r="BJ309" s="4" t="str">
        <f t="shared" si="74"/>
        <v/>
      </c>
      <c r="BK309" s="96" t="str">
        <f t="shared" si="65"/>
        <v/>
      </c>
      <c r="BL309" s="107"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7"/>
      <c r="AW310" s="97"/>
      <c r="AX310" s="97"/>
      <c r="AY310" s="110"/>
      <c r="AZ310" s="97"/>
      <c r="BA310" s="97"/>
      <c r="BB310" s="4"/>
      <c r="BC310" s="100"/>
      <c r="BD310" s="4"/>
      <c r="BE310" s="4"/>
      <c r="BF310" s="9" t="s">
        <v>157</v>
      </c>
      <c r="BG310" s="7"/>
      <c r="BH310" s="7"/>
      <c r="BI310" s="7" t="str">
        <f t="shared" ca="1" si="64"/>
        <v/>
      </c>
      <c r="BJ310" s="4" t="str">
        <f t="shared" si="74"/>
        <v/>
      </c>
      <c r="BK310" s="96" t="str">
        <f t="shared" si="65"/>
        <v/>
      </c>
      <c r="BL310" s="107"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7"/>
      <c r="AW311" s="97"/>
      <c r="AX311" s="97"/>
      <c r="AY311" s="110"/>
      <c r="AZ311" s="97"/>
      <c r="BA311" s="97"/>
      <c r="BB311" s="4"/>
      <c r="BC311" s="100"/>
      <c r="BD311" s="4"/>
      <c r="BE311" s="4"/>
      <c r="BF311" s="9"/>
      <c r="BG311" s="7"/>
      <c r="BH311" s="7"/>
      <c r="BI311" s="7" t="str">
        <f t="shared" ca="1" si="64"/>
        <v/>
      </c>
      <c r="BJ311" s="4" t="str">
        <f t="shared" si="74"/>
        <v/>
      </c>
      <c r="BK311" s="96" t="str">
        <f t="shared" si="65"/>
        <v/>
      </c>
      <c r="BL311" s="107"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7"/>
      <c r="AW312" s="97"/>
      <c r="AX312" s="97"/>
      <c r="AY312" s="110"/>
      <c r="AZ312" s="97"/>
      <c r="BA312" s="97"/>
      <c r="BB312" s="4"/>
      <c r="BC312" s="100"/>
      <c r="BD312" s="4"/>
      <c r="BE312" s="4"/>
      <c r="BF312" s="9" t="s">
        <v>157</v>
      </c>
      <c r="BG312" s="7"/>
      <c r="BH312" s="7"/>
      <c r="BI312" s="7" t="str">
        <f t="shared" ca="1" si="64"/>
        <v/>
      </c>
      <c r="BJ312" s="4" t="str">
        <f t="shared" si="74"/>
        <v/>
      </c>
      <c r="BK312" s="96" t="str">
        <f t="shared" si="65"/>
        <v/>
      </c>
      <c r="BL312" s="107"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7"/>
      <c r="AW313" s="97"/>
      <c r="AX313" s="97"/>
      <c r="AY313" s="110"/>
      <c r="AZ313" s="97"/>
      <c r="BA313" s="97"/>
      <c r="BB313" s="4"/>
      <c r="BC313" s="100"/>
      <c r="BD313" s="4"/>
      <c r="BE313" s="4"/>
      <c r="BF313" s="9"/>
      <c r="BG313" s="7"/>
      <c r="BH313" s="7"/>
      <c r="BI313" s="7" t="str">
        <f t="shared" ca="1" si="64"/>
        <v/>
      </c>
      <c r="BJ313" s="4" t="str">
        <f t="shared" si="74"/>
        <v/>
      </c>
      <c r="BK313" s="96" t="str">
        <f t="shared" si="65"/>
        <v/>
      </c>
      <c r="BL313" s="107"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7"/>
      <c r="AW314" s="97"/>
      <c r="AX314" s="97"/>
      <c r="AY314" s="110"/>
      <c r="AZ314" s="97"/>
      <c r="BA314" s="97"/>
      <c r="BB314" s="4"/>
      <c r="BC314" s="100"/>
      <c r="BD314" s="4"/>
      <c r="BE314" s="4"/>
      <c r="BF314" s="9" t="s">
        <v>157</v>
      </c>
      <c r="BG314" s="7"/>
      <c r="BH314" s="7"/>
      <c r="BI314" s="7" t="str">
        <f t="shared" ca="1" si="64"/>
        <v/>
      </c>
      <c r="BJ314" s="4" t="str">
        <f t="shared" si="74"/>
        <v/>
      </c>
      <c r="BK314" s="96" t="str">
        <f t="shared" si="65"/>
        <v/>
      </c>
      <c r="BL314" s="107"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7"/>
      <c r="AW315" s="97"/>
      <c r="AX315" s="97"/>
      <c r="AY315" s="110"/>
      <c r="AZ315" s="97"/>
      <c r="BA315" s="97"/>
      <c r="BB315" s="4"/>
      <c r="BC315" s="100"/>
      <c r="BD315" s="4"/>
      <c r="BE315" s="4"/>
      <c r="BF315" s="9"/>
      <c r="BG315" s="7"/>
      <c r="BH315" s="7"/>
      <c r="BI315" s="7" t="str">
        <f t="shared" ca="1" si="64"/>
        <v/>
      </c>
      <c r="BJ315" s="4" t="str">
        <f t="shared" si="74"/>
        <v/>
      </c>
      <c r="BK315" s="96" t="str">
        <f t="shared" si="65"/>
        <v/>
      </c>
      <c r="BL315" s="107"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7"/>
      <c r="AW316" s="97"/>
      <c r="AX316" s="97"/>
      <c r="AY316" s="110"/>
      <c r="AZ316" s="97"/>
      <c r="BA316" s="97"/>
      <c r="BB316" s="4"/>
      <c r="BC316" s="100"/>
      <c r="BD316" s="4"/>
      <c r="BE316" s="4"/>
      <c r="BF316" s="9" t="s">
        <v>157</v>
      </c>
      <c r="BG316" s="7"/>
      <c r="BH316" s="7"/>
      <c r="BI316" s="7" t="str">
        <f t="shared" ca="1" si="64"/>
        <v/>
      </c>
      <c r="BJ316" s="4" t="str">
        <f t="shared" si="74"/>
        <v/>
      </c>
      <c r="BK316" s="96" t="str">
        <f t="shared" si="65"/>
        <v/>
      </c>
      <c r="BL316" s="107"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7"/>
      <c r="AW317" s="97"/>
      <c r="AX317" s="97"/>
      <c r="AY317" s="110"/>
      <c r="AZ317" s="97"/>
      <c r="BA317" s="97"/>
      <c r="BB317" s="4"/>
      <c r="BC317" s="100"/>
      <c r="BD317" s="4"/>
      <c r="BE317" s="4"/>
      <c r="BF317" s="9"/>
      <c r="BG317" s="7"/>
      <c r="BH317" s="7"/>
      <c r="BI317" s="7" t="str">
        <f t="shared" ca="1" si="64"/>
        <v/>
      </c>
      <c r="BJ317" s="4" t="str">
        <f t="shared" si="74"/>
        <v/>
      </c>
      <c r="BK317" s="96" t="str">
        <f t="shared" si="65"/>
        <v/>
      </c>
      <c r="BL317" s="107"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7"/>
      <c r="AW318" s="97"/>
      <c r="AX318" s="97"/>
      <c r="AY318" s="110"/>
      <c r="AZ318" s="97"/>
      <c r="BA318" s="97"/>
      <c r="BB318" s="4"/>
      <c r="BC318" s="100"/>
      <c r="BD318" s="4"/>
      <c r="BE318" s="4"/>
      <c r="BF318" s="9" t="s">
        <v>157</v>
      </c>
      <c r="BG318" s="7"/>
      <c r="BH318" s="7"/>
      <c r="BI318" s="7" t="str">
        <f t="shared" ca="1" si="64"/>
        <v/>
      </c>
      <c r="BJ318" s="4" t="str">
        <f t="shared" si="74"/>
        <v/>
      </c>
      <c r="BK318" s="96" t="str">
        <f t="shared" si="65"/>
        <v/>
      </c>
      <c r="BL318" s="107"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7"/>
      <c r="AW319" s="97"/>
      <c r="AX319" s="97"/>
      <c r="AY319" s="110"/>
      <c r="AZ319" s="97"/>
      <c r="BA319" s="97"/>
      <c r="BB319" s="4"/>
      <c r="BC319" s="100"/>
      <c r="BD319" s="4"/>
      <c r="BE319" s="4"/>
      <c r="BF319" s="9"/>
      <c r="BG319" s="7"/>
      <c r="BH319" s="7"/>
      <c r="BI319" s="7" t="str">
        <f t="shared" ca="1" si="64"/>
        <v/>
      </c>
      <c r="BJ319" s="4" t="str">
        <f t="shared" si="74"/>
        <v/>
      </c>
      <c r="BK319" s="96" t="str">
        <f t="shared" si="65"/>
        <v/>
      </c>
      <c r="BL319" s="107"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7"/>
      <c r="AW320" s="97"/>
      <c r="AX320" s="97"/>
      <c r="AY320" s="110"/>
      <c r="AZ320" s="97"/>
      <c r="BA320" s="97"/>
      <c r="BB320" s="4"/>
      <c r="BC320" s="100"/>
      <c r="BD320" s="4"/>
      <c r="BE320" s="4"/>
      <c r="BF320" s="9" t="s">
        <v>157</v>
      </c>
      <c r="BG320" s="7"/>
      <c r="BH320" s="7"/>
      <c r="BI320" s="7" t="str">
        <f t="shared" ca="1" si="64"/>
        <v/>
      </c>
      <c r="BJ320" s="4" t="str">
        <f t="shared" si="74"/>
        <v/>
      </c>
      <c r="BK320" s="96" t="str">
        <f t="shared" si="65"/>
        <v/>
      </c>
      <c r="BL320" s="107"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7"/>
      <c r="AW321" s="97"/>
      <c r="AX321" s="97"/>
      <c r="AY321" s="110"/>
      <c r="AZ321" s="97"/>
      <c r="BA321" s="97"/>
      <c r="BB321" s="4"/>
      <c r="BC321" s="100"/>
      <c r="BD321" s="4"/>
      <c r="BE321" s="4"/>
      <c r="BF321" s="9"/>
      <c r="BG321" s="7"/>
      <c r="BH321" s="7"/>
      <c r="BI321" s="7" t="str">
        <f t="shared" ca="1" si="64"/>
        <v/>
      </c>
      <c r="BJ321" s="4" t="str">
        <f t="shared" si="74"/>
        <v/>
      </c>
      <c r="BK321" s="96" t="str">
        <f t="shared" si="65"/>
        <v/>
      </c>
      <c r="BL321" s="107"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7"/>
      <c r="AW322" s="97"/>
      <c r="AX322" s="97"/>
      <c r="AY322" s="110"/>
      <c r="AZ322" s="97"/>
      <c r="BA322" s="97"/>
      <c r="BB322" s="4"/>
      <c r="BC322" s="100"/>
      <c r="BD322" s="4"/>
      <c r="BE322" s="4"/>
      <c r="BF322" s="9" t="s">
        <v>157</v>
      </c>
      <c r="BG322" s="7"/>
      <c r="BH322" s="7"/>
      <c r="BI322" s="7" t="str">
        <f t="shared" ref="BI322:BI385" ca="1" si="77">IFERROR(IF(BF322="","",IF(BB322=5,"",IF(BF322-TODAY()&gt;0,"VIGENTE","VENCIDO"))),"")</f>
        <v/>
      </c>
      <c r="BJ322" s="4" t="str">
        <f t="shared" si="74"/>
        <v/>
      </c>
      <c r="BK322" s="96" t="str">
        <f t="shared" ref="BK322:BK385" si="78">IFERROR(IF(AA322="","",AA322/V322),"")</f>
        <v/>
      </c>
      <c r="BL322" s="107"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7"/>
      <c r="AW323" s="97"/>
      <c r="AX323" s="97"/>
      <c r="AY323" s="110"/>
      <c r="AZ323" s="97"/>
      <c r="BA323" s="97"/>
      <c r="BB323" s="4"/>
      <c r="BC323" s="100"/>
      <c r="BD323" s="4"/>
      <c r="BE323" s="4"/>
      <c r="BF323" s="9"/>
      <c r="BG323" s="7"/>
      <c r="BH323" s="7"/>
      <c r="BI323" s="7" t="str">
        <f t="shared" ca="1" si="77"/>
        <v/>
      </c>
      <c r="BJ323" s="4" t="str">
        <f t="shared" si="74"/>
        <v/>
      </c>
      <c r="BK323" s="96" t="str">
        <f t="shared" si="78"/>
        <v/>
      </c>
      <c r="BL323" s="107"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7"/>
      <c r="AW324" s="97"/>
      <c r="AX324" s="97"/>
      <c r="AY324" s="110"/>
      <c r="AZ324" s="97"/>
      <c r="BA324" s="97"/>
      <c r="BB324" s="4"/>
      <c r="BC324" s="100"/>
      <c r="BD324" s="4"/>
      <c r="BE324" s="4"/>
      <c r="BF324" s="9" t="s">
        <v>157</v>
      </c>
      <c r="BG324" s="7"/>
      <c r="BH324" s="7"/>
      <c r="BI324" s="7" t="str">
        <f t="shared" ca="1" si="77"/>
        <v/>
      </c>
      <c r="BJ324" s="4" t="str">
        <f t="shared" si="74"/>
        <v/>
      </c>
      <c r="BK324" s="96" t="str">
        <f t="shared" si="78"/>
        <v/>
      </c>
      <c r="BL324" s="107"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7"/>
      <c r="AW325" s="97"/>
      <c r="AX325" s="97"/>
      <c r="AY325" s="110"/>
      <c r="AZ325" s="97"/>
      <c r="BA325" s="97"/>
      <c r="BB325" s="4"/>
      <c r="BC325" s="100"/>
      <c r="BD325" s="4"/>
      <c r="BE325" s="4"/>
      <c r="BF325" s="9"/>
      <c r="BG325" s="7"/>
      <c r="BH325" s="7"/>
      <c r="BI325" s="7" t="str">
        <f t="shared" ca="1" si="77"/>
        <v/>
      </c>
      <c r="BJ325" s="4" t="str">
        <f t="shared" si="74"/>
        <v/>
      </c>
      <c r="BK325" s="96" t="str">
        <f t="shared" si="78"/>
        <v/>
      </c>
      <c r="BL325" s="107"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7"/>
      <c r="AW326" s="97"/>
      <c r="AX326" s="97"/>
      <c r="AY326" s="110"/>
      <c r="AZ326" s="97"/>
      <c r="BA326" s="97"/>
      <c r="BB326" s="4"/>
      <c r="BC326" s="100"/>
      <c r="BD326" s="4"/>
      <c r="BE326" s="4"/>
      <c r="BF326" s="9" t="s">
        <v>157</v>
      </c>
      <c r="BG326" s="7"/>
      <c r="BH326" s="7"/>
      <c r="BI326" s="7" t="str">
        <f t="shared" ca="1" si="77"/>
        <v/>
      </c>
      <c r="BJ326" s="4" t="str">
        <f t="shared" si="74"/>
        <v/>
      </c>
      <c r="BK326" s="96" t="str">
        <f t="shared" si="78"/>
        <v/>
      </c>
      <c r="BL326" s="107"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7"/>
      <c r="AW327" s="97"/>
      <c r="AX327" s="97"/>
      <c r="AY327" s="110"/>
      <c r="AZ327" s="97"/>
      <c r="BA327" s="97"/>
      <c r="BB327" s="4"/>
      <c r="BC327" s="100"/>
      <c r="BD327" s="4"/>
      <c r="BE327" s="4"/>
      <c r="BF327" s="9"/>
      <c r="BG327" s="7"/>
      <c r="BH327" s="7"/>
      <c r="BI327" s="7" t="str">
        <f t="shared" ca="1" si="77"/>
        <v/>
      </c>
      <c r="BJ327" s="4" t="str">
        <f t="shared" si="74"/>
        <v/>
      </c>
      <c r="BK327" s="96" t="str">
        <f t="shared" si="78"/>
        <v/>
      </c>
      <c r="BL327" s="107"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7"/>
      <c r="AW328" s="97"/>
      <c r="AX328" s="97"/>
      <c r="AY328" s="110"/>
      <c r="AZ328" s="97"/>
      <c r="BA328" s="97"/>
      <c r="BB328" s="4"/>
      <c r="BC328" s="100"/>
      <c r="BD328" s="4"/>
      <c r="BE328" s="4"/>
      <c r="BF328" s="9" t="s">
        <v>157</v>
      </c>
      <c r="BG328" s="7"/>
      <c r="BH328" s="7"/>
      <c r="BI328" s="7" t="str">
        <f t="shared" ca="1" si="77"/>
        <v/>
      </c>
      <c r="BJ328" s="4" t="str">
        <f t="shared" si="74"/>
        <v/>
      </c>
      <c r="BK328" s="96" t="str">
        <f t="shared" si="78"/>
        <v/>
      </c>
      <c r="BL328" s="107"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7"/>
      <c r="AW329" s="97"/>
      <c r="AX329" s="97"/>
      <c r="AY329" s="110"/>
      <c r="AZ329" s="97"/>
      <c r="BA329" s="97"/>
      <c r="BB329" s="4"/>
      <c r="BC329" s="100"/>
      <c r="BD329" s="4"/>
      <c r="BE329" s="4"/>
      <c r="BF329" s="9"/>
      <c r="BG329" s="7"/>
      <c r="BH329" s="7"/>
      <c r="BI329" s="7" t="str">
        <f t="shared" ca="1" si="77"/>
        <v/>
      </c>
      <c r="BJ329" s="4" t="str">
        <f t="shared" si="74"/>
        <v/>
      </c>
      <c r="BK329" s="96" t="str">
        <f t="shared" si="78"/>
        <v/>
      </c>
      <c r="BL329" s="107"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7"/>
      <c r="AW330" s="97"/>
      <c r="AX330" s="97"/>
      <c r="AY330" s="110"/>
      <c r="AZ330" s="97"/>
      <c r="BA330" s="97"/>
      <c r="BB330" s="4"/>
      <c r="BC330" s="100"/>
      <c r="BD330" s="4"/>
      <c r="BE330" s="4"/>
      <c r="BF330" s="9" t="s">
        <v>157</v>
      </c>
      <c r="BG330" s="7"/>
      <c r="BH330" s="7"/>
      <c r="BI330" s="7" t="str">
        <f t="shared" ca="1" si="77"/>
        <v/>
      </c>
      <c r="BJ330" s="4" t="str">
        <f t="shared" si="74"/>
        <v/>
      </c>
      <c r="BK330" s="96" t="str">
        <f t="shared" si="78"/>
        <v/>
      </c>
      <c r="BL330" s="107"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7"/>
      <c r="AW331" s="97"/>
      <c r="AX331" s="97"/>
      <c r="AY331" s="110"/>
      <c r="AZ331" s="97"/>
      <c r="BA331" s="97"/>
      <c r="BB331" s="4"/>
      <c r="BC331" s="100"/>
      <c r="BD331" s="4"/>
      <c r="BE331" s="4"/>
      <c r="BF331" s="9"/>
      <c r="BG331" s="7"/>
      <c r="BH331" s="7"/>
      <c r="BI331" s="7" t="str">
        <f t="shared" ca="1" si="77"/>
        <v/>
      </c>
      <c r="BJ331" s="4" t="str">
        <f t="shared" si="74"/>
        <v/>
      </c>
      <c r="BK331" s="96" t="str">
        <f t="shared" si="78"/>
        <v/>
      </c>
      <c r="BL331" s="107"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7"/>
      <c r="AW332" s="97"/>
      <c r="AX332" s="97"/>
      <c r="AY332" s="110"/>
      <c r="AZ332" s="97"/>
      <c r="BA332" s="97"/>
      <c r="BB332" s="4"/>
      <c r="BC332" s="100"/>
      <c r="BD332" s="4"/>
      <c r="BE332" s="4"/>
      <c r="BF332" s="9" t="s">
        <v>157</v>
      </c>
      <c r="BG332" s="7"/>
      <c r="BH332" s="7"/>
      <c r="BI332" s="7" t="str">
        <f t="shared" ca="1" si="77"/>
        <v/>
      </c>
      <c r="BJ332" s="4" t="str">
        <f t="shared" si="74"/>
        <v/>
      </c>
      <c r="BK332" s="96" t="str">
        <f t="shared" si="78"/>
        <v/>
      </c>
      <c r="BL332" s="107"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7"/>
      <c r="AW333" s="97"/>
      <c r="AX333" s="97"/>
      <c r="AY333" s="110"/>
      <c r="AZ333" s="97"/>
      <c r="BA333" s="97"/>
      <c r="BB333" s="4"/>
      <c r="BC333" s="100"/>
      <c r="BD333" s="4"/>
      <c r="BE333" s="4"/>
      <c r="BF333" s="9"/>
      <c r="BG333" s="7"/>
      <c r="BH333" s="7"/>
      <c r="BI333" s="7" t="str">
        <f t="shared" ca="1" si="77"/>
        <v/>
      </c>
      <c r="BJ333" s="4" t="str">
        <f t="shared" si="74"/>
        <v/>
      </c>
      <c r="BK333" s="96" t="str">
        <f t="shared" si="78"/>
        <v/>
      </c>
      <c r="BL333" s="107"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7"/>
      <c r="AW334" s="97"/>
      <c r="AX334" s="97"/>
      <c r="AY334" s="110"/>
      <c r="AZ334" s="97"/>
      <c r="BA334" s="97"/>
      <c r="BB334" s="4"/>
      <c r="BC334" s="100"/>
      <c r="BD334" s="4"/>
      <c r="BE334" s="4"/>
      <c r="BF334" s="9" t="s">
        <v>157</v>
      </c>
      <c r="BG334" s="7"/>
      <c r="BH334" s="7"/>
      <c r="BI334" s="7" t="str">
        <f t="shared" ca="1" si="77"/>
        <v/>
      </c>
      <c r="BJ334" s="4" t="str">
        <f t="shared" si="74"/>
        <v/>
      </c>
      <c r="BK334" s="96" t="str">
        <f t="shared" si="78"/>
        <v/>
      </c>
      <c r="BL334" s="107"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7"/>
      <c r="AW335" s="97"/>
      <c r="AX335" s="97"/>
      <c r="AY335" s="110"/>
      <c r="AZ335" s="97"/>
      <c r="BA335" s="97"/>
      <c r="BB335" s="4"/>
      <c r="BC335" s="100"/>
      <c r="BD335" s="4"/>
      <c r="BE335" s="4"/>
      <c r="BF335" s="9"/>
      <c r="BG335" s="7"/>
      <c r="BH335" s="7"/>
      <c r="BI335" s="7" t="str">
        <f t="shared" ca="1" si="77"/>
        <v/>
      </c>
      <c r="BJ335" s="4" t="str">
        <f t="shared" si="74"/>
        <v/>
      </c>
      <c r="BK335" s="96" t="str">
        <f t="shared" si="78"/>
        <v/>
      </c>
      <c r="BL335" s="107"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7"/>
      <c r="AW336" s="97"/>
      <c r="AX336" s="97"/>
      <c r="AY336" s="110"/>
      <c r="AZ336" s="97"/>
      <c r="BA336" s="97"/>
      <c r="BB336" s="4"/>
      <c r="BC336" s="100"/>
      <c r="BD336" s="4"/>
      <c r="BE336" s="4"/>
      <c r="BF336" s="9" t="s">
        <v>157</v>
      </c>
      <c r="BG336" s="7"/>
      <c r="BH336" s="7"/>
      <c r="BI336" s="7" t="str">
        <f t="shared" ca="1" si="77"/>
        <v/>
      </c>
      <c r="BJ336" s="4" t="str">
        <f t="shared" si="74"/>
        <v/>
      </c>
      <c r="BK336" s="96" t="str">
        <f t="shared" si="78"/>
        <v/>
      </c>
      <c r="BL336" s="107"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7"/>
      <c r="AW337" s="97"/>
      <c r="AX337" s="97"/>
      <c r="AY337" s="110"/>
      <c r="AZ337" s="97"/>
      <c r="BA337" s="97"/>
      <c r="BB337" s="4"/>
      <c r="BC337" s="100"/>
      <c r="BD337" s="4"/>
      <c r="BE337" s="4"/>
      <c r="BF337" s="9"/>
      <c r="BG337" s="7"/>
      <c r="BH337" s="7"/>
      <c r="BI337" s="7" t="str">
        <f t="shared" ca="1" si="77"/>
        <v/>
      </c>
      <c r="BJ337" s="4" t="str">
        <f t="shared" si="74"/>
        <v/>
      </c>
      <c r="BK337" s="96" t="str">
        <f t="shared" si="78"/>
        <v/>
      </c>
      <c r="BL337" s="107"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7"/>
      <c r="AW338" s="97"/>
      <c r="AX338" s="97"/>
      <c r="AY338" s="110"/>
      <c r="AZ338" s="97"/>
      <c r="BA338" s="97"/>
      <c r="BB338" s="4"/>
      <c r="BC338" s="100"/>
      <c r="BD338" s="4"/>
      <c r="BE338" s="4"/>
      <c r="BF338" s="9" t="s">
        <v>157</v>
      </c>
      <c r="BG338" s="7"/>
      <c r="BH338" s="7"/>
      <c r="BI338" s="7" t="str">
        <f t="shared" ca="1" si="77"/>
        <v/>
      </c>
      <c r="BJ338" s="4" t="str">
        <f t="shared" si="74"/>
        <v/>
      </c>
      <c r="BK338" s="96" t="str">
        <f t="shared" si="78"/>
        <v/>
      </c>
      <c r="BL338" s="107"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7"/>
      <c r="AW339" s="97"/>
      <c r="AX339" s="97"/>
      <c r="AY339" s="110"/>
      <c r="AZ339" s="97"/>
      <c r="BA339" s="97"/>
      <c r="BB339" s="4"/>
      <c r="BC339" s="100"/>
      <c r="BD339" s="4"/>
      <c r="BE339" s="4"/>
      <c r="BF339" s="9"/>
      <c r="BG339" s="7"/>
      <c r="BH339" s="7"/>
      <c r="BI339" s="7" t="str">
        <f t="shared" ca="1" si="77"/>
        <v/>
      </c>
      <c r="BJ339" s="4" t="str">
        <f t="shared" ref="BJ339:BJ402" si="87">IFERROR(IF(AA339=0,"",AA339/BC339),"")</f>
        <v/>
      </c>
      <c r="BK339" s="96" t="str">
        <f t="shared" si="78"/>
        <v/>
      </c>
      <c r="BL339" s="107"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7"/>
      <c r="AW340" s="97"/>
      <c r="AX340" s="97"/>
      <c r="AY340" s="110"/>
      <c r="AZ340" s="97"/>
      <c r="BA340" s="97"/>
      <c r="BB340" s="4"/>
      <c r="BC340" s="100"/>
      <c r="BD340" s="4"/>
      <c r="BE340" s="4"/>
      <c r="BF340" s="9" t="s">
        <v>157</v>
      </c>
      <c r="BG340" s="7"/>
      <c r="BH340" s="7"/>
      <c r="BI340" s="7" t="str">
        <f t="shared" ca="1" si="77"/>
        <v/>
      </c>
      <c r="BJ340" s="4" t="str">
        <f t="shared" si="87"/>
        <v/>
      </c>
      <c r="BK340" s="96" t="str">
        <f t="shared" si="78"/>
        <v/>
      </c>
      <c r="BL340" s="107"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7"/>
      <c r="AW341" s="97"/>
      <c r="AX341" s="97"/>
      <c r="AY341" s="110"/>
      <c r="AZ341" s="97"/>
      <c r="BA341" s="97"/>
      <c r="BB341" s="4"/>
      <c r="BC341" s="100"/>
      <c r="BD341" s="4"/>
      <c r="BE341" s="4"/>
      <c r="BF341" s="9"/>
      <c r="BG341" s="7"/>
      <c r="BH341" s="7"/>
      <c r="BI341" s="7" t="str">
        <f t="shared" ca="1" si="77"/>
        <v/>
      </c>
      <c r="BJ341" s="4" t="str">
        <f t="shared" si="87"/>
        <v/>
      </c>
      <c r="BK341" s="96" t="str">
        <f t="shared" si="78"/>
        <v/>
      </c>
      <c r="BL341" s="107"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7"/>
      <c r="AW342" s="97"/>
      <c r="AX342" s="97"/>
      <c r="AY342" s="110"/>
      <c r="AZ342" s="97"/>
      <c r="BA342" s="97"/>
      <c r="BB342" s="4"/>
      <c r="BC342" s="100"/>
      <c r="BD342" s="4"/>
      <c r="BE342" s="4"/>
      <c r="BF342" s="9" t="s">
        <v>157</v>
      </c>
      <c r="BG342" s="7"/>
      <c r="BH342" s="7"/>
      <c r="BI342" s="7" t="str">
        <f t="shared" ca="1" si="77"/>
        <v/>
      </c>
      <c r="BJ342" s="4" t="str">
        <f t="shared" si="87"/>
        <v/>
      </c>
      <c r="BK342" s="96" t="str">
        <f t="shared" si="78"/>
        <v/>
      </c>
      <c r="BL342" s="107"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7"/>
      <c r="AW343" s="97"/>
      <c r="AX343" s="97"/>
      <c r="AY343" s="110"/>
      <c r="AZ343" s="97"/>
      <c r="BA343" s="97"/>
      <c r="BB343" s="4"/>
      <c r="BC343" s="100"/>
      <c r="BD343" s="4"/>
      <c r="BE343" s="4"/>
      <c r="BF343" s="9"/>
      <c r="BG343" s="7"/>
      <c r="BH343" s="7"/>
      <c r="BI343" s="7" t="str">
        <f t="shared" ca="1" si="77"/>
        <v/>
      </c>
      <c r="BJ343" s="4" t="str">
        <f t="shared" si="87"/>
        <v/>
      </c>
      <c r="BK343" s="96" t="str">
        <f t="shared" si="78"/>
        <v/>
      </c>
      <c r="BL343" s="107"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7"/>
      <c r="AW344" s="97"/>
      <c r="AX344" s="97"/>
      <c r="AY344" s="110"/>
      <c r="AZ344" s="97"/>
      <c r="BA344" s="97"/>
      <c r="BB344" s="4"/>
      <c r="BC344" s="100"/>
      <c r="BD344" s="4"/>
      <c r="BE344" s="4"/>
      <c r="BF344" s="9" t="s">
        <v>157</v>
      </c>
      <c r="BG344" s="7"/>
      <c r="BH344" s="7"/>
      <c r="BI344" s="7" t="str">
        <f t="shared" ca="1" si="77"/>
        <v/>
      </c>
      <c r="BJ344" s="4" t="str">
        <f t="shared" si="87"/>
        <v/>
      </c>
      <c r="BK344" s="96" t="str">
        <f t="shared" si="78"/>
        <v/>
      </c>
      <c r="BL344" s="107"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7"/>
      <c r="AW345" s="97"/>
      <c r="AX345" s="97"/>
      <c r="AY345" s="110"/>
      <c r="AZ345" s="97"/>
      <c r="BA345" s="97"/>
      <c r="BB345" s="4"/>
      <c r="BC345" s="100"/>
      <c r="BD345" s="4"/>
      <c r="BE345" s="4"/>
      <c r="BF345" s="9"/>
      <c r="BG345" s="7"/>
      <c r="BH345" s="7"/>
      <c r="BI345" s="7" t="str">
        <f t="shared" ca="1" si="77"/>
        <v/>
      </c>
      <c r="BJ345" s="4" t="str">
        <f t="shared" si="87"/>
        <v/>
      </c>
      <c r="BK345" s="96" t="str">
        <f t="shared" si="78"/>
        <v/>
      </c>
      <c r="BL345" s="107"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7"/>
      <c r="AW346" s="97"/>
      <c r="AX346" s="97"/>
      <c r="AY346" s="110"/>
      <c r="AZ346" s="97"/>
      <c r="BA346" s="97"/>
      <c r="BB346" s="4"/>
      <c r="BC346" s="100"/>
      <c r="BD346" s="4"/>
      <c r="BE346" s="4"/>
      <c r="BF346" s="9" t="s">
        <v>157</v>
      </c>
      <c r="BG346" s="7"/>
      <c r="BH346" s="7"/>
      <c r="BI346" s="7" t="str">
        <f t="shared" ca="1" si="77"/>
        <v/>
      </c>
      <c r="BJ346" s="4" t="str">
        <f t="shared" si="87"/>
        <v/>
      </c>
      <c r="BK346" s="96" t="str">
        <f t="shared" si="78"/>
        <v/>
      </c>
      <c r="BL346" s="107"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7"/>
      <c r="AW347" s="97"/>
      <c r="AX347" s="97"/>
      <c r="AY347" s="110"/>
      <c r="AZ347" s="97"/>
      <c r="BA347" s="97"/>
      <c r="BB347" s="4"/>
      <c r="BC347" s="100"/>
      <c r="BD347" s="4"/>
      <c r="BE347" s="4"/>
      <c r="BF347" s="9"/>
      <c r="BG347" s="7"/>
      <c r="BH347" s="7"/>
      <c r="BI347" s="7" t="str">
        <f t="shared" ca="1" si="77"/>
        <v/>
      </c>
      <c r="BJ347" s="4" t="str">
        <f t="shared" si="87"/>
        <v/>
      </c>
      <c r="BK347" s="96" t="str">
        <f t="shared" si="78"/>
        <v/>
      </c>
      <c r="BL347" s="107"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7"/>
      <c r="AW348" s="97"/>
      <c r="AX348" s="97"/>
      <c r="AY348" s="110"/>
      <c r="AZ348" s="97"/>
      <c r="BA348" s="97"/>
      <c r="BB348" s="4"/>
      <c r="BC348" s="100"/>
      <c r="BD348" s="4"/>
      <c r="BE348" s="4"/>
      <c r="BF348" s="9" t="s">
        <v>157</v>
      </c>
      <c r="BG348" s="7"/>
      <c r="BH348" s="7"/>
      <c r="BI348" s="7" t="str">
        <f t="shared" ca="1" si="77"/>
        <v/>
      </c>
      <c r="BJ348" s="4" t="str">
        <f t="shared" si="87"/>
        <v/>
      </c>
      <c r="BK348" s="96" t="str">
        <f t="shared" si="78"/>
        <v/>
      </c>
      <c r="BL348" s="107"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7"/>
      <c r="AW349" s="97"/>
      <c r="AX349" s="97"/>
      <c r="AY349" s="110"/>
      <c r="AZ349" s="97"/>
      <c r="BA349" s="97"/>
      <c r="BB349" s="4"/>
      <c r="BC349" s="100"/>
      <c r="BD349" s="4"/>
      <c r="BE349" s="4"/>
      <c r="BF349" s="9"/>
      <c r="BG349" s="7"/>
      <c r="BH349" s="7"/>
      <c r="BI349" s="7" t="str">
        <f t="shared" ca="1" si="77"/>
        <v/>
      </c>
      <c r="BJ349" s="4" t="str">
        <f t="shared" si="87"/>
        <v/>
      </c>
      <c r="BK349" s="96" t="str">
        <f t="shared" si="78"/>
        <v/>
      </c>
      <c r="BL349" s="107"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7"/>
      <c r="AW350" s="97"/>
      <c r="AX350" s="97"/>
      <c r="AY350" s="110"/>
      <c r="AZ350" s="97"/>
      <c r="BA350" s="97"/>
      <c r="BB350" s="4"/>
      <c r="BC350" s="100"/>
      <c r="BD350" s="4"/>
      <c r="BE350" s="4"/>
      <c r="BF350" s="9" t="s">
        <v>157</v>
      </c>
      <c r="BG350" s="7"/>
      <c r="BH350" s="7"/>
      <c r="BI350" s="7" t="str">
        <f t="shared" ca="1" si="77"/>
        <v/>
      </c>
      <c r="BJ350" s="4" t="str">
        <f t="shared" si="87"/>
        <v/>
      </c>
      <c r="BK350" s="96" t="str">
        <f t="shared" si="78"/>
        <v/>
      </c>
      <c r="BL350" s="107"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7"/>
      <c r="AW351" s="97"/>
      <c r="AX351" s="97"/>
      <c r="AY351" s="110"/>
      <c r="AZ351" s="97"/>
      <c r="BA351" s="97"/>
      <c r="BB351" s="4"/>
      <c r="BC351" s="100"/>
      <c r="BD351" s="4"/>
      <c r="BE351" s="4"/>
      <c r="BF351" s="9"/>
      <c r="BG351" s="7"/>
      <c r="BH351" s="7"/>
      <c r="BI351" s="7" t="str">
        <f t="shared" ca="1" si="77"/>
        <v/>
      </c>
      <c r="BJ351" s="4" t="str">
        <f t="shared" si="87"/>
        <v/>
      </c>
      <c r="BK351" s="96" t="str">
        <f t="shared" si="78"/>
        <v/>
      </c>
      <c r="BL351" s="107"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7"/>
      <c r="AW352" s="97"/>
      <c r="AX352" s="97"/>
      <c r="AY352" s="110"/>
      <c r="AZ352" s="97"/>
      <c r="BA352" s="97"/>
      <c r="BB352" s="4"/>
      <c r="BC352" s="100"/>
      <c r="BD352" s="4"/>
      <c r="BE352" s="4"/>
      <c r="BF352" s="9" t="s">
        <v>157</v>
      </c>
      <c r="BG352" s="7"/>
      <c r="BH352" s="7"/>
      <c r="BI352" s="7" t="str">
        <f t="shared" ca="1" si="77"/>
        <v/>
      </c>
      <c r="BJ352" s="4" t="str">
        <f t="shared" si="87"/>
        <v/>
      </c>
      <c r="BK352" s="96" t="str">
        <f t="shared" si="78"/>
        <v/>
      </c>
      <c r="BL352" s="107"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7"/>
      <c r="AW353" s="97"/>
      <c r="AX353" s="97"/>
      <c r="AY353" s="110"/>
      <c r="AZ353" s="97"/>
      <c r="BA353" s="97"/>
      <c r="BB353" s="4"/>
      <c r="BC353" s="100"/>
      <c r="BD353" s="4"/>
      <c r="BE353" s="4"/>
      <c r="BF353" s="9"/>
      <c r="BG353" s="7"/>
      <c r="BH353" s="7"/>
      <c r="BI353" s="7" t="str">
        <f t="shared" ca="1" si="77"/>
        <v/>
      </c>
      <c r="BJ353" s="4" t="str">
        <f t="shared" si="87"/>
        <v/>
      </c>
      <c r="BK353" s="96" t="str">
        <f t="shared" si="78"/>
        <v/>
      </c>
      <c r="BL353" s="107"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7"/>
      <c r="AW354" s="97"/>
      <c r="AX354" s="97"/>
      <c r="AY354" s="110"/>
      <c r="AZ354" s="97"/>
      <c r="BA354" s="97"/>
      <c r="BB354" s="4"/>
      <c r="BC354" s="100"/>
      <c r="BD354" s="4"/>
      <c r="BE354" s="4"/>
      <c r="BF354" s="9" t="s">
        <v>157</v>
      </c>
      <c r="BG354" s="7"/>
      <c r="BH354" s="7"/>
      <c r="BI354" s="7" t="str">
        <f t="shared" ca="1" si="77"/>
        <v/>
      </c>
      <c r="BJ354" s="4" t="str">
        <f t="shared" si="87"/>
        <v/>
      </c>
      <c r="BK354" s="96" t="str">
        <f t="shared" si="78"/>
        <v/>
      </c>
      <c r="BL354" s="107"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7"/>
      <c r="AW355" s="97"/>
      <c r="AX355" s="97"/>
      <c r="AY355" s="110"/>
      <c r="AZ355" s="97"/>
      <c r="BA355" s="97"/>
      <c r="BB355" s="4"/>
      <c r="BC355" s="100"/>
      <c r="BD355" s="4"/>
      <c r="BE355" s="4"/>
      <c r="BF355" s="9"/>
      <c r="BG355" s="7"/>
      <c r="BH355" s="7"/>
      <c r="BI355" s="7" t="str">
        <f t="shared" ca="1" si="77"/>
        <v/>
      </c>
      <c r="BJ355" s="4" t="str">
        <f t="shared" si="87"/>
        <v/>
      </c>
      <c r="BK355" s="96" t="str">
        <f t="shared" si="78"/>
        <v/>
      </c>
      <c r="BL355" s="107"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7"/>
      <c r="AW356" s="97"/>
      <c r="AX356" s="97"/>
      <c r="AY356" s="110"/>
      <c r="AZ356" s="97"/>
      <c r="BA356" s="97"/>
      <c r="BB356" s="4"/>
      <c r="BC356" s="100"/>
      <c r="BD356" s="4"/>
      <c r="BE356" s="4"/>
      <c r="BF356" s="9" t="s">
        <v>157</v>
      </c>
      <c r="BG356" s="7"/>
      <c r="BH356" s="7"/>
      <c r="BI356" s="7" t="str">
        <f t="shared" ca="1" si="77"/>
        <v/>
      </c>
      <c r="BJ356" s="4" t="str">
        <f t="shared" si="87"/>
        <v/>
      </c>
      <c r="BK356" s="96" t="str">
        <f t="shared" si="78"/>
        <v/>
      </c>
      <c r="BL356" s="107"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7"/>
      <c r="AW357" s="97"/>
      <c r="AX357" s="97"/>
      <c r="AY357" s="110"/>
      <c r="AZ357" s="97"/>
      <c r="BA357" s="97"/>
      <c r="BB357" s="4"/>
      <c r="BC357" s="100"/>
      <c r="BD357" s="4"/>
      <c r="BE357" s="4"/>
      <c r="BF357" s="9"/>
      <c r="BG357" s="7"/>
      <c r="BH357" s="7"/>
      <c r="BI357" s="7" t="str">
        <f t="shared" ca="1" si="77"/>
        <v/>
      </c>
      <c r="BJ357" s="4" t="str">
        <f t="shared" si="87"/>
        <v/>
      </c>
      <c r="BK357" s="96" t="str">
        <f t="shared" si="78"/>
        <v/>
      </c>
      <c r="BL357" s="107"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7"/>
      <c r="AW358" s="97"/>
      <c r="AX358" s="97"/>
      <c r="AY358" s="110"/>
      <c r="AZ358" s="97"/>
      <c r="BA358" s="97"/>
      <c r="BB358" s="4"/>
      <c r="BC358" s="100"/>
      <c r="BD358" s="4"/>
      <c r="BE358" s="4"/>
      <c r="BF358" s="9" t="s">
        <v>157</v>
      </c>
      <c r="BG358" s="7"/>
      <c r="BH358" s="7"/>
      <c r="BI358" s="7" t="str">
        <f t="shared" ca="1" si="77"/>
        <v/>
      </c>
      <c r="BJ358" s="4" t="str">
        <f t="shared" si="87"/>
        <v/>
      </c>
      <c r="BK358" s="96" t="str">
        <f t="shared" si="78"/>
        <v/>
      </c>
      <c r="BL358" s="107"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7"/>
      <c r="AW359" s="97"/>
      <c r="AX359" s="97"/>
      <c r="AY359" s="110"/>
      <c r="AZ359" s="97"/>
      <c r="BA359" s="97"/>
      <c r="BB359" s="4"/>
      <c r="BC359" s="100"/>
      <c r="BD359" s="4"/>
      <c r="BE359" s="4"/>
      <c r="BF359" s="9"/>
      <c r="BG359" s="7"/>
      <c r="BH359" s="7"/>
      <c r="BI359" s="7" t="str">
        <f t="shared" ca="1" si="77"/>
        <v/>
      </c>
      <c r="BJ359" s="4" t="str">
        <f t="shared" si="87"/>
        <v/>
      </c>
      <c r="BK359" s="96" t="str">
        <f t="shared" si="78"/>
        <v/>
      </c>
      <c r="BL359" s="107"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7"/>
      <c r="AW360" s="97"/>
      <c r="AX360" s="97"/>
      <c r="AY360" s="110"/>
      <c r="AZ360" s="97"/>
      <c r="BA360" s="97"/>
      <c r="BB360" s="4"/>
      <c r="BC360" s="100"/>
      <c r="BD360" s="4"/>
      <c r="BE360" s="4"/>
      <c r="BF360" s="9" t="s">
        <v>157</v>
      </c>
      <c r="BG360" s="7"/>
      <c r="BH360" s="7"/>
      <c r="BI360" s="7" t="str">
        <f t="shared" ca="1" si="77"/>
        <v/>
      </c>
      <c r="BJ360" s="4" t="str">
        <f t="shared" si="87"/>
        <v/>
      </c>
      <c r="BK360" s="96" t="str">
        <f t="shared" si="78"/>
        <v/>
      </c>
      <c r="BL360" s="107"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7"/>
      <c r="AW361" s="97"/>
      <c r="AX361" s="97"/>
      <c r="AY361" s="110"/>
      <c r="AZ361" s="97"/>
      <c r="BA361" s="97"/>
      <c r="BB361" s="4"/>
      <c r="BC361" s="100"/>
      <c r="BD361" s="4"/>
      <c r="BE361" s="4"/>
      <c r="BF361" s="9"/>
      <c r="BG361" s="7"/>
      <c r="BH361" s="7"/>
      <c r="BI361" s="7" t="str">
        <f t="shared" ca="1" si="77"/>
        <v/>
      </c>
      <c r="BJ361" s="4" t="str">
        <f t="shared" si="87"/>
        <v/>
      </c>
      <c r="BK361" s="96" t="str">
        <f t="shared" si="78"/>
        <v/>
      </c>
      <c r="BL361" s="107"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7"/>
      <c r="AW362" s="97"/>
      <c r="AX362" s="97"/>
      <c r="AY362" s="110"/>
      <c r="AZ362" s="97"/>
      <c r="BA362" s="97"/>
      <c r="BB362" s="4"/>
      <c r="BC362" s="100"/>
      <c r="BD362" s="4"/>
      <c r="BE362" s="4"/>
      <c r="BF362" s="9" t="s">
        <v>157</v>
      </c>
      <c r="BG362" s="7"/>
      <c r="BH362" s="7"/>
      <c r="BI362" s="7" t="str">
        <f t="shared" ca="1" si="77"/>
        <v/>
      </c>
      <c r="BJ362" s="4" t="str">
        <f t="shared" si="87"/>
        <v/>
      </c>
      <c r="BK362" s="96" t="str">
        <f t="shared" si="78"/>
        <v/>
      </c>
      <c r="BL362" s="107"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7"/>
      <c r="AW363" s="97"/>
      <c r="AX363" s="97"/>
      <c r="AY363" s="110"/>
      <c r="AZ363" s="97"/>
      <c r="BA363" s="97"/>
      <c r="BB363" s="4"/>
      <c r="BC363" s="100"/>
      <c r="BD363" s="4"/>
      <c r="BE363" s="4"/>
      <c r="BF363" s="9"/>
      <c r="BG363" s="7"/>
      <c r="BH363" s="7"/>
      <c r="BI363" s="7" t="str">
        <f t="shared" ca="1" si="77"/>
        <v/>
      </c>
      <c r="BJ363" s="4" t="str">
        <f t="shared" si="87"/>
        <v/>
      </c>
      <c r="BK363" s="96" t="str">
        <f t="shared" si="78"/>
        <v/>
      </c>
      <c r="BL363" s="107"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7"/>
      <c r="AW364" s="97"/>
      <c r="AX364" s="97"/>
      <c r="AY364" s="110"/>
      <c r="AZ364" s="97"/>
      <c r="BA364" s="97"/>
      <c r="BB364" s="4"/>
      <c r="BC364" s="100"/>
      <c r="BD364" s="4"/>
      <c r="BE364" s="4"/>
      <c r="BF364" s="9" t="s">
        <v>157</v>
      </c>
      <c r="BG364" s="7"/>
      <c r="BH364" s="7"/>
      <c r="BI364" s="7" t="str">
        <f t="shared" ca="1" si="77"/>
        <v/>
      </c>
      <c r="BJ364" s="4" t="str">
        <f t="shared" si="87"/>
        <v/>
      </c>
      <c r="BK364" s="96" t="str">
        <f t="shared" si="78"/>
        <v/>
      </c>
      <c r="BL364" s="107"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7"/>
      <c r="AW365" s="97"/>
      <c r="AX365" s="97"/>
      <c r="AY365" s="110"/>
      <c r="AZ365" s="97"/>
      <c r="BA365" s="97"/>
      <c r="BB365" s="4"/>
      <c r="BC365" s="100"/>
      <c r="BD365" s="4"/>
      <c r="BE365" s="4"/>
      <c r="BF365" s="9"/>
      <c r="BG365" s="7"/>
      <c r="BH365" s="7"/>
      <c r="BI365" s="7" t="str">
        <f t="shared" ca="1" si="77"/>
        <v/>
      </c>
      <c r="BJ365" s="4" t="str">
        <f t="shared" si="87"/>
        <v/>
      </c>
      <c r="BK365" s="96" t="str">
        <f t="shared" si="78"/>
        <v/>
      </c>
      <c r="BL365" s="107"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7"/>
      <c r="AW366" s="97"/>
      <c r="AX366" s="97"/>
      <c r="AY366" s="110"/>
      <c r="AZ366" s="97"/>
      <c r="BA366" s="97"/>
      <c r="BB366" s="4"/>
      <c r="BC366" s="100"/>
      <c r="BD366" s="4"/>
      <c r="BE366" s="4"/>
      <c r="BF366" s="9" t="s">
        <v>157</v>
      </c>
      <c r="BG366" s="7"/>
      <c r="BH366" s="7"/>
      <c r="BI366" s="7" t="str">
        <f t="shared" ca="1" si="77"/>
        <v/>
      </c>
      <c r="BJ366" s="4" t="str">
        <f t="shared" si="87"/>
        <v/>
      </c>
      <c r="BK366" s="96" t="str">
        <f t="shared" si="78"/>
        <v/>
      </c>
      <c r="BL366" s="107"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7"/>
      <c r="AW367" s="97"/>
      <c r="AX367" s="97"/>
      <c r="AY367" s="110"/>
      <c r="AZ367" s="97"/>
      <c r="BA367" s="97"/>
      <c r="BB367" s="4"/>
      <c r="BC367" s="100"/>
      <c r="BD367" s="4"/>
      <c r="BE367" s="4"/>
      <c r="BF367" s="9"/>
      <c r="BG367" s="7"/>
      <c r="BH367" s="7"/>
      <c r="BI367" s="7" t="str">
        <f t="shared" ca="1" si="77"/>
        <v/>
      </c>
      <c r="BJ367" s="4" t="str">
        <f t="shared" si="87"/>
        <v/>
      </c>
      <c r="BK367" s="96" t="str">
        <f t="shared" si="78"/>
        <v/>
      </c>
      <c r="BL367" s="107"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7"/>
      <c r="AW368" s="97"/>
      <c r="AX368" s="97"/>
      <c r="AY368" s="110"/>
      <c r="AZ368" s="97"/>
      <c r="BA368" s="97"/>
      <c r="BB368" s="4"/>
      <c r="BC368" s="100"/>
      <c r="BD368" s="4"/>
      <c r="BE368" s="4"/>
      <c r="BF368" s="9" t="s">
        <v>157</v>
      </c>
      <c r="BG368" s="7"/>
      <c r="BH368" s="7"/>
      <c r="BI368" s="7" t="str">
        <f t="shared" ca="1" si="77"/>
        <v/>
      </c>
      <c r="BJ368" s="4" t="str">
        <f t="shared" si="87"/>
        <v/>
      </c>
      <c r="BK368" s="96" t="str">
        <f t="shared" si="78"/>
        <v/>
      </c>
      <c r="BL368" s="107"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7"/>
      <c r="AW369" s="97"/>
      <c r="AX369" s="97"/>
      <c r="AY369" s="110"/>
      <c r="AZ369" s="97"/>
      <c r="BA369" s="97"/>
      <c r="BB369" s="4"/>
      <c r="BC369" s="100"/>
      <c r="BD369" s="4"/>
      <c r="BE369" s="4"/>
      <c r="BF369" s="9"/>
      <c r="BG369" s="7"/>
      <c r="BH369" s="7"/>
      <c r="BI369" s="7" t="str">
        <f t="shared" ca="1" si="77"/>
        <v/>
      </c>
      <c r="BJ369" s="4" t="str">
        <f t="shared" si="87"/>
        <v/>
      </c>
      <c r="BK369" s="96" t="str">
        <f t="shared" si="78"/>
        <v/>
      </c>
      <c r="BL369" s="107"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7"/>
      <c r="AW370" s="97"/>
      <c r="AX370" s="97"/>
      <c r="AY370" s="110"/>
      <c r="AZ370" s="97"/>
      <c r="BA370" s="97"/>
      <c r="BB370" s="4"/>
      <c r="BC370" s="100"/>
      <c r="BD370" s="4"/>
      <c r="BE370" s="4"/>
      <c r="BF370" s="9" t="s">
        <v>157</v>
      </c>
      <c r="BG370" s="7"/>
      <c r="BH370" s="7"/>
      <c r="BI370" s="7" t="str">
        <f t="shared" ca="1" si="77"/>
        <v/>
      </c>
      <c r="BJ370" s="4" t="str">
        <f t="shared" si="87"/>
        <v/>
      </c>
      <c r="BK370" s="96" t="str">
        <f t="shared" si="78"/>
        <v/>
      </c>
      <c r="BL370" s="107"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7"/>
      <c r="AW371" s="97"/>
      <c r="AX371" s="97"/>
      <c r="AY371" s="110"/>
      <c r="AZ371" s="97"/>
      <c r="BA371" s="97"/>
      <c r="BB371" s="4"/>
      <c r="BC371" s="100"/>
      <c r="BD371" s="4"/>
      <c r="BE371" s="4"/>
      <c r="BF371" s="9"/>
      <c r="BG371" s="7"/>
      <c r="BH371" s="7"/>
      <c r="BI371" s="7" t="str">
        <f t="shared" ca="1" si="77"/>
        <v/>
      </c>
      <c r="BJ371" s="4" t="str">
        <f t="shared" si="87"/>
        <v/>
      </c>
      <c r="BK371" s="96" t="str">
        <f t="shared" si="78"/>
        <v/>
      </c>
      <c r="BL371" s="107"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7"/>
      <c r="AW372" s="97"/>
      <c r="AX372" s="97"/>
      <c r="AY372" s="110"/>
      <c r="AZ372" s="97"/>
      <c r="BA372" s="97"/>
      <c r="BB372" s="4"/>
      <c r="BC372" s="100"/>
      <c r="BD372" s="4"/>
      <c r="BE372" s="4"/>
      <c r="BF372" s="9" t="s">
        <v>157</v>
      </c>
      <c r="BG372" s="7"/>
      <c r="BH372" s="7"/>
      <c r="BI372" s="7" t="str">
        <f t="shared" ca="1" si="77"/>
        <v/>
      </c>
      <c r="BJ372" s="4" t="str">
        <f t="shared" si="87"/>
        <v/>
      </c>
      <c r="BK372" s="96" t="str">
        <f t="shared" si="78"/>
        <v/>
      </c>
      <c r="BL372" s="107"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7"/>
      <c r="AW373" s="97"/>
      <c r="AX373" s="97"/>
      <c r="AY373" s="110"/>
      <c r="AZ373" s="97"/>
      <c r="BA373" s="97"/>
      <c r="BB373" s="4"/>
      <c r="BC373" s="100"/>
      <c r="BD373" s="4"/>
      <c r="BE373" s="4"/>
      <c r="BF373" s="9"/>
      <c r="BG373" s="7"/>
      <c r="BH373" s="7"/>
      <c r="BI373" s="7" t="str">
        <f t="shared" ca="1" si="77"/>
        <v/>
      </c>
      <c r="BJ373" s="4" t="str">
        <f t="shared" si="87"/>
        <v/>
      </c>
      <c r="BK373" s="96" t="str">
        <f t="shared" si="78"/>
        <v/>
      </c>
      <c r="BL373" s="107"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7"/>
      <c r="AW374" s="97"/>
      <c r="AX374" s="97"/>
      <c r="AY374" s="110"/>
      <c r="AZ374" s="97"/>
      <c r="BA374" s="97"/>
      <c r="BB374" s="4"/>
      <c r="BC374" s="100"/>
      <c r="BD374" s="4"/>
      <c r="BE374" s="4"/>
      <c r="BF374" s="9" t="s">
        <v>157</v>
      </c>
      <c r="BG374" s="7"/>
      <c r="BH374" s="7"/>
      <c r="BI374" s="7" t="str">
        <f t="shared" ca="1" si="77"/>
        <v/>
      </c>
      <c r="BJ374" s="4" t="str">
        <f t="shared" si="87"/>
        <v/>
      </c>
      <c r="BK374" s="96" t="str">
        <f t="shared" si="78"/>
        <v/>
      </c>
      <c r="BL374" s="107"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7"/>
      <c r="AW375" s="97"/>
      <c r="AX375" s="97"/>
      <c r="AY375" s="110"/>
      <c r="AZ375" s="97"/>
      <c r="BA375" s="97"/>
      <c r="BB375" s="4"/>
      <c r="BC375" s="100"/>
      <c r="BD375" s="4"/>
      <c r="BE375" s="4"/>
      <c r="BF375" s="9"/>
      <c r="BG375" s="7"/>
      <c r="BH375" s="7"/>
      <c r="BI375" s="7" t="str">
        <f t="shared" ca="1" si="77"/>
        <v/>
      </c>
      <c r="BJ375" s="4" t="str">
        <f t="shared" si="87"/>
        <v/>
      </c>
      <c r="BK375" s="96" t="str">
        <f t="shared" si="78"/>
        <v/>
      </c>
      <c r="BL375" s="107"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7"/>
      <c r="AW376" s="97"/>
      <c r="AX376" s="97"/>
      <c r="AY376" s="110"/>
      <c r="AZ376" s="97"/>
      <c r="BA376" s="97"/>
      <c r="BB376" s="4"/>
      <c r="BC376" s="100"/>
      <c r="BD376" s="4"/>
      <c r="BE376" s="4"/>
      <c r="BF376" s="9" t="s">
        <v>157</v>
      </c>
      <c r="BG376" s="7"/>
      <c r="BH376" s="7"/>
      <c r="BI376" s="7" t="str">
        <f t="shared" ca="1" si="77"/>
        <v/>
      </c>
      <c r="BJ376" s="4" t="str">
        <f t="shared" si="87"/>
        <v/>
      </c>
      <c r="BK376" s="96" t="str">
        <f t="shared" si="78"/>
        <v/>
      </c>
      <c r="BL376" s="107"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7"/>
      <c r="AW377" s="97"/>
      <c r="AX377" s="97"/>
      <c r="AY377" s="110"/>
      <c r="AZ377" s="97"/>
      <c r="BA377" s="97"/>
      <c r="BB377" s="4"/>
      <c r="BC377" s="100"/>
      <c r="BD377" s="4"/>
      <c r="BE377" s="4"/>
      <c r="BF377" s="9"/>
      <c r="BG377" s="7"/>
      <c r="BH377" s="7"/>
      <c r="BI377" s="7" t="str">
        <f t="shared" ca="1" si="77"/>
        <v/>
      </c>
      <c r="BJ377" s="4" t="str">
        <f t="shared" si="87"/>
        <v/>
      </c>
      <c r="BK377" s="96" t="str">
        <f t="shared" si="78"/>
        <v/>
      </c>
      <c r="BL377" s="107"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7"/>
      <c r="AW378" s="97"/>
      <c r="AX378" s="97"/>
      <c r="AY378" s="110"/>
      <c r="AZ378" s="97"/>
      <c r="BA378" s="97"/>
      <c r="BB378" s="4"/>
      <c r="BC378" s="100"/>
      <c r="BD378" s="4"/>
      <c r="BE378" s="4"/>
      <c r="BF378" s="9" t="s">
        <v>157</v>
      </c>
      <c r="BG378" s="7"/>
      <c r="BH378" s="7"/>
      <c r="BI378" s="7" t="str">
        <f t="shared" ca="1" si="77"/>
        <v/>
      </c>
      <c r="BJ378" s="4" t="str">
        <f t="shared" si="87"/>
        <v/>
      </c>
      <c r="BK378" s="96" t="str">
        <f t="shared" si="78"/>
        <v/>
      </c>
      <c r="BL378" s="107"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7"/>
      <c r="AW379" s="97"/>
      <c r="AX379" s="97"/>
      <c r="AY379" s="110"/>
      <c r="AZ379" s="97"/>
      <c r="BA379" s="97"/>
      <c r="BB379" s="4"/>
      <c r="BC379" s="100"/>
      <c r="BD379" s="4"/>
      <c r="BE379" s="4"/>
      <c r="BF379" s="9"/>
      <c r="BG379" s="7"/>
      <c r="BH379" s="7"/>
      <c r="BI379" s="7" t="str">
        <f t="shared" ca="1" si="77"/>
        <v/>
      </c>
      <c r="BJ379" s="4" t="str">
        <f t="shared" si="87"/>
        <v/>
      </c>
      <c r="BK379" s="96" t="str">
        <f t="shared" si="78"/>
        <v/>
      </c>
      <c r="BL379" s="107"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7"/>
      <c r="AW380" s="97"/>
      <c r="AX380" s="97"/>
      <c r="AY380" s="110"/>
      <c r="AZ380" s="97"/>
      <c r="BA380" s="97"/>
      <c r="BB380" s="4"/>
      <c r="BC380" s="100"/>
      <c r="BD380" s="4"/>
      <c r="BE380" s="4"/>
      <c r="BF380" s="9" t="s">
        <v>157</v>
      </c>
      <c r="BG380" s="7"/>
      <c r="BH380" s="7"/>
      <c r="BI380" s="7" t="str">
        <f t="shared" ca="1" si="77"/>
        <v/>
      </c>
      <c r="BJ380" s="4" t="str">
        <f t="shared" si="87"/>
        <v/>
      </c>
      <c r="BK380" s="96" t="str">
        <f t="shared" si="78"/>
        <v/>
      </c>
      <c r="BL380" s="107"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7"/>
      <c r="AW381" s="97"/>
      <c r="AX381" s="97"/>
      <c r="AY381" s="110"/>
      <c r="AZ381" s="97"/>
      <c r="BA381" s="97"/>
      <c r="BB381" s="4"/>
      <c r="BC381" s="100"/>
      <c r="BD381" s="4"/>
      <c r="BE381" s="4"/>
      <c r="BF381" s="9"/>
      <c r="BG381" s="7"/>
      <c r="BH381" s="7"/>
      <c r="BI381" s="7" t="str">
        <f t="shared" ca="1" si="77"/>
        <v/>
      </c>
      <c r="BJ381" s="4" t="str">
        <f t="shared" si="87"/>
        <v/>
      </c>
      <c r="BK381" s="96" t="str">
        <f t="shared" si="78"/>
        <v/>
      </c>
      <c r="BL381" s="107"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7"/>
      <c r="AW382" s="97"/>
      <c r="AX382" s="97"/>
      <c r="AY382" s="110"/>
      <c r="AZ382" s="97"/>
      <c r="BA382" s="97"/>
      <c r="BB382" s="4"/>
      <c r="BC382" s="100"/>
      <c r="BD382" s="4"/>
      <c r="BE382" s="4"/>
      <c r="BF382" s="9" t="s">
        <v>157</v>
      </c>
      <c r="BG382" s="7"/>
      <c r="BH382" s="7"/>
      <c r="BI382" s="7" t="str">
        <f t="shared" ca="1" si="77"/>
        <v/>
      </c>
      <c r="BJ382" s="4" t="str">
        <f t="shared" si="87"/>
        <v/>
      </c>
      <c r="BK382" s="96" t="str">
        <f t="shared" si="78"/>
        <v/>
      </c>
      <c r="BL382" s="107"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7"/>
      <c r="AW383" s="97"/>
      <c r="AX383" s="97"/>
      <c r="AY383" s="110"/>
      <c r="AZ383" s="97"/>
      <c r="BA383" s="97"/>
      <c r="BB383" s="4"/>
      <c r="BC383" s="100"/>
      <c r="BD383" s="4"/>
      <c r="BE383" s="4"/>
      <c r="BF383" s="9"/>
      <c r="BG383" s="7"/>
      <c r="BH383" s="7"/>
      <c r="BI383" s="7" t="str">
        <f t="shared" ca="1" si="77"/>
        <v/>
      </c>
      <c r="BJ383" s="4" t="str">
        <f t="shared" si="87"/>
        <v/>
      </c>
      <c r="BK383" s="96" t="str">
        <f t="shared" si="78"/>
        <v/>
      </c>
      <c r="BL383" s="107"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7"/>
      <c r="AW384" s="97"/>
      <c r="AX384" s="97"/>
      <c r="AY384" s="110"/>
      <c r="AZ384" s="97"/>
      <c r="BA384" s="97"/>
      <c r="BB384" s="4"/>
      <c r="BC384" s="100"/>
      <c r="BD384" s="4"/>
      <c r="BE384" s="4"/>
      <c r="BF384" s="9" t="s">
        <v>157</v>
      </c>
      <c r="BG384" s="7"/>
      <c r="BH384" s="7"/>
      <c r="BI384" s="7" t="str">
        <f t="shared" ca="1" si="77"/>
        <v/>
      </c>
      <c r="BJ384" s="4" t="str">
        <f t="shared" si="87"/>
        <v/>
      </c>
      <c r="BK384" s="96" t="str">
        <f t="shared" si="78"/>
        <v/>
      </c>
      <c r="BL384" s="107"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7"/>
      <c r="AW385" s="97"/>
      <c r="AX385" s="97"/>
      <c r="AY385" s="110"/>
      <c r="AZ385" s="97"/>
      <c r="BA385" s="97"/>
      <c r="BB385" s="4"/>
      <c r="BC385" s="100"/>
      <c r="BD385" s="4"/>
      <c r="BE385" s="4"/>
      <c r="BF385" s="9"/>
      <c r="BG385" s="7"/>
      <c r="BH385" s="7"/>
      <c r="BI385" s="7" t="str">
        <f t="shared" ca="1" si="77"/>
        <v/>
      </c>
      <c r="BJ385" s="4" t="str">
        <f t="shared" si="87"/>
        <v/>
      </c>
      <c r="BK385" s="96" t="str">
        <f t="shared" si="78"/>
        <v/>
      </c>
      <c r="BL385" s="107"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7"/>
      <c r="AW386" s="97"/>
      <c r="AX386" s="97"/>
      <c r="AY386" s="110"/>
      <c r="AZ386" s="97"/>
      <c r="BA386" s="97"/>
      <c r="BB386" s="4"/>
      <c r="BC386" s="100"/>
      <c r="BD386" s="4"/>
      <c r="BE386" s="4"/>
      <c r="BF386" s="9" t="s">
        <v>157</v>
      </c>
      <c r="BG386" s="7"/>
      <c r="BH386" s="7"/>
      <c r="BI386" s="7" t="str">
        <f t="shared" ref="BI386:BI449" ca="1" si="91">IFERROR(IF(BF386="","",IF(BB386=5,"",IF(BF386-TODAY()&gt;0,"VIGENTE","VENCIDO"))),"")</f>
        <v/>
      </c>
      <c r="BJ386" s="4" t="str">
        <f t="shared" si="87"/>
        <v/>
      </c>
      <c r="BK386" s="96" t="str">
        <f t="shared" ref="BK386:BK449" si="92">IFERROR(IF(AA386="","",AA386/V386),"")</f>
        <v/>
      </c>
      <c r="BL386" s="107"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7"/>
      <c r="AW387" s="97"/>
      <c r="AX387" s="97"/>
      <c r="AY387" s="110"/>
      <c r="AZ387" s="97"/>
      <c r="BA387" s="97"/>
      <c r="BB387" s="4"/>
      <c r="BC387" s="100"/>
      <c r="BD387" s="4"/>
      <c r="BE387" s="4"/>
      <c r="BF387" s="9"/>
      <c r="BG387" s="7"/>
      <c r="BH387" s="7"/>
      <c r="BI387" s="7" t="str">
        <f t="shared" ca="1" si="91"/>
        <v/>
      </c>
      <c r="BJ387" s="4" t="str">
        <f t="shared" si="87"/>
        <v/>
      </c>
      <c r="BK387" s="96" t="str">
        <f t="shared" si="92"/>
        <v/>
      </c>
      <c r="BL387" s="107"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7"/>
      <c r="AW388" s="97"/>
      <c r="AX388" s="97"/>
      <c r="AY388" s="110"/>
      <c r="AZ388" s="97"/>
      <c r="BA388" s="97"/>
      <c r="BB388" s="4"/>
      <c r="BC388" s="100"/>
      <c r="BD388" s="4"/>
      <c r="BE388" s="4"/>
      <c r="BF388" s="9" t="s">
        <v>157</v>
      </c>
      <c r="BG388" s="7"/>
      <c r="BH388" s="7"/>
      <c r="BI388" s="7" t="str">
        <f t="shared" ca="1" si="91"/>
        <v/>
      </c>
      <c r="BJ388" s="4" t="str">
        <f t="shared" si="87"/>
        <v/>
      </c>
      <c r="BK388" s="96" t="str">
        <f t="shared" si="92"/>
        <v/>
      </c>
      <c r="BL388" s="107"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7"/>
      <c r="AW389" s="97"/>
      <c r="AX389" s="97"/>
      <c r="AY389" s="110"/>
      <c r="AZ389" s="97"/>
      <c r="BA389" s="97"/>
      <c r="BB389" s="4"/>
      <c r="BC389" s="100"/>
      <c r="BD389" s="4"/>
      <c r="BE389" s="4"/>
      <c r="BF389" s="9"/>
      <c r="BG389" s="7"/>
      <c r="BH389" s="7"/>
      <c r="BI389" s="7" t="str">
        <f t="shared" ca="1" si="91"/>
        <v/>
      </c>
      <c r="BJ389" s="4" t="str">
        <f t="shared" si="87"/>
        <v/>
      </c>
      <c r="BK389" s="96" t="str">
        <f t="shared" si="92"/>
        <v/>
      </c>
      <c r="BL389" s="107"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7"/>
      <c r="AW390" s="97"/>
      <c r="AX390" s="97"/>
      <c r="AY390" s="110"/>
      <c r="AZ390" s="97"/>
      <c r="BA390" s="97"/>
      <c r="BB390" s="4"/>
      <c r="BC390" s="100"/>
      <c r="BD390" s="4"/>
      <c r="BE390" s="4"/>
      <c r="BF390" s="9" t="s">
        <v>157</v>
      </c>
      <c r="BG390" s="7"/>
      <c r="BH390" s="7"/>
      <c r="BI390" s="7" t="str">
        <f t="shared" ca="1" si="91"/>
        <v/>
      </c>
      <c r="BJ390" s="4" t="str">
        <f t="shared" si="87"/>
        <v/>
      </c>
      <c r="BK390" s="96" t="str">
        <f t="shared" si="92"/>
        <v/>
      </c>
      <c r="BL390" s="107"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7"/>
      <c r="AW391" s="97"/>
      <c r="AX391" s="97"/>
      <c r="AY391" s="110"/>
      <c r="AZ391" s="97"/>
      <c r="BA391" s="97"/>
      <c r="BB391" s="4"/>
      <c r="BC391" s="100"/>
      <c r="BD391" s="4"/>
      <c r="BE391" s="4"/>
      <c r="BF391" s="9"/>
      <c r="BG391" s="7"/>
      <c r="BH391" s="7"/>
      <c r="BI391" s="7" t="str">
        <f t="shared" ca="1" si="91"/>
        <v/>
      </c>
      <c r="BJ391" s="4" t="str">
        <f t="shared" si="87"/>
        <v/>
      </c>
      <c r="BK391" s="96" t="str">
        <f t="shared" si="92"/>
        <v/>
      </c>
      <c r="BL391" s="107"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7"/>
      <c r="AW392" s="97"/>
      <c r="AX392" s="97"/>
      <c r="AY392" s="110"/>
      <c r="AZ392" s="97"/>
      <c r="BA392" s="97"/>
      <c r="BB392" s="4"/>
      <c r="BC392" s="100"/>
      <c r="BD392" s="4"/>
      <c r="BE392" s="4"/>
      <c r="BF392" s="9" t="s">
        <v>157</v>
      </c>
      <c r="BG392" s="7"/>
      <c r="BH392" s="7"/>
      <c r="BI392" s="7" t="str">
        <f t="shared" ca="1" si="91"/>
        <v/>
      </c>
      <c r="BJ392" s="4" t="str">
        <f t="shared" si="87"/>
        <v/>
      </c>
      <c r="BK392" s="96" t="str">
        <f t="shared" si="92"/>
        <v/>
      </c>
      <c r="BL392" s="107"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7"/>
      <c r="AW393" s="97"/>
      <c r="AX393" s="97"/>
      <c r="AY393" s="110"/>
      <c r="AZ393" s="97"/>
      <c r="BA393" s="97"/>
      <c r="BB393" s="4"/>
      <c r="BC393" s="100"/>
      <c r="BD393" s="4"/>
      <c r="BE393" s="4"/>
      <c r="BF393" s="9"/>
      <c r="BG393" s="7"/>
      <c r="BH393" s="7"/>
      <c r="BI393" s="7" t="str">
        <f t="shared" ca="1" si="91"/>
        <v/>
      </c>
      <c r="BJ393" s="4" t="str">
        <f t="shared" si="87"/>
        <v/>
      </c>
      <c r="BK393" s="96" t="str">
        <f t="shared" si="92"/>
        <v/>
      </c>
      <c r="BL393" s="107"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7"/>
      <c r="AW394" s="97"/>
      <c r="AX394" s="97"/>
      <c r="AY394" s="110"/>
      <c r="AZ394" s="97"/>
      <c r="BA394" s="97"/>
      <c r="BB394" s="4"/>
      <c r="BC394" s="100"/>
      <c r="BD394" s="4"/>
      <c r="BE394" s="4"/>
      <c r="BF394" s="9" t="s">
        <v>157</v>
      </c>
      <c r="BG394" s="7"/>
      <c r="BH394" s="7"/>
      <c r="BI394" s="7" t="str">
        <f t="shared" ca="1" si="91"/>
        <v/>
      </c>
      <c r="BJ394" s="4" t="str">
        <f t="shared" si="87"/>
        <v/>
      </c>
      <c r="BK394" s="96" t="str">
        <f t="shared" si="92"/>
        <v/>
      </c>
      <c r="BL394" s="107"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7"/>
      <c r="AW395" s="97"/>
      <c r="AX395" s="97"/>
      <c r="AY395" s="110"/>
      <c r="AZ395" s="97"/>
      <c r="BA395" s="97"/>
      <c r="BB395" s="4"/>
      <c r="BC395" s="100"/>
      <c r="BD395" s="4"/>
      <c r="BE395" s="4"/>
      <c r="BF395" s="9"/>
      <c r="BG395" s="7"/>
      <c r="BH395" s="7"/>
      <c r="BI395" s="7" t="str">
        <f t="shared" ca="1" si="91"/>
        <v/>
      </c>
      <c r="BJ395" s="4" t="str">
        <f t="shared" si="87"/>
        <v/>
      </c>
      <c r="BK395" s="96" t="str">
        <f t="shared" si="92"/>
        <v/>
      </c>
      <c r="BL395" s="107"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7"/>
      <c r="AW396" s="97"/>
      <c r="AX396" s="97"/>
      <c r="AY396" s="110"/>
      <c r="AZ396" s="97"/>
      <c r="BA396" s="97"/>
      <c r="BB396" s="4"/>
      <c r="BC396" s="100"/>
      <c r="BD396" s="4"/>
      <c r="BE396" s="4"/>
      <c r="BF396" s="9"/>
      <c r="BG396" s="7"/>
      <c r="BH396" s="7"/>
      <c r="BI396" s="7" t="str">
        <f t="shared" ca="1" si="91"/>
        <v/>
      </c>
      <c r="BJ396" s="4" t="str">
        <f t="shared" si="87"/>
        <v/>
      </c>
      <c r="BK396" s="96" t="str">
        <f t="shared" si="92"/>
        <v/>
      </c>
      <c r="BL396" s="107"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7"/>
      <c r="AW397" s="97"/>
      <c r="AX397" s="97"/>
      <c r="AY397" s="110"/>
      <c r="AZ397" s="97"/>
      <c r="BA397" s="97"/>
      <c r="BB397" s="4"/>
      <c r="BC397" s="100"/>
      <c r="BD397" s="4"/>
      <c r="BE397" s="4"/>
      <c r="BF397" s="9"/>
      <c r="BG397" s="7"/>
      <c r="BH397" s="7"/>
      <c r="BI397" s="7" t="str">
        <f t="shared" ca="1" si="91"/>
        <v/>
      </c>
      <c r="BJ397" s="4" t="str">
        <f t="shared" si="87"/>
        <v/>
      </c>
      <c r="BK397" s="96" t="str">
        <f t="shared" si="92"/>
        <v/>
      </c>
      <c r="BL397" s="107"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7"/>
      <c r="AW398" s="97"/>
      <c r="AX398" s="97"/>
      <c r="AY398" s="110"/>
      <c r="AZ398" s="97"/>
      <c r="BA398" s="97"/>
      <c r="BB398" s="4"/>
      <c r="BC398" s="100"/>
      <c r="BD398" s="4"/>
      <c r="BE398" s="4"/>
      <c r="BF398" s="9"/>
      <c r="BG398" s="7"/>
      <c r="BH398" s="7"/>
      <c r="BI398" s="7" t="str">
        <f t="shared" ca="1" si="91"/>
        <v/>
      </c>
      <c r="BJ398" s="4" t="str">
        <f t="shared" si="87"/>
        <v/>
      </c>
      <c r="BK398" s="96" t="str">
        <f t="shared" si="92"/>
        <v/>
      </c>
      <c r="BL398" s="107"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7"/>
      <c r="AW399" s="97"/>
      <c r="AX399" s="97"/>
      <c r="AY399" s="110"/>
      <c r="AZ399" s="97"/>
      <c r="BA399" s="97"/>
      <c r="BB399" s="4"/>
      <c r="BC399" s="100"/>
      <c r="BD399" s="4"/>
      <c r="BE399" s="4"/>
      <c r="BF399" s="9"/>
      <c r="BG399" s="7"/>
      <c r="BH399" s="7"/>
      <c r="BI399" s="7" t="str">
        <f t="shared" ca="1" si="91"/>
        <v/>
      </c>
      <c r="BJ399" s="4" t="str">
        <f t="shared" si="87"/>
        <v/>
      </c>
      <c r="BK399" s="96" t="str">
        <f t="shared" si="92"/>
        <v/>
      </c>
      <c r="BL399" s="107"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7"/>
      <c r="AW400" s="97"/>
      <c r="AX400" s="97"/>
      <c r="AY400" s="110"/>
      <c r="AZ400" s="97"/>
      <c r="BA400" s="97"/>
      <c r="BB400" s="4"/>
      <c r="BC400" s="100"/>
      <c r="BD400" s="4"/>
      <c r="BE400" s="4"/>
      <c r="BF400" s="9"/>
      <c r="BG400" s="7"/>
      <c r="BH400" s="7"/>
      <c r="BI400" s="7" t="str">
        <f t="shared" ca="1" si="91"/>
        <v/>
      </c>
      <c r="BJ400" s="4" t="str">
        <f t="shared" si="87"/>
        <v/>
      </c>
      <c r="BK400" s="96" t="str">
        <f t="shared" si="92"/>
        <v/>
      </c>
      <c r="BL400" s="107"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7"/>
      <c r="AW401" s="97"/>
      <c r="AX401" s="97"/>
      <c r="AY401" s="110"/>
      <c r="AZ401" s="97"/>
      <c r="BA401" s="97"/>
      <c r="BB401" s="4"/>
      <c r="BC401" s="100"/>
      <c r="BD401" s="4"/>
      <c r="BE401" s="4"/>
      <c r="BF401" s="9"/>
      <c r="BG401" s="7"/>
      <c r="BH401" s="7"/>
      <c r="BI401" s="7" t="str">
        <f t="shared" ca="1" si="91"/>
        <v/>
      </c>
      <c r="BJ401" s="4" t="str">
        <f t="shared" si="87"/>
        <v/>
      </c>
      <c r="BK401" s="96" t="str">
        <f t="shared" si="92"/>
        <v/>
      </c>
      <c r="BL401" s="107"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7"/>
      <c r="AW402" s="97"/>
      <c r="AX402" s="97"/>
      <c r="AY402" s="110"/>
      <c r="AZ402" s="97"/>
      <c r="BA402" s="97"/>
      <c r="BB402" s="4"/>
      <c r="BC402" s="100"/>
      <c r="BD402" s="4"/>
      <c r="BE402" s="4"/>
      <c r="BF402" s="9"/>
      <c r="BG402" s="7"/>
      <c r="BH402" s="7"/>
      <c r="BI402" s="7" t="str">
        <f t="shared" ca="1" si="91"/>
        <v/>
      </c>
      <c r="BJ402" s="4" t="str">
        <f t="shared" si="87"/>
        <v/>
      </c>
      <c r="BK402" s="96" t="str">
        <f t="shared" si="92"/>
        <v/>
      </c>
      <c r="BL402" s="107"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7"/>
      <c r="AW403" s="97"/>
      <c r="AX403" s="97"/>
      <c r="AY403" s="110"/>
      <c r="AZ403" s="97"/>
      <c r="BA403" s="97"/>
      <c r="BB403" s="4"/>
      <c r="BC403" s="100"/>
      <c r="BD403" s="4"/>
      <c r="BE403" s="4"/>
      <c r="BF403" s="9"/>
      <c r="BG403" s="7"/>
      <c r="BH403" s="7"/>
      <c r="BI403" s="7" t="str">
        <f t="shared" ca="1" si="91"/>
        <v/>
      </c>
      <c r="BJ403" s="4" t="str">
        <f t="shared" ref="BJ403:BJ466" si="102">IFERROR(IF(AA403=0,"",AA403/BC403),"")</f>
        <v/>
      </c>
      <c r="BK403" s="96" t="str">
        <f t="shared" si="92"/>
        <v/>
      </c>
      <c r="BL403" s="107"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7"/>
      <c r="AW404" s="97"/>
      <c r="AX404" s="97"/>
      <c r="AY404" s="110"/>
      <c r="AZ404" s="97"/>
      <c r="BA404" s="97"/>
      <c r="BB404" s="4"/>
      <c r="BC404" s="100"/>
      <c r="BD404" s="4"/>
      <c r="BE404" s="4"/>
      <c r="BF404" s="9"/>
      <c r="BG404" s="7"/>
      <c r="BH404" s="7"/>
      <c r="BI404" s="7" t="str">
        <f t="shared" ca="1" si="91"/>
        <v/>
      </c>
      <c r="BJ404" s="4" t="str">
        <f t="shared" si="102"/>
        <v/>
      </c>
      <c r="BK404" s="96" t="str">
        <f t="shared" si="92"/>
        <v/>
      </c>
      <c r="BL404" s="107"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7"/>
      <c r="AW405" s="97"/>
      <c r="AX405" s="97"/>
      <c r="AY405" s="110"/>
      <c r="AZ405" s="97"/>
      <c r="BA405" s="97"/>
      <c r="BB405" s="4"/>
      <c r="BC405" s="100"/>
      <c r="BD405" s="4"/>
      <c r="BE405" s="4"/>
      <c r="BF405" s="9"/>
      <c r="BG405" s="7"/>
      <c r="BH405" s="7"/>
      <c r="BI405" s="7" t="str">
        <f t="shared" ca="1" si="91"/>
        <v/>
      </c>
      <c r="BJ405" s="4" t="str">
        <f t="shared" si="102"/>
        <v/>
      </c>
      <c r="BK405" s="96" t="str">
        <f t="shared" si="92"/>
        <v/>
      </c>
      <c r="BL405" s="107"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7"/>
      <c r="AW406" s="97"/>
      <c r="AX406" s="97"/>
      <c r="AY406" s="110"/>
      <c r="AZ406" s="97"/>
      <c r="BA406" s="97"/>
      <c r="BB406" s="4"/>
      <c r="BC406" s="100"/>
      <c r="BD406" s="4"/>
      <c r="BE406" s="4"/>
      <c r="BF406" s="9"/>
      <c r="BG406" s="7"/>
      <c r="BH406" s="7"/>
      <c r="BI406" s="7" t="str">
        <f t="shared" ca="1" si="91"/>
        <v/>
      </c>
      <c r="BJ406" s="4" t="str">
        <f t="shared" si="102"/>
        <v/>
      </c>
      <c r="BK406" s="96" t="str">
        <f t="shared" si="92"/>
        <v/>
      </c>
      <c r="BL406" s="107"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7"/>
      <c r="AW407" s="97"/>
      <c r="AX407" s="97"/>
      <c r="AY407" s="110"/>
      <c r="AZ407" s="97"/>
      <c r="BA407" s="97"/>
      <c r="BB407" s="4"/>
      <c r="BC407" s="100"/>
      <c r="BD407" s="4"/>
      <c r="BE407" s="4"/>
      <c r="BF407" s="9"/>
      <c r="BG407" s="7"/>
      <c r="BH407" s="7"/>
      <c r="BI407" s="7" t="str">
        <f t="shared" ca="1" si="91"/>
        <v/>
      </c>
      <c r="BJ407" s="4" t="str">
        <f t="shared" si="102"/>
        <v/>
      </c>
      <c r="BK407" s="96" t="str">
        <f t="shared" si="92"/>
        <v/>
      </c>
      <c r="BL407" s="107"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7"/>
      <c r="AW408" s="97"/>
      <c r="AX408" s="97"/>
      <c r="AY408" s="110"/>
      <c r="AZ408" s="97"/>
      <c r="BA408" s="97"/>
      <c r="BB408" s="4"/>
      <c r="BC408" s="100"/>
      <c r="BD408" s="4"/>
      <c r="BE408" s="4"/>
      <c r="BF408" s="9"/>
      <c r="BG408" s="7"/>
      <c r="BH408" s="7"/>
      <c r="BI408" s="7" t="str">
        <f t="shared" ca="1" si="91"/>
        <v/>
      </c>
      <c r="BJ408" s="4" t="str">
        <f t="shared" si="102"/>
        <v/>
      </c>
      <c r="BK408" s="96" t="str">
        <f t="shared" si="92"/>
        <v/>
      </c>
      <c r="BL408" s="107"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7"/>
      <c r="AW409" s="97"/>
      <c r="AX409" s="97"/>
      <c r="AY409" s="110"/>
      <c r="AZ409" s="97"/>
      <c r="BA409" s="97"/>
      <c r="BB409" s="4"/>
      <c r="BC409" s="100"/>
      <c r="BD409" s="4"/>
      <c r="BE409" s="4"/>
      <c r="BF409" s="9"/>
      <c r="BG409" s="7"/>
      <c r="BH409" s="7"/>
      <c r="BI409" s="7" t="str">
        <f t="shared" ca="1" si="91"/>
        <v/>
      </c>
      <c r="BJ409" s="4" t="str">
        <f t="shared" si="102"/>
        <v/>
      </c>
      <c r="BK409" s="96" t="str">
        <f t="shared" si="92"/>
        <v/>
      </c>
      <c r="BL409" s="107"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7"/>
      <c r="AW410" s="97"/>
      <c r="AX410" s="97"/>
      <c r="AY410" s="110"/>
      <c r="AZ410" s="97"/>
      <c r="BA410" s="97"/>
      <c r="BB410" s="4"/>
      <c r="BC410" s="100"/>
      <c r="BD410" s="4"/>
      <c r="BE410" s="4"/>
      <c r="BF410" s="9"/>
      <c r="BG410" s="7"/>
      <c r="BH410" s="7"/>
      <c r="BI410" s="7" t="str">
        <f t="shared" ca="1" si="91"/>
        <v/>
      </c>
      <c r="BJ410" s="4" t="str">
        <f t="shared" si="102"/>
        <v/>
      </c>
      <c r="BK410" s="96" t="str">
        <f t="shared" si="92"/>
        <v/>
      </c>
      <c r="BL410" s="107"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7"/>
      <c r="AW411" s="97"/>
      <c r="AX411" s="97"/>
      <c r="AY411" s="110"/>
      <c r="AZ411" s="97"/>
      <c r="BA411" s="97"/>
      <c r="BB411" s="4"/>
      <c r="BC411" s="100"/>
      <c r="BD411" s="4"/>
      <c r="BE411" s="4"/>
      <c r="BF411" s="9"/>
      <c r="BG411" s="7"/>
      <c r="BH411" s="7"/>
      <c r="BI411" s="7" t="str">
        <f t="shared" ca="1" si="91"/>
        <v/>
      </c>
      <c r="BJ411" s="4" t="str">
        <f t="shared" si="102"/>
        <v/>
      </c>
      <c r="BK411" s="96" t="str">
        <f t="shared" si="92"/>
        <v/>
      </c>
      <c r="BL411" s="107"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7"/>
      <c r="AW412" s="97"/>
      <c r="AX412" s="97"/>
      <c r="AY412" s="110"/>
      <c r="AZ412" s="97"/>
      <c r="BA412" s="97"/>
      <c r="BB412" s="4"/>
      <c r="BC412" s="100"/>
      <c r="BD412" s="4"/>
      <c r="BE412" s="4"/>
      <c r="BF412" s="9"/>
      <c r="BG412" s="7"/>
      <c r="BH412" s="7"/>
      <c r="BI412" s="7" t="str">
        <f t="shared" ca="1" si="91"/>
        <v/>
      </c>
      <c r="BJ412" s="4" t="str">
        <f t="shared" si="102"/>
        <v/>
      </c>
      <c r="BK412" s="96" t="str">
        <f t="shared" si="92"/>
        <v/>
      </c>
      <c r="BL412" s="107"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7"/>
      <c r="AW413" s="97"/>
      <c r="AX413" s="97"/>
      <c r="AY413" s="110"/>
      <c r="AZ413" s="97"/>
      <c r="BA413" s="97"/>
      <c r="BB413" s="4"/>
      <c r="BC413" s="100"/>
      <c r="BD413" s="4"/>
      <c r="BE413" s="4"/>
      <c r="BF413" s="9"/>
      <c r="BG413" s="7"/>
      <c r="BH413" s="7"/>
      <c r="BI413" s="7" t="str">
        <f t="shared" ca="1" si="91"/>
        <v/>
      </c>
      <c r="BJ413" s="4" t="str">
        <f t="shared" si="102"/>
        <v/>
      </c>
      <c r="BK413" s="96" t="str">
        <f t="shared" si="92"/>
        <v/>
      </c>
      <c r="BL413" s="107"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7"/>
      <c r="AW414" s="97"/>
      <c r="AX414" s="97"/>
      <c r="AY414" s="110"/>
      <c r="AZ414" s="97"/>
      <c r="BA414" s="97"/>
      <c r="BB414" s="4"/>
      <c r="BC414" s="100"/>
      <c r="BD414" s="4"/>
      <c r="BE414" s="4"/>
      <c r="BF414" s="9"/>
      <c r="BG414" s="7"/>
      <c r="BH414" s="7"/>
      <c r="BI414" s="7" t="str">
        <f t="shared" ca="1" si="91"/>
        <v/>
      </c>
      <c r="BJ414" s="4" t="str">
        <f t="shared" si="102"/>
        <v/>
      </c>
      <c r="BK414" s="96" t="str">
        <f t="shared" si="92"/>
        <v/>
      </c>
      <c r="BL414" s="107"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7"/>
      <c r="AW415" s="97"/>
      <c r="AX415" s="97"/>
      <c r="AY415" s="110"/>
      <c r="AZ415" s="97"/>
      <c r="BA415" s="97"/>
      <c r="BB415" s="4"/>
      <c r="BC415" s="100"/>
      <c r="BD415" s="4"/>
      <c r="BE415" s="4"/>
      <c r="BF415" s="9"/>
      <c r="BG415" s="7"/>
      <c r="BH415" s="7"/>
      <c r="BI415" s="7" t="str">
        <f t="shared" ca="1" si="91"/>
        <v/>
      </c>
      <c r="BJ415" s="4" t="str">
        <f t="shared" si="102"/>
        <v/>
      </c>
      <c r="BK415" s="96" t="str">
        <f t="shared" si="92"/>
        <v/>
      </c>
      <c r="BL415" s="107"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7"/>
      <c r="AW416" s="97"/>
      <c r="AX416" s="97"/>
      <c r="AY416" s="110"/>
      <c r="AZ416" s="97"/>
      <c r="BA416" s="97"/>
      <c r="BB416" s="4"/>
      <c r="BC416" s="100"/>
      <c r="BD416" s="4"/>
      <c r="BE416" s="4"/>
      <c r="BF416" s="9"/>
      <c r="BG416" s="7"/>
      <c r="BH416" s="7"/>
      <c r="BI416" s="7" t="str">
        <f t="shared" ca="1" si="91"/>
        <v/>
      </c>
      <c r="BJ416" s="4" t="str">
        <f t="shared" si="102"/>
        <v/>
      </c>
      <c r="BK416" s="96" t="str">
        <f t="shared" si="92"/>
        <v/>
      </c>
      <c r="BL416" s="107"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7"/>
      <c r="AW417" s="97"/>
      <c r="AX417" s="97"/>
      <c r="AY417" s="110"/>
      <c r="AZ417" s="97"/>
      <c r="BA417" s="97"/>
      <c r="BB417" s="4"/>
      <c r="BC417" s="100"/>
      <c r="BD417" s="4"/>
      <c r="BE417" s="4"/>
      <c r="BF417" s="9"/>
      <c r="BG417" s="7"/>
      <c r="BH417" s="7"/>
      <c r="BI417" s="7" t="str">
        <f t="shared" ca="1" si="91"/>
        <v/>
      </c>
      <c r="BJ417" s="4" t="str">
        <f t="shared" si="102"/>
        <v/>
      </c>
      <c r="BK417" s="96" t="str">
        <f t="shared" si="92"/>
        <v/>
      </c>
      <c r="BL417" s="107"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7"/>
      <c r="AW418" s="97"/>
      <c r="AX418" s="97"/>
      <c r="AY418" s="110"/>
      <c r="AZ418" s="97"/>
      <c r="BA418" s="97"/>
      <c r="BB418" s="4"/>
      <c r="BC418" s="100"/>
      <c r="BD418" s="4"/>
      <c r="BE418" s="4"/>
      <c r="BF418" s="9"/>
      <c r="BG418" s="7"/>
      <c r="BH418" s="7"/>
      <c r="BI418" s="7" t="str">
        <f t="shared" ca="1" si="91"/>
        <v/>
      </c>
      <c r="BJ418" s="4" t="str">
        <f t="shared" si="102"/>
        <v/>
      </c>
      <c r="BK418" s="96" t="str">
        <f t="shared" si="92"/>
        <v/>
      </c>
      <c r="BL418" s="107"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7"/>
      <c r="AW419" s="97"/>
      <c r="AX419" s="97"/>
      <c r="AY419" s="110"/>
      <c r="AZ419" s="97"/>
      <c r="BA419" s="97"/>
      <c r="BB419" s="4"/>
      <c r="BC419" s="100"/>
      <c r="BD419" s="4"/>
      <c r="BE419" s="4"/>
      <c r="BF419" s="9"/>
      <c r="BG419" s="7"/>
      <c r="BH419" s="7"/>
      <c r="BI419" s="7" t="str">
        <f t="shared" ca="1" si="91"/>
        <v/>
      </c>
      <c r="BJ419" s="4" t="str">
        <f t="shared" si="102"/>
        <v/>
      </c>
      <c r="BK419" s="96" t="str">
        <f t="shared" si="92"/>
        <v/>
      </c>
      <c r="BL419" s="107"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7"/>
      <c r="AW420" s="97"/>
      <c r="AX420" s="97"/>
      <c r="AY420" s="110"/>
      <c r="AZ420" s="97"/>
      <c r="BA420" s="97"/>
      <c r="BB420" s="4"/>
      <c r="BC420" s="100"/>
      <c r="BD420" s="4"/>
      <c r="BE420" s="4"/>
      <c r="BF420" s="9"/>
      <c r="BG420" s="7"/>
      <c r="BH420" s="7"/>
      <c r="BI420" s="7" t="str">
        <f t="shared" ca="1" si="91"/>
        <v/>
      </c>
      <c r="BJ420" s="4" t="str">
        <f t="shared" si="102"/>
        <v/>
      </c>
      <c r="BK420" s="96" t="str">
        <f t="shared" si="92"/>
        <v/>
      </c>
      <c r="BL420" s="107"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7"/>
      <c r="AW421" s="97"/>
      <c r="AX421" s="97"/>
      <c r="AY421" s="110"/>
      <c r="AZ421" s="97"/>
      <c r="BA421" s="97"/>
      <c r="BB421" s="4"/>
      <c r="BC421" s="100"/>
      <c r="BD421" s="4"/>
      <c r="BE421" s="4"/>
      <c r="BF421" s="9"/>
      <c r="BG421" s="7"/>
      <c r="BH421" s="7"/>
      <c r="BI421" s="7" t="str">
        <f t="shared" ca="1" si="91"/>
        <v/>
      </c>
      <c r="BJ421" s="4" t="str">
        <f t="shared" si="102"/>
        <v/>
      </c>
      <c r="BK421" s="96" t="str">
        <f t="shared" si="92"/>
        <v/>
      </c>
      <c r="BL421" s="107"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7"/>
      <c r="AW422" s="97"/>
      <c r="AX422" s="97"/>
      <c r="AY422" s="110"/>
      <c r="AZ422" s="97"/>
      <c r="BA422" s="97"/>
      <c r="BB422" s="4"/>
      <c r="BC422" s="100"/>
      <c r="BD422" s="4"/>
      <c r="BE422" s="4"/>
      <c r="BF422" s="9"/>
      <c r="BG422" s="7"/>
      <c r="BH422" s="7"/>
      <c r="BI422" s="7" t="str">
        <f t="shared" ca="1" si="91"/>
        <v/>
      </c>
      <c r="BJ422" s="4" t="str">
        <f t="shared" si="102"/>
        <v/>
      </c>
      <c r="BK422" s="96" t="str">
        <f t="shared" si="92"/>
        <v/>
      </c>
      <c r="BL422" s="107"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7"/>
      <c r="AW423" s="97"/>
      <c r="AX423" s="97"/>
      <c r="AY423" s="110"/>
      <c r="AZ423" s="97"/>
      <c r="BA423" s="97"/>
      <c r="BB423" s="4"/>
      <c r="BC423" s="100"/>
      <c r="BD423" s="4"/>
      <c r="BE423" s="4"/>
      <c r="BF423" s="9"/>
      <c r="BG423" s="7"/>
      <c r="BH423" s="7"/>
      <c r="BI423" s="7" t="str">
        <f t="shared" ca="1" si="91"/>
        <v/>
      </c>
      <c r="BJ423" s="4" t="str">
        <f t="shared" si="102"/>
        <v/>
      </c>
      <c r="BK423" s="96" t="str">
        <f t="shared" si="92"/>
        <v/>
      </c>
      <c r="BL423" s="107"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7"/>
      <c r="AW424" s="97"/>
      <c r="AX424" s="97"/>
      <c r="AY424" s="110"/>
      <c r="AZ424" s="97"/>
      <c r="BA424" s="97"/>
      <c r="BB424" s="4"/>
      <c r="BC424" s="100"/>
      <c r="BD424" s="4"/>
      <c r="BE424" s="4"/>
      <c r="BF424" s="9"/>
      <c r="BG424" s="7"/>
      <c r="BH424" s="7"/>
      <c r="BI424" s="7" t="str">
        <f t="shared" ca="1" si="91"/>
        <v/>
      </c>
      <c r="BJ424" s="4" t="str">
        <f t="shared" si="102"/>
        <v/>
      </c>
      <c r="BK424" s="96" t="str">
        <f t="shared" si="92"/>
        <v/>
      </c>
      <c r="BL424" s="107"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7"/>
      <c r="AW425" s="97"/>
      <c r="AX425" s="97"/>
      <c r="AY425" s="110"/>
      <c r="AZ425" s="97"/>
      <c r="BA425" s="97"/>
      <c r="BB425" s="4"/>
      <c r="BC425" s="100"/>
      <c r="BD425" s="4"/>
      <c r="BE425" s="4"/>
      <c r="BF425" s="9"/>
      <c r="BG425" s="7"/>
      <c r="BH425" s="7"/>
      <c r="BI425" s="7" t="str">
        <f t="shared" ca="1" si="91"/>
        <v/>
      </c>
      <c r="BJ425" s="4" t="str">
        <f t="shared" si="102"/>
        <v/>
      </c>
      <c r="BK425" s="96" t="str">
        <f t="shared" si="92"/>
        <v/>
      </c>
      <c r="BL425" s="107"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7"/>
      <c r="AW426" s="97"/>
      <c r="AX426" s="97"/>
      <c r="AY426" s="110"/>
      <c r="AZ426" s="97"/>
      <c r="BA426" s="97"/>
      <c r="BB426" s="4"/>
      <c r="BC426" s="100"/>
      <c r="BD426" s="4"/>
      <c r="BE426" s="4"/>
      <c r="BF426" s="9"/>
      <c r="BG426" s="7"/>
      <c r="BH426" s="7"/>
      <c r="BI426" s="7" t="str">
        <f t="shared" ca="1" si="91"/>
        <v/>
      </c>
      <c r="BJ426" s="4" t="str">
        <f t="shared" si="102"/>
        <v/>
      </c>
      <c r="BK426" s="96" t="str">
        <f t="shared" si="92"/>
        <v/>
      </c>
      <c r="BL426" s="107"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7"/>
      <c r="AW427" s="97"/>
      <c r="AX427" s="97"/>
      <c r="AY427" s="110"/>
      <c r="AZ427" s="97"/>
      <c r="BA427" s="97"/>
      <c r="BB427" s="4"/>
      <c r="BC427" s="100"/>
      <c r="BD427" s="4"/>
      <c r="BE427" s="4"/>
      <c r="BF427" s="9"/>
      <c r="BG427" s="7"/>
      <c r="BH427" s="7"/>
      <c r="BI427" s="7" t="str">
        <f t="shared" ca="1" si="91"/>
        <v/>
      </c>
      <c r="BJ427" s="4" t="str">
        <f t="shared" si="102"/>
        <v/>
      </c>
      <c r="BK427" s="96" t="str">
        <f t="shared" si="92"/>
        <v/>
      </c>
      <c r="BL427" s="107"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7"/>
      <c r="AW428" s="97"/>
      <c r="AX428" s="97"/>
      <c r="AY428" s="110"/>
      <c r="AZ428" s="97"/>
      <c r="BA428" s="97"/>
      <c r="BB428" s="4"/>
      <c r="BC428" s="100"/>
      <c r="BD428" s="4"/>
      <c r="BE428" s="4"/>
      <c r="BF428" s="9"/>
      <c r="BG428" s="7"/>
      <c r="BH428" s="7"/>
      <c r="BI428" s="7" t="str">
        <f t="shared" ca="1" si="91"/>
        <v/>
      </c>
      <c r="BJ428" s="4" t="str">
        <f t="shared" si="102"/>
        <v/>
      </c>
      <c r="BK428" s="96" t="str">
        <f t="shared" si="92"/>
        <v/>
      </c>
      <c r="BL428" s="107"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7"/>
      <c r="AW429" s="97"/>
      <c r="AX429" s="97"/>
      <c r="AY429" s="110"/>
      <c r="AZ429" s="97"/>
      <c r="BA429" s="97"/>
      <c r="BB429" s="4"/>
      <c r="BC429" s="100"/>
      <c r="BD429" s="4"/>
      <c r="BE429" s="4"/>
      <c r="BF429" s="9"/>
      <c r="BG429" s="7"/>
      <c r="BH429" s="7"/>
      <c r="BI429" s="7" t="str">
        <f t="shared" ca="1" si="91"/>
        <v/>
      </c>
      <c r="BJ429" s="4" t="str">
        <f t="shared" si="102"/>
        <v/>
      </c>
      <c r="BK429" s="96" t="str">
        <f t="shared" si="92"/>
        <v/>
      </c>
      <c r="BL429" s="107"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7"/>
      <c r="AW430" s="97"/>
      <c r="AX430" s="97"/>
      <c r="AY430" s="110"/>
      <c r="AZ430" s="97"/>
      <c r="BA430" s="97"/>
      <c r="BB430" s="4"/>
      <c r="BC430" s="100"/>
      <c r="BD430" s="4"/>
      <c r="BE430" s="4"/>
      <c r="BF430" s="9"/>
      <c r="BG430" s="7"/>
      <c r="BH430" s="7"/>
      <c r="BI430" s="7" t="str">
        <f t="shared" ca="1" si="91"/>
        <v/>
      </c>
      <c r="BJ430" s="4" t="str">
        <f t="shared" si="102"/>
        <v/>
      </c>
      <c r="BK430" s="96" t="str">
        <f t="shared" si="92"/>
        <v/>
      </c>
      <c r="BL430" s="107"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7"/>
      <c r="AW431" s="97"/>
      <c r="AX431" s="97"/>
      <c r="AY431" s="110"/>
      <c r="AZ431" s="97"/>
      <c r="BA431" s="97"/>
      <c r="BB431" s="4"/>
      <c r="BC431" s="100"/>
      <c r="BD431" s="4"/>
      <c r="BE431" s="4"/>
      <c r="BF431" s="9"/>
      <c r="BG431" s="7"/>
      <c r="BH431" s="7"/>
      <c r="BI431" s="7" t="str">
        <f t="shared" ca="1" si="91"/>
        <v/>
      </c>
      <c r="BJ431" s="4" t="str">
        <f t="shared" si="102"/>
        <v/>
      </c>
      <c r="BK431" s="96" t="str">
        <f t="shared" si="92"/>
        <v/>
      </c>
      <c r="BL431" s="107"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7"/>
      <c r="AW432" s="97"/>
      <c r="AX432" s="97"/>
      <c r="AY432" s="110"/>
      <c r="AZ432" s="97"/>
      <c r="BA432" s="97"/>
      <c r="BB432" s="4"/>
      <c r="BC432" s="100"/>
      <c r="BD432" s="4"/>
      <c r="BE432" s="4"/>
      <c r="BF432" s="9"/>
      <c r="BG432" s="7"/>
      <c r="BH432" s="7"/>
      <c r="BI432" s="7" t="str">
        <f t="shared" ca="1" si="91"/>
        <v/>
      </c>
      <c r="BJ432" s="4" t="str">
        <f t="shared" si="102"/>
        <v/>
      </c>
      <c r="BK432" s="96" t="str">
        <f t="shared" si="92"/>
        <v/>
      </c>
      <c r="BL432" s="107"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7"/>
      <c r="AW433" s="97"/>
      <c r="AX433" s="97"/>
      <c r="AY433" s="110"/>
      <c r="AZ433" s="97"/>
      <c r="BA433" s="97"/>
      <c r="BB433" s="4"/>
      <c r="BC433" s="100"/>
      <c r="BD433" s="4"/>
      <c r="BE433" s="4"/>
      <c r="BF433" s="9"/>
      <c r="BG433" s="7"/>
      <c r="BH433" s="7"/>
      <c r="BI433" s="7" t="str">
        <f t="shared" ca="1" si="91"/>
        <v/>
      </c>
      <c r="BJ433" s="4" t="str">
        <f t="shared" si="102"/>
        <v/>
      </c>
      <c r="BK433" s="96" t="str">
        <f t="shared" si="92"/>
        <v/>
      </c>
      <c r="BL433" s="107"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7"/>
      <c r="AW434" s="97"/>
      <c r="AX434" s="97"/>
      <c r="AY434" s="110"/>
      <c r="AZ434" s="97"/>
      <c r="BA434" s="97"/>
      <c r="BB434" s="4"/>
      <c r="BC434" s="100"/>
      <c r="BD434" s="4"/>
      <c r="BE434" s="4"/>
      <c r="BF434" s="9"/>
      <c r="BG434" s="7"/>
      <c r="BH434" s="7"/>
      <c r="BI434" s="7" t="str">
        <f t="shared" ca="1" si="91"/>
        <v/>
      </c>
      <c r="BJ434" s="4" t="str">
        <f t="shared" si="102"/>
        <v/>
      </c>
      <c r="BK434" s="96" t="str">
        <f t="shared" si="92"/>
        <v/>
      </c>
      <c r="BL434" s="107"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7"/>
      <c r="AW435" s="97"/>
      <c r="AX435" s="97"/>
      <c r="AY435" s="110"/>
      <c r="AZ435" s="97"/>
      <c r="BA435" s="97"/>
      <c r="BB435" s="4"/>
      <c r="BC435" s="100"/>
      <c r="BD435" s="4"/>
      <c r="BE435" s="4"/>
      <c r="BF435" s="9"/>
      <c r="BG435" s="7"/>
      <c r="BH435" s="7"/>
      <c r="BI435" s="7" t="str">
        <f t="shared" ca="1" si="91"/>
        <v/>
      </c>
      <c r="BJ435" s="4" t="str">
        <f t="shared" si="102"/>
        <v/>
      </c>
      <c r="BK435" s="96" t="str">
        <f t="shared" si="92"/>
        <v/>
      </c>
      <c r="BL435" s="107"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7"/>
      <c r="AW436" s="97"/>
      <c r="AX436" s="97"/>
      <c r="AY436" s="110"/>
      <c r="AZ436" s="97"/>
      <c r="BA436" s="97"/>
      <c r="BB436" s="4"/>
      <c r="BC436" s="100"/>
      <c r="BD436" s="4"/>
      <c r="BE436" s="4"/>
      <c r="BF436" s="9"/>
      <c r="BG436" s="7"/>
      <c r="BH436" s="7"/>
      <c r="BI436" s="7" t="str">
        <f t="shared" ca="1" si="91"/>
        <v/>
      </c>
      <c r="BJ436" s="4" t="str">
        <f t="shared" si="102"/>
        <v/>
      </c>
      <c r="BK436" s="96" t="str">
        <f t="shared" si="92"/>
        <v/>
      </c>
      <c r="BL436" s="107"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7"/>
      <c r="AW437" s="97"/>
      <c r="AX437" s="97"/>
      <c r="AY437" s="110"/>
      <c r="AZ437" s="97"/>
      <c r="BA437" s="97"/>
      <c r="BB437" s="4"/>
      <c r="BC437" s="100"/>
      <c r="BD437" s="4"/>
      <c r="BE437" s="4"/>
      <c r="BF437" s="9"/>
      <c r="BG437" s="7"/>
      <c r="BH437" s="7"/>
      <c r="BI437" s="7" t="str">
        <f t="shared" ca="1" si="91"/>
        <v/>
      </c>
      <c r="BJ437" s="4" t="str">
        <f t="shared" si="102"/>
        <v/>
      </c>
      <c r="BK437" s="96" t="str">
        <f t="shared" si="92"/>
        <v/>
      </c>
      <c r="BL437" s="107"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7"/>
      <c r="AW438" s="97"/>
      <c r="AX438" s="97"/>
      <c r="AY438" s="110"/>
      <c r="AZ438" s="97"/>
      <c r="BA438" s="97"/>
      <c r="BB438" s="4"/>
      <c r="BC438" s="100"/>
      <c r="BD438" s="4"/>
      <c r="BE438" s="4"/>
      <c r="BF438" s="9"/>
      <c r="BG438" s="7"/>
      <c r="BH438" s="7"/>
      <c r="BI438" s="7" t="str">
        <f t="shared" ca="1" si="91"/>
        <v/>
      </c>
      <c r="BJ438" s="4" t="str">
        <f t="shared" si="102"/>
        <v/>
      </c>
      <c r="BK438" s="96" t="str">
        <f t="shared" si="92"/>
        <v/>
      </c>
      <c r="BL438" s="107"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7"/>
      <c r="AW439" s="97"/>
      <c r="AX439" s="97"/>
      <c r="AY439" s="110"/>
      <c r="AZ439" s="97"/>
      <c r="BA439" s="97"/>
      <c r="BB439" s="4"/>
      <c r="BC439" s="100"/>
      <c r="BD439" s="4"/>
      <c r="BE439" s="4"/>
      <c r="BF439" s="9"/>
      <c r="BG439" s="7"/>
      <c r="BH439" s="7"/>
      <c r="BI439" s="7" t="str">
        <f t="shared" ca="1" si="91"/>
        <v/>
      </c>
      <c r="BJ439" s="4" t="str">
        <f t="shared" si="102"/>
        <v/>
      </c>
      <c r="BK439" s="96" t="str">
        <f t="shared" si="92"/>
        <v/>
      </c>
      <c r="BL439" s="107"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7"/>
      <c r="AW440" s="97"/>
      <c r="AX440" s="97"/>
      <c r="AY440" s="110"/>
      <c r="AZ440" s="97"/>
      <c r="BA440" s="97"/>
      <c r="BB440" s="4"/>
      <c r="BC440" s="100"/>
      <c r="BD440" s="4"/>
      <c r="BE440" s="4"/>
      <c r="BF440" s="9"/>
      <c r="BG440" s="7"/>
      <c r="BH440" s="7"/>
      <c r="BI440" s="7" t="str">
        <f t="shared" ca="1" si="91"/>
        <v/>
      </c>
      <c r="BJ440" s="4" t="str">
        <f t="shared" si="102"/>
        <v/>
      </c>
      <c r="BK440" s="96" t="str">
        <f t="shared" si="92"/>
        <v/>
      </c>
      <c r="BL440" s="107"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7"/>
      <c r="AW441" s="97"/>
      <c r="AX441" s="97"/>
      <c r="AY441" s="110"/>
      <c r="AZ441" s="97"/>
      <c r="BA441" s="97"/>
      <c r="BB441" s="4"/>
      <c r="BC441" s="100"/>
      <c r="BD441" s="4"/>
      <c r="BE441" s="4"/>
      <c r="BF441" s="9"/>
      <c r="BG441" s="7"/>
      <c r="BH441" s="7"/>
      <c r="BI441" s="7" t="str">
        <f t="shared" ca="1" si="91"/>
        <v/>
      </c>
      <c r="BJ441" s="4" t="str">
        <f t="shared" si="102"/>
        <v/>
      </c>
      <c r="BK441" s="96" t="str">
        <f t="shared" si="92"/>
        <v/>
      </c>
      <c r="BL441" s="107"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7"/>
      <c r="AW442" s="97"/>
      <c r="AX442" s="97"/>
      <c r="AY442" s="110"/>
      <c r="AZ442" s="97"/>
      <c r="BA442" s="97"/>
      <c r="BB442" s="4"/>
      <c r="BC442" s="100"/>
      <c r="BD442" s="4"/>
      <c r="BE442" s="4"/>
      <c r="BF442" s="9"/>
      <c r="BG442" s="7"/>
      <c r="BH442" s="7"/>
      <c r="BI442" s="7" t="str">
        <f t="shared" ca="1" si="91"/>
        <v/>
      </c>
      <c r="BJ442" s="4" t="str">
        <f t="shared" si="102"/>
        <v/>
      </c>
      <c r="BK442" s="96" t="str">
        <f t="shared" si="92"/>
        <v/>
      </c>
      <c r="BL442" s="107"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7"/>
      <c r="AW443" s="97"/>
      <c r="AX443" s="97"/>
      <c r="AY443" s="110"/>
      <c r="AZ443" s="97"/>
      <c r="BA443" s="97"/>
      <c r="BB443" s="4"/>
      <c r="BC443" s="100"/>
      <c r="BD443" s="4"/>
      <c r="BE443" s="4"/>
      <c r="BF443" s="9"/>
      <c r="BG443" s="7"/>
      <c r="BH443" s="7"/>
      <c r="BI443" s="7" t="str">
        <f t="shared" ca="1" si="91"/>
        <v/>
      </c>
      <c r="BJ443" s="4" t="str">
        <f t="shared" si="102"/>
        <v/>
      </c>
      <c r="BK443" s="96" t="str">
        <f t="shared" si="92"/>
        <v/>
      </c>
      <c r="BL443" s="107"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7"/>
      <c r="AW444" s="97"/>
      <c r="AX444" s="97"/>
      <c r="AY444" s="110"/>
      <c r="AZ444" s="97"/>
      <c r="BA444" s="97"/>
      <c r="BB444" s="4"/>
      <c r="BC444" s="100"/>
      <c r="BD444" s="4"/>
      <c r="BE444" s="4"/>
      <c r="BF444" s="9"/>
      <c r="BG444" s="7"/>
      <c r="BH444" s="7"/>
      <c r="BI444" s="7" t="str">
        <f t="shared" ca="1" si="91"/>
        <v/>
      </c>
      <c r="BJ444" s="4" t="str">
        <f t="shared" si="102"/>
        <v/>
      </c>
      <c r="BK444" s="96" t="str">
        <f t="shared" si="92"/>
        <v/>
      </c>
      <c r="BL444" s="107"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7"/>
      <c r="AW445" s="97"/>
      <c r="AX445" s="97"/>
      <c r="AY445" s="110"/>
      <c r="AZ445" s="97"/>
      <c r="BA445" s="97"/>
      <c r="BB445" s="4"/>
      <c r="BC445" s="100"/>
      <c r="BD445" s="4"/>
      <c r="BE445" s="4"/>
      <c r="BF445" s="9"/>
      <c r="BG445" s="7"/>
      <c r="BH445" s="7"/>
      <c r="BI445" s="7" t="str">
        <f t="shared" ca="1" si="91"/>
        <v/>
      </c>
      <c r="BJ445" s="4" t="str">
        <f t="shared" si="102"/>
        <v/>
      </c>
      <c r="BK445" s="96" t="str">
        <f t="shared" si="92"/>
        <v/>
      </c>
      <c r="BL445" s="107"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7"/>
      <c r="AW446" s="97"/>
      <c r="AX446" s="97"/>
      <c r="AY446" s="110"/>
      <c r="AZ446" s="97"/>
      <c r="BA446" s="97"/>
      <c r="BB446" s="4"/>
      <c r="BC446" s="100"/>
      <c r="BD446" s="4"/>
      <c r="BE446" s="4"/>
      <c r="BF446" s="9"/>
      <c r="BG446" s="7"/>
      <c r="BH446" s="7"/>
      <c r="BI446" s="7" t="str">
        <f t="shared" ca="1" si="91"/>
        <v/>
      </c>
      <c r="BJ446" s="4" t="str">
        <f t="shared" si="102"/>
        <v/>
      </c>
      <c r="BK446" s="96" t="str">
        <f t="shared" si="92"/>
        <v/>
      </c>
      <c r="BL446" s="107"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7"/>
      <c r="AW447" s="97"/>
      <c r="AX447" s="97"/>
      <c r="AY447" s="110"/>
      <c r="AZ447" s="97"/>
      <c r="BA447" s="97"/>
      <c r="BB447" s="4"/>
      <c r="BC447" s="100"/>
      <c r="BD447" s="4"/>
      <c r="BE447" s="4"/>
      <c r="BF447" s="9"/>
      <c r="BG447" s="7"/>
      <c r="BH447" s="7"/>
      <c r="BI447" s="7" t="str">
        <f t="shared" ca="1" si="91"/>
        <v/>
      </c>
      <c r="BJ447" s="4" t="str">
        <f t="shared" si="102"/>
        <v/>
      </c>
      <c r="BK447" s="96" t="str">
        <f t="shared" si="92"/>
        <v/>
      </c>
      <c r="BL447" s="107"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7"/>
      <c r="AW448" s="97"/>
      <c r="AX448" s="97"/>
      <c r="AY448" s="110"/>
      <c r="AZ448" s="97"/>
      <c r="BA448" s="97"/>
      <c r="BB448" s="4"/>
      <c r="BC448" s="100"/>
      <c r="BD448" s="4"/>
      <c r="BE448" s="4"/>
      <c r="BF448" s="9"/>
      <c r="BG448" s="7"/>
      <c r="BH448" s="7"/>
      <c r="BI448" s="7" t="str">
        <f t="shared" ca="1" si="91"/>
        <v/>
      </c>
      <c r="BJ448" s="4" t="str">
        <f t="shared" si="102"/>
        <v/>
      </c>
      <c r="BK448" s="96" t="str">
        <f t="shared" si="92"/>
        <v/>
      </c>
      <c r="BL448" s="107"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7"/>
      <c r="AW449" s="97"/>
      <c r="AX449" s="97"/>
      <c r="AY449" s="110"/>
      <c r="AZ449" s="97"/>
      <c r="BA449" s="97"/>
      <c r="BB449" s="4"/>
      <c r="BC449" s="100"/>
      <c r="BD449" s="4"/>
      <c r="BE449" s="4"/>
      <c r="BF449" s="9"/>
      <c r="BG449" s="7"/>
      <c r="BH449" s="7"/>
      <c r="BI449" s="7" t="str">
        <f t="shared" ca="1" si="91"/>
        <v/>
      </c>
      <c r="BJ449" s="4" t="str">
        <f t="shared" si="102"/>
        <v/>
      </c>
      <c r="BK449" s="96" t="str">
        <f t="shared" si="92"/>
        <v/>
      </c>
      <c r="BL449" s="107"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7"/>
      <c r="AW450" s="97"/>
      <c r="AX450" s="97"/>
      <c r="AY450" s="110"/>
      <c r="AZ450" s="97"/>
      <c r="BA450" s="97"/>
      <c r="BB450" s="4"/>
      <c r="BC450" s="100"/>
      <c r="BD450" s="4"/>
      <c r="BE450" s="4"/>
      <c r="BF450" s="9"/>
      <c r="BG450" s="7"/>
      <c r="BH450" s="7"/>
      <c r="BI450" s="7" t="str">
        <f t="shared" ref="BI450:BI513" ca="1" si="107">IFERROR(IF(BF450="","",IF(BB450=5,"",IF(BF450-TODAY()&gt;0,"VIGENTE","VENCIDO"))),"")</f>
        <v/>
      </c>
      <c r="BJ450" s="4" t="str">
        <f t="shared" si="102"/>
        <v/>
      </c>
      <c r="BK450" s="96" t="str">
        <f t="shared" ref="BK450:BK513" si="108">IFERROR(IF(AA450="","",AA450/V450),"")</f>
        <v/>
      </c>
      <c r="BL450" s="107"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7"/>
      <c r="AW451" s="97"/>
      <c r="AX451" s="97"/>
      <c r="AY451" s="110"/>
      <c r="AZ451" s="97"/>
      <c r="BA451" s="97"/>
      <c r="BB451" s="4"/>
      <c r="BC451" s="100"/>
      <c r="BD451" s="4"/>
      <c r="BE451" s="4"/>
      <c r="BF451" s="9"/>
      <c r="BG451" s="7"/>
      <c r="BH451" s="7"/>
      <c r="BI451" s="7" t="str">
        <f t="shared" ca="1" si="107"/>
        <v/>
      </c>
      <c r="BJ451" s="4" t="str">
        <f t="shared" si="102"/>
        <v/>
      </c>
      <c r="BK451" s="96" t="str">
        <f t="shared" si="108"/>
        <v/>
      </c>
      <c r="BL451" s="107"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7"/>
      <c r="AW452" s="97"/>
      <c r="AX452" s="97"/>
      <c r="AY452" s="110"/>
      <c r="AZ452" s="97"/>
      <c r="BA452" s="97"/>
      <c r="BB452" s="4"/>
      <c r="BC452" s="100"/>
      <c r="BD452" s="4"/>
      <c r="BE452" s="4"/>
      <c r="BF452" s="9"/>
      <c r="BG452" s="7"/>
      <c r="BH452" s="7"/>
      <c r="BI452" s="7" t="str">
        <f t="shared" ca="1" si="107"/>
        <v/>
      </c>
      <c r="BJ452" s="4" t="str">
        <f t="shared" si="102"/>
        <v/>
      </c>
      <c r="BK452" s="96" t="str">
        <f t="shared" si="108"/>
        <v/>
      </c>
      <c r="BL452" s="107"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7"/>
      <c r="AW453" s="97"/>
      <c r="AX453" s="97"/>
      <c r="AY453" s="110"/>
      <c r="AZ453" s="97"/>
      <c r="BA453" s="97"/>
      <c r="BB453" s="4"/>
      <c r="BC453" s="100"/>
      <c r="BD453" s="4"/>
      <c r="BE453" s="4"/>
      <c r="BF453" s="9"/>
      <c r="BG453" s="7"/>
      <c r="BH453" s="7"/>
      <c r="BI453" s="7" t="str">
        <f t="shared" ca="1" si="107"/>
        <v/>
      </c>
      <c r="BJ453" s="4" t="str">
        <f t="shared" si="102"/>
        <v/>
      </c>
      <c r="BK453" s="96" t="str">
        <f t="shared" si="108"/>
        <v/>
      </c>
      <c r="BL453" s="107"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7"/>
      <c r="AW454" s="97"/>
      <c r="AX454" s="97"/>
      <c r="AY454" s="110"/>
      <c r="AZ454" s="97"/>
      <c r="BA454" s="97"/>
      <c r="BB454" s="4"/>
      <c r="BC454" s="100"/>
      <c r="BD454" s="4"/>
      <c r="BE454" s="4"/>
      <c r="BF454" s="9"/>
      <c r="BG454" s="7"/>
      <c r="BH454" s="7"/>
      <c r="BI454" s="7" t="str">
        <f t="shared" ca="1" si="107"/>
        <v/>
      </c>
      <c r="BJ454" s="4" t="str">
        <f t="shared" si="102"/>
        <v/>
      </c>
      <c r="BK454" s="96" t="str">
        <f t="shared" si="108"/>
        <v/>
      </c>
      <c r="BL454" s="107"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7"/>
      <c r="AW455" s="97"/>
      <c r="AX455" s="97"/>
      <c r="AY455" s="110"/>
      <c r="AZ455" s="97"/>
      <c r="BA455" s="97"/>
      <c r="BB455" s="4"/>
      <c r="BC455" s="100"/>
      <c r="BD455" s="4"/>
      <c r="BE455" s="4"/>
      <c r="BF455" s="9"/>
      <c r="BG455" s="7"/>
      <c r="BH455" s="7"/>
      <c r="BI455" s="7" t="str">
        <f t="shared" ca="1" si="107"/>
        <v/>
      </c>
      <c r="BJ455" s="4" t="str">
        <f t="shared" si="102"/>
        <v/>
      </c>
      <c r="BK455" s="96" t="str">
        <f t="shared" si="108"/>
        <v/>
      </c>
      <c r="BL455" s="107"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7"/>
      <c r="AW456" s="97"/>
      <c r="AX456" s="97"/>
      <c r="AY456" s="110"/>
      <c r="AZ456" s="97"/>
      <c r="BA456" s="97"/>
      <c r="BB456" s="4"/>
      <c r="BC456" s="100"/>
      <c r="BD456" s="4"/>
      <c r="BE456" s="4"/>
      <c r="BF456" s="9"/>
      <c r="BG456" s="7"/>
      <c r="BH456" s="7"/>
      <c r="BI456" s="7" t="str">
        <f t="shared" ca="1" si="107"/>
        <v/>
      </c>
      <c r="BJ456" s="4" t="str">
        <f t="shared" si="102"/>
        <v/>
      </c>
      <c r="BK456" s="96" t="str">
        <f t="shared" si="108"/>
        <v/>
      </c>
      <c r="BL456" s="107"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7"/>
      <c r="AW457" s="97"/>
      <c r="AX457" s="97"/>
      <c r="AY457" s="110"/>
      <c r="AZ457" s="97"/>
      <c r="BA457" s="97"/>
      <c r="BB457" s="4"/>
      <c r="BC457" s="100"/>
      <c r="BD457" s="4"/>
      <c r="BE457" s="4"/>
      <c r="BF457" s="9"/>
      <c r="BG457" s="7"/>
      <c r="BH457" s="7"/>
      <c r="BI457" s="7" t="str">
        <f t="shared" ca="1" si="107"/>
        <v/>
      </c>
      <c r="BJ457" s="4" t="str">
        <f t="shared" si="102"/>
        <v/>
      </c>
      <c r="BK457" s="96" t="str">
        <f t="shared" si="108"/>
        <v/>
      </c>
      <c r="BL457" s="107"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7"/>
      <c r="AW458" s="97"/>
      <c r="AX458" s="97"/>
      <c r="AY458" s="110"/>
      <c r="AZ458" s="97"/>
      <c r="BA458" s="97"/>
      <c r="BB458" s="4"/>
      <c r="BC458" s="100"/>
      <c r="BD458" s="4"/>
      <c r="BE458" s="4"/>
      <c r="BF458" s="9"/>
      <c r="BG458" s="7"/>
      <c r="BH458" s="7"/>
      <c r="BI458" s="7" t="str">
        <f t="shared" ca="1" si="107"/>
        <v/>
      </c>
      <c r="BJ458" s="4" t="str">
        <f t="shared" si="102"/>
        <v/>
      </c>
      <c r="BK458" s="96" t="str">
        <f t="shared" si="108"/>
        <v/>
      </c>
      <c r="BL458" s="107"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7"/>
      <c r="AW459" s="97"/>
      <c r="AX459" s="97"/>
      <c r="AY459" s="110"/>
      <c r="AZ459" s="97"/>
      <c r="BA459" s="97"/>
      <c r="BB459" s="4"/>
      <c r="BC459" s="100"/>
      <c r="BD459" s="4"/>
      <c r="BE459" s="4"/>
      <c r="BF459" s="9"/>
      <c r="BG459" s="7"/>
      <c r="BH459" s="7"/>
      <c r="BI459" s="7" t="str">
        <f t="shared" ca="1" si="107"/>
        <v/>
      </c>
      <c r="BJ459" s="4" t="str">
        <f t="shared" si="102"/>
        <v/>
      </c>
      <c r="BK459" s="96" t="str">
        <f t="shared" si="108"/>
        <v/>
      </c>
      <c r="BL459" s="107"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7"/>
      <c r="AW460" s="97"/>
      <c r="AX460" s="97"/>
      <c r="AY460" s="110"/>
      <c r="AZ460" s="97"/>
      <c r="BA460" s="97"/>
      <c r="BB460" s="4"/>
      <c r="BC460" s="100"/>
      <c r="BD460" s="4"/>
      <c r="BE460" s="4"/>
      <c r="BF460" s="9"/>
      <c r="BG460" s="7"/>
      <c r="BH460" s="7"/>
      <c r="BI460" s="7" t="str">
        <f t="shared" ca="1" si="107"/>
        <v/>
      </c>
      <c r="BJ460" s="4" t="str">
        <f t="shared" si="102"/>
        <v/>
      </c>
      <c r="BK460" s="96" t="str">
        <f t="shared" si="108"/>
        <v/>
      </c>
      <c r="BL460" s="107"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7"/>
      <c r="AW461" s="97"/>
      <c r="AX461" s="97"/>
      <c r="AY461" s="110"/>
      <c r="AZ461" s="97"/>
      <c r="BA461" s="97"/>
      <c r="BB461" s="4"/>
      <c r="BC461" s="100"/>
      <c r="BD461" s="4"/>
      <c r="BE461" s="4"/>
      <c r="BF461" s="9"/>
      <c r="BG461" s="7"/>
      <c r="BH461" s="7"/>
      <c r="BI461" s="7" t="str">
        <f t="shared" ca="1" si="107"/>
        <v/>
      </c>
      <c r="BJ461" s="4" t="str">
        <f t="shared" si="102"/>
        <v/>
      </c>
      <c r="BK461" s="96" t="str">
        <f t="shared" si="108"/>
        <v/>
      </c>
      <c r="BL461" s="107"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7"/>
      <c r="AW462" s="97"/>
      <c r="AX462" s="97"/>
      <c r="AY462" s="110"/>
      <c r="AZ462" s="97"/>
      <c r="BA462" s="97"/>
      <c r="BB462" s="4"/>
      <c r="BC462" s="100"/>
      <c r="BD462" s="4"/>
      <c r="BE462" s="4"/>
      <c r="BF462" s="9"/>
      <c r="BG462" s="7"/>
      <c r="BH462" s="7"/>
      <c r="BI462" s="7" t="str">
        <f t="shared" ca="1" si="107"/>
        <v/>
      </c>
      <c r="BJ462" s="4" t="str">
        <f t="shared" si="102"/>
        <v/>
      </c>
      <c r="BK462" s="96" t="str">
        <f t="shared" si="108"/>
        <v/>
      </c>
      <c r="BL462" s="107"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7"/>
      <c r="AW463" s="97"/>
      <c r="AX463" s="97"/>
      <c r="AY463" s="110"/>
      <c r="AZ463" s="97"/>
      <c r="BA463" s="97"/>
      <c r="BB463" s="4"/>
      <c r="BC463" s="100"/>
      <c r="BD463" s="4"/>
      <c r="BE463" s="4"/>
      <c r="BF463" s="9"/>
      <c r="BG463" s="7"/>
      <c r="BH463" s="7"/>
      <c r="BI463" s="7" t="str">
        <f t="shared" ca="1" si="107"/>
        <v/>
      </c>
      <c r="BJ463" s="4" t="str">
        <f t="shared" si="102"/>
        <v/>
      </c>
      <c r="BK463" s="96" t="str">
        <f t="shared" si="108"/>
        <v/>
      </c>
      <c r="BL463" s="107"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7"/>
      <c r="AW464" s="97"/>
      <c r="AX464" s="97"/>
      <c r="AY464" s="110"/>
      <c r="AZ464" s="97"/>
      <c r="BA464" s="97"/>
      <c r="BB464" s="4"/>
      <c r="BC464" s="100"/>
      <c r="BD464" s="4"/>
      <c r="BE464" s="4"/>
      <c r="BF464" s="9"/>
      <c r="BG464" s="7"/>
      <c r="BH464" s="7"/>
      <c r="BI464" s="7" t="str">
        <f t="shared" ca="1" si="107"/>
        <v/>
      </c>
      <c r="BJ464" s="4" t="str">
        <f t="shared" si="102"/>
        <v/>
      </c>
      <c r="BK464" s="96" t="str">
        <f t="shared" si="108"/>
        <v/>
      </c>
      <c r="BL464" s="107"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7"/>
      <c r="AW465" s="97"/>
      <c r="AX465" s="97"/>
      <c r="AY465" s="110"/>
      <c r="AZ465" s="97"/>
      <c r="BA465" s="97"/>
      <c r="BB465" s="4"/>
      <c r="BC465" s="100"/>
      <c r="BD465" s="4"/>
      <c r="BE465" s="4"/>
      <c r="BF465" s="9"/>
      <c r="BG465" s="7"/>
      <c r="BH465" s="7"/>
      <c r="BI465" s="7" t="str">
        <f t="shared" ca="1" si="107"/>
        <v/>
      </c>
      <c r="BJ465" s="4" t="str">
        <f t="shared" si="102"/>
        <v/>
      </c>
      <c r="BK465" s="96" t="str">
        <f t="shared" si="108"/>
        <v/>
      </c>
      <c r="BL465" s="107"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7"/>
      <c r="AW466" s="97"/>
      <c r="AX466" s="97"/>
      <c r="AY466" s="110"/>
      <c r="AZ466" s="97"/>
      <c r="BA466" s="97"/>
      <c r="BB466" s="4"/>
      <c r="BC466" s="100"/>
      <c r="BD466" s="4"/>
      <c r="BE466" s="4"/>
      <c r="BF466" s="9"/>
      <c r="BG466" s="7"/>
      <c r="BH466" s="7"/>
      <c r="BI466" s="7" t="str">
        <f t="shared" ca="1" si="107"/>
        <v/>
      </c>
      <c r="BJ466" s="4" t="str">
        <f t="shared" si="102"/>
        <v/>
      </c>
      <c r="BK466" s="96" t="str">
        <f t="shared" si="108"/>
        <v/>
      </c>
      <c r="BL466" s="107"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7"/>
      <c r="AW467" s="97"/>
      <c r="AX467" s="97"/>
      <c r="AY467" s="110"/>
      <c r="AZ467" s="97"/>
      <c r="BA467" s="97"/>
      <c r="BB467" s="4"/>
      <c r="BC467" s="100"/>
      <c r="BD467" s="4"/>
      <c r="BE467" s="4"/>
      <c r="BF467" s="9"/>
      <c r="BG467" s="7"/>
      <c r="BH467" s="7"/>
      <c r="BI467" s="7" t="str">
        <f t="shared" ca="1" si="107"/>
        <v/>
      </c>
      <c r="BJ467" s="4" t="str">
        <f t="shared" ref="BJ467:BJ530" si="115">IFERROR(IF(AA467=0,"",AA467/BC467),"")</f>
        <v/>
      </c>
      <c r="BK467" s="96" t="str">
        <f t="shared" si="108"/>
        <v/>
      </c>
      <c r="BL467" s="107"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7"/>
      <c r="AW468" s="97"/>
      <c r="AX468" s="97"/>
      <c r="AY468" s="110"/>
      <c r="AZ468" s="97"/>
      <c r="BA468" s="97"/>
      <c r="BB468" s="4"/>
      <c r="BC468" s="100"/>
      <c r="BD468" s="4"/>
      <c r="BE468" s="4"/>
      <c r="BF468" s="9"/>
      <c r="BG468" s="7"/>
      <c r="BH468" s="7"/>
      <c r="BI468" s="7" t="str">
        <f t="shared" ca="1" si="107"/>
        <v/>
      </c>
      <c r="BJ468" s="4" t="str">
        <f t="shared" si="115"/>
        <v/>
      </c>
      <c r="BK468" s="96" t="str">
        <f t="shared" si="108"/>
        <v/>
      </c>
      <c r="BL468" s="107"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7"/>
      <c r="AW469" s="97"/>
      <c r="AX469" s="97"/>
      <c r="AY469" s="110"/>
      <c r="AZ469" s="97"/>
      <c r="BA469" s="97"/>
      <c r="BB469" s="4"/>
      <c r="BC469" s="100"/>
      <c r="BD469" s="4"/>
      <c r="BE469" s="4"/>
      <c r="BF469" s="9"/>
      <c r="BG469" s="7"/>
      <c r="BH469" s="7"/>
      <c r="BI469" s="7" t="str">
        <f t="shared" ca="1" si="107"/>
        <v/>
      </c>
      <c r="BJ469" s="4" t="str">
        <f t="shared" si="115"/>
        <v/>
      </c>
      <c r="BK469" s="96" t="str">
        <f t="shared" si="108"/>
        <v/>
      </c>
      <c r="BL469" s="107"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7"/>
      <c r="AW470" s="97"/>
      <c r="AX470" s="97"/>
      <c r="AY470" s="110"/>
      <c r="AZ470" s="97"/>
      <c r="BA470" s="97"/>
      <c r="BB470" s="4"/>
      <c r="BC470" s="100"/>
      <c r="BD470" s="4"/>
      <c r="BE470" s="4"/>
      <c r="BF470" s="9"/>
      <c r="BG470" s="7"/>
      <c r="BH470" s="7"/>
      <c r="BI470" s="7" t="str">
        <f t="shared" ca="1" si="107"/>
        <v/>
      </c>
      <c r="BJ470" s="4" t="str">
        <f t="shared" si="115"/>
        <v/>
      </c>
      <c r="BK470" s="96" t="str">
        <f t="shared" si="108"/>
        <v/>
      </c>
      <c r="BL470" s="107"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6">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7"/>
      <c r="AW471" s="97"/>
      <c r="AX471" s="97"/>
      <c r="AY471" s="110"/>
      <c r="AZ471" s="97"/>
      <c r="BA471" s="97"/>
      <c r="BB471" s="4"/>
      <c r="BC471" s="100"/>
      <c r="BD471" s="4"/>
      <c r="BE471" s="4"/>
      <c r="BF471" s="9"/>
      <c r="BG471" s="7"/>
      <c r="BH471" s="7"/>
      <c r="BI471" s="7" t="str">
        <f t="shared" ca="1" si="107"/>
        <v/>
      </c>
      <c r="BJ471" s="4" t="str">
        <f t="shared" si="115"/>
        <v/>
      </c>
      <c r="BK471" s="96" t="str">
        <f t="shared" si="108"/>
        <v/>
      </c>
      <c r="BL471" s="107"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6"/>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7"/>
      <c r="AW472" s="97"/>
      <c r="AX472" s="97"/>
      <c r="AY472" s="110"/>
      <c r="AZ472" s="97"/>
      <c r="BA472" s="97"/>
      <c r="BB472" s="4"/>
      <c r="BC472" s="100"/>
      <c r="BD472" s="4"/>
      <c r="BE472" s="4"/>
      <c r="BF472" s="9"/>
      <c r="BG472" s="7"/>
      <c r="BH472" s="7"/>
      <c r="BI472" s="7" t="str">
        <f t="shared" ca="1" si="107"/>
        <v/>
      </c>
      <c r="BJ472" s="4" t="str">
        <f t="shared" si="115"/>
        <v/>
      </c>
      <c r="BK472" s="96" t="str">
        <f t="shared" si="108"/>
        <v/>
      </c>
      <c r="BL472" s="107"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6"/>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7"/>
      <c r="AW473" s="97"/>
      <c r="AX473" s="97"/>
      <c r="AY473" s="110"/>
      <c r="AZ473" s="97"/>
      <c r="BA473" s="97"/>
      <c r="BB473" s="4"/>
      <c r="BC473" s="100"/>
      <c r="BD473" s="4"/>
      <c r="BE473" s="4"/>
      <c r="BF473" s="9"/>
      <c r="BG473" s="7"/>
      <c r="BH473" s="7"/>
      <c r="BI473" s="7" t="str">
        <f t="shared" ca="1" si="107"/>
        <v/>
      </c>
      <c r="BJ473" s="4" t="str">
        <f t="shared" si="115"/>
        <v/>
      </c>
      <c r="BK473" s="96" t="str">
        <f t="shared" si="108"/>
        <v/>
      </c>
      <c r="BL473" s="107"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6"/>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7"/>
      <c r="AW474" s="97"/>
      <c r="AX474" s="97"/>
      <c r="AY474" s="110"/>
      <c r="AZ474" s="97"/>
      <c r="BA474" s="97"/>
      <c r="BB474" s="4"/>
      <c r="BC474" s="100"/>
      <c r="BD474" s="4"/>
      <c r="BE474" s="4"/>
      <c r="BF474" s="9"/>
      <c r="BG474" s="4"/>
      <c r="BH474" s="4"/>
      <c r="BI474" s="7" t="str">
        <f t="shared" ca="1" si="107"/>
        <v/>
      </c>
      <c r="BJ474" s="4" t="str">
        <f t="shared" si="115"/>
        <v/>
      </c>
      <c r="BK474" s="96" t="str">
        <f t="shared" si="108"/>
        <v/>
      </c>
      <c r="BL474" s="107"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6"/>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7"/>
      <c r="AW475" s="97"/>
      <c r="AX475" s="97"/>
      <c r="AY475" s="110"/>
      <c r="AZ475" s="97"/>
      <c r="BA475" s="97"/>
      <c r="BB475" s="4"/>
      <c r="BC475" s="100"/>
      <c r="BD475" s="4"/>
      <c r="BE475" s="4"/>
      <c r="BF475" s="9"/>
      <c r="BG475" s="4"/>
      <c r="BH475" s="4"/>
      <c r="BI475" s="7" t="str">
        <f t="shared" ca="1" si="107"/>
        <v/>
      </c>
      <c r="BJ475" s="4" t="str">
        <f t="shared" si="115"/>
        <v/>
      </c>
      <c r="BK475" s="96" t="str">
        <f t="shared" si="108"/>
        <v/>
      </c>
      <c r="BL475" s="107"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6"/>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7"/>
      <c r="AW476" s="97"/>
      <c r="AX476" s="97"/>
      <c r="AY476" s="110"/>
      <c r="AZ476" s="97"/>
      <c r="BA476" s="97"/>
      <c r="BB476" s="4"/>
      <c r="BC476" s="100"/>
      <c r="BD476" s="4"/>
      <c r="BE476" s="4"/>
      <c r="BF476" s="9"/>
      <c r="BG476" s="4"/>
      <c r="BH476" s="4"/>
      <c r="BI476" s="7" t="str">
        <f t="shared" ca="1" si="107"/>
        <v/>
      </c>
      <c r="BJ476" s="4" t="str">
        <f t="shared" si="115"/>
        <v/>
      </c>
      <c r="BK476" s="96" t="str">
        <f t="shared" si="108"/>
        <v/>
      </c>
      <c r="BL476" s="107"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6"/>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7"/>
      <c r="AW477" s="97"/>
      <c r="AX477" s="97"/>
      <c r="AY477" s="110"/>
      <c r="AZ477" s="97"/>
      <c r="BA477" s="97"/>
      <c r="BB477" s="4"/>
      <c r="BC477" s="100"/>
      <c r="BD477" s="4"/>
      <c r="BE477" s="4"/>
      <c r="BF477" s="9"/>
      <c r="BG477" s="4"/>
      <c r="BH477" s="4"/>
      <c r="BI477" s="7" t="str">
        <f t="shared" ca="1" si="107"/>
        <v/>
      </c>
      <c r="BJ477" s="4" t="str">
        <f t="shared" si="115"/>
        <v/>
      </c>
      <c r="BK477" s="96" t="str">
        <f t="shared" si="108"/>
        <v/>
      </c>
      <c r="BL477" s="107"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6"/>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7"/>
      <c r="AW478" s="97"/>
      <c r="AX478" s="97"/>
      <c r="AY478" s="110"/>
      <c r="AZ478" s="97"/>
      <c r="BA478" s="97"/>
      <c r="BB478" s="4"/>
      <c r="BC478" s="100"/>
      <c r="BD478" s="4"/>
      <c r="BE478" s="4"/>
      <c r="BF478" s="9"/>
      <c r="BG478" s="4"/>
      <c r="BH478" s="4"/>
      <c r="BI478" s="7" t="str">
        <f t="shared" ca="1" si="107"/>
        <v/>
      </c>
      <c r="BJ478" s="4" t="str">
        <f t="shared" si="115"/>
        <v/>
      </c>
      <c r="BK478" s="96" t="str">
        <f t="shared" si="108"/>
        <v/>
      </c>
      <c r="BL478" s="107"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6"/>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7"/>
      <c r="AW479" s="97"/>
      <c r="AX479" s="97"/>
      <c r="AY479" s="110"/>
      <c r="AZ479" s="97"/>
      <c r="BA479" s="97"/>
      <c r="BB479" s="4"/>
      <c r="BC479" s="100"/>
      <c r="BD479" s="4"/>
      <c r="BE479" s="4"/>
      <c r="BF479" s="9"/>
      <c r="BG479" s="4"/>
      <c r="BH479" s="4"/>
      <c r="BI479" s="7" t="str">
        <f t="shared" ca="1" si="107"/>
        <v/>
      </c>
      <c r="BJ479" s="4" t="str">
        <f t="shared" si="115"/>
        <v/>
      </c>
      <c r="BK479" s="96" t="str">
        <f t="shared" si="108"/>
        <v/>
      </c>
      <c r="BL479" s="107"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6"/>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7"/>
      <c r="AW480" s="97"/>
      <c r="AX480" s="97"/>
      <c r="AY480" s="110"/>
      <c r="AZ480" s="97"/>
      <c r="BA480" s="97"/>
      <c r="BB480" s="4"/>
      <c r="BC480" s="100"/>
      <c r="BD480" s="4"/>
      <c r="BE480" s="4"/>
      <c r="BF480" s="9"/>
      <c r="BG480" s="4"/>
      <c r="BH480" s="4"/>
      <c r="BI480" s="7" t="str">
        <f t="shared" ca="1" si="107"/>
        <v/>
      </c>
      <c r="BJ480" s="4" t="str">
        <f t="shared" si="115"/>
        <v/>
      </c>
      <c r="BK480" s="96" t="str">
        <f t="shared" si="108"/>
        <v/>
      </c>
      <c r="BL480" s="107"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6"/>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7"/>
      <c r="AW481" s="97"/>
      <c r="AX481" s="97"/>
      <c r="AY481" s="110"/>
      <c r="AZ481" s="97"/>
      <c r="BA481" s="97"/>
      <c r="BB481" s="4"/>
      <c r="BC481" s="100"/>
      <c r="BD481" s="4"/>
      <c r="BE481" s="4"/>
      <c r="BF481" s="9"/>
      <c r="BG481" s="4"/>
      <c r="BH481" s="4"/>
      <c r="BI481" s="7" t="str">
        <f t="shared" ca="1" si="107"/>
        <v/>
      </c>
      <c r="BJ481" s="4" t="str">
        <f t="shared" si="115"/>
        <v/>
      </c>
      <c r="BK481" s="96" t="str">
        <f t="shared" si="108"/>
        <v/>
      </c>
      <c r="BL481" s="107"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6"/>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7"/>
      <c r="AW482" s="97"/>
      <c r="AX482" s="97"/>
      <c r="AY482" s="110"/>
      <c r="AZ482" s="97"/>
      <c r="BA482" s="97"/>
      <c r="BB482" s="4"/>
      <c r="BC482" s="100"/>
      <c r="BD482" s="4"/>
      <c r="BE482" s="4"/>
      <c r="BF482" s="9"/>
      <c r="BG482" s="4"/>
      <c r="BH482" s="4"/>
      <c r="BI482" s="7" t="str">
        <f t="shared" ca="1" si="107"/>
        <v/>
      </c>
      <c r="BJ482" s="4" t="str">
        <f t="shared" si="115"/>
        <v/>
      </c>
      <c r="BK482" s="96" t="str">
        <f t="shared" si="108"/>
        <v/>
      </c>
      <c r="BL482" s="107"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6"/>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7"/>
      <c r="AW483" s="97"/>
      <c r="AX483" s="97"/>
      <c r="AY483" s="110"/>
      <c r="AZ483" s="97"/>
      <c r="BA483" s="97"/>
      <c r="BB483" s="4"/>
      <c r="BC483" s="100"/>
      <c r="BD483" s="4"/>
      <c r="BE483" s="4"/>
      <c r="BF483" s="9"/>
      <c r="BG483" s="4"/>
      <c r="BH483" s="4"/>
      <c r="BI483" s="7" t="str">
        <f t="shared" ca="1" si="107"/>
        <v/>
      </c>
      <c r="BJ483" s="4" t="str">
        <f t="shared" si="115"/>
        <v/>
      </c>
      <c r="BK483" s="96" t="str">
        <f t="shared" si="108"/>
        <v/>
      </c>
      <c r="BL483" s="107"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6"/>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7"/>
      <c r="AW484" s="97"/>
      <c r="AX484" s="97"/>
      <c r="AY484" s="110"/>
      <c r="AZ484" s="97"/>
      <c r="BA484" s="97"/>
      <c r="BB484" s="4"/>
      <c r="BC484" s="100"/>
      <c r="BD484" s="4"/>
      <c r="BE484" s="4"/>
      <c r="BF484" s="9"/>
      <c r="BG484" s="4"/>
      <c r="BH484" s="4"/>
      <c r="BI484" s="7" t="str">
        <f t="shared" ca="1" si="107"/>
        <v/>
      </c>
      <c r="BJ484" s="4" t="str">
        <f t="shared" si="115"/>
        <v/>
      </c>
      <c r="BK484" s="96" t="str">
        <f t="shared" si="108"/>
        <v/>
      </c>
      <c r="BL484" s="107"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6"/>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7"/>
      <c r="AW485" s="97"/>
      <c r="AX485" s="97"/>
      <c r="AY485" s="110"/>
      <c r="AZ485" s="97"/>
      <c r="BA485" s="97"/>
      <c r="BB485" s="4"/>
      <c r="BC485" s="100"/>
      <c r="BD485" s="4"/>
      <c r="BE485" s="4"/>
      <c r="BF485" s="9"/>
      <c r="BG485" s="4"/>
      <c r="BH485" s="4"/>
      <c r="BI485" s="7" t="str">
        <f t="shared" ca="1" si="107"/>
        <v/>
      </c>
      <c r="BJ485" s="4" t="str">
        <f t="shared" si="115"/>
        <v/>
      </c>
      <c r="BK485" s="96" t="str">
        <f t="shared" si="108"/>
        <v/>
      </c>
      <c r="BL485" s="107"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6"/>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7"/>
      <c r="AW486" s="97"/>
      <c r="AX486" s="97"/>
      <c r="AY486" s="110"/>
      <c r="AZ486" s="97"/>
      <c r="BA486" s="97"/>
      <c r="BB486" s="4"/>
      <c r="BC486" s="100"/>
      <c r="BD486" s="4"/>
      <c r="BE486" s="4"/>
      <c r="BF486" s="9"/>
      <c r="BG486" s="4"/>
      <c r="BH486" s="4"/>
      <c r="BI486" s="7" t="str">
        <f t="shared" ca="1" si="107"/>
        <v/>
      </c>
      <c r="BJ486" s="4" t="str">
        <f t="shared" si="115"/>
        <v/>
      </c>
      <c r="BK486" s="96" t="str">
        <f t="shared" si="108"/>
        <v/>
      </c>
      <c r="BL486" s="107"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6"/>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7"/>
      <c r="AW487" s="97"/>
      <c r="AX487" s="97"/>
      <c r="AY487" s="110"/>
      <c r="AZ487" s="97"/>
      <c r="BA487" s="97"/>
      <c r="BB487" s="4"/>
      <c r="BC487" s="100"/>
      <c r="BD487" s="4"/>
      <c r="BE487" s="4"/>
      <c r="BF487" s="9"/>
      <c r="BG487" s="4"/>
      <c r="BH487" s="4"/>
      <c r="BI487" s="7" t="str">
        <f t="shared" ca="1" si="107"/>
        <v/>
      </c>
      <c r="BJ487" s="4" t="str">
        <f t="shared" si="115"/>
        <v/>
      </c>
      <c r="BK487" s="96" t="str">
        <f t="shared" si="108"/>
        <v/>
      </c>
      <c r="BL487" s="107"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6"/>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7"/>
      <c r="AW488" s="97"/>
      <c r="AX488" s="97"/>
      <c r="AY488" s="110"/>
      <c r="AZ488" s="97"/>
      <c r="BA488" s="97"/>
      <c r="BB488" s="4"/>
      <c r="BC488" s="100"/>
      <c r="BD488" s="4"/>
      <c r="BE488" s="4"/>
      <c r="BF488" s="9"/>
      <c r="BG488" s="4"/>
      <c r="BH488" s="4"/>
      <c r="BI488" s="7" t="str">
        <f t="shared" ca="1" si="107"/>
        <v/>
      </c>
      <c r="BJ488" s="4" t="str">
        <f t="shared" si="115"/>
        <v/>
      </c>
      <c r="BK488" s="96" t="str">
        <f t="shared" si="108"/>
        <v/>
      </c>
      <c r="BL488" s="107"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6"/>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7"/>
      <c r="AW489" s="97"/>
      <c r="AX489" s="97"/>
      <c r="AY489" s="110"/>
      <c r="AZ489" s="97"/>
      <c r="BA489" s="97"/>
      <c r="BB489" s="4"/>
      <c r="BC489" s="100"/>
      <c r="BD489" s="4"/>
      <c r="BE489" s="4"/>
      <c r="BF489" s="9"/>
      <c r="BG489" s="4"/>
      <c r="BH489" s="4"/>
      <c r="BI489" s="7" t="str">
        <f t="shared" ca="1" si="107"/>
        <v/>
      </c>
      <c r="BJ489" s="4" t="str">
        <f t="shared" si="115"/>
        <v/>
      </c>
      <c r="BK489" s="96" t="str">
        <f t="shared" si="108"/>
        <v/>
      </c>
      <c r="BL489" s="107"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6"/>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7"/>
      <c r="AW490" s="97"/>
      <c r="AX490" s="97"/>
      <c r="AY490" s="110"/>
      <c r="AZ490" s="97"/>
      <c r="BA490" s="97"/>
      <c r="BB490" s="4"/>
      <c r="BC490" s="100"/>
      <c r="BD490" s="4"/>
      <c r="BE490" s="4"/>
      <c r="BF490" s="9"/>
      <c r="BG490" s="4"/>
      <c r="BH490" s="4"/>
      <c r="BI490" s="7" t="str">
        <f t="shared" ca="1" si="107"/>
        <v/>
      </c>
      <c r="BJ490" s="4" t="str">
        <f t="shared" si="115"/>
        <v/>
      </c>
      <c r="BK490" s="96" t="str">
        <f t="shared" si="108"/>
        <v/>
      </c>
      <c r="BL490" s="107"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6"/>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7"/>
      <c r="AW491" s="97"/>
      <c r="AX491" s="97"/>
      <c r="AY491" s="110"/>
      <c r="AZ491" s="97"/>
      <c r="BA491" s="97"/>
      <c r="BB491" s="4"/>
      <c r="BC491" s="100"/>
      <c r="BD491" s="4"/>
      <c r="BE491" s="4"/>
      <c r="BF491" s="9"/>
      <c r="BG491" s="4"/>
      <c r="BH491" s="4"/>
      <c r="BI491" s="7" t="str">
        <f t="shared" ca="1" si="107"/>
        <v/>
      </c>
      <c r="BJ491" s="4" t="str">
        <f t="shared" si="115"/>
        <v/>
      </c>
      <c r="BK491" s="96" t="str">
        <f t="shared" si="108"/>
        <v/>
      </c>
      <c r="BL491" s="107"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6"/>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7"/>
      <c r="AW492" s="97"/>
      <c r="AX492" s="97"/>
      <c r="AY492" s="110"/>
      <c r="AZ492" s="97"/>
      <c r="BA492" s="97"/>
      <c r="BB492" s="4"/>
      <c r="BC492" s="100"/>
      <c r="BD492" s="4"/>
      <c r="BE492" s="4"/>
      <c r="BF492" s="9"/>
      <c r="BG492" s="4"/>
      <c r="BH492" s="4"/>
      <c r="BI492" s="7" t="str">
        <f t="shared" ca="1" si="107"/>
        <v/>
      </c>
      <c r="BJ492" s="4" t="str">
        <f t="shared" si="115"/>
        <v/>
      </c>
      <c r="BK492" s="96" t="str">
        <f t="shared" si="108"/>
        <v/>
      </c>
      <c r="BL492" s="107"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6"/>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7"/>
      <c r="AW493" s="97"/>
      <c r="AX493" s="97"/>
      <c r="AY493" s="110"/>
      <c r="AZ493" s="97"/>
      <c r="BA493" s="97"/>
      <c r="BB493" s="4"/>
      <c r="BC493" s="100"/>
      <c r="BD493" s="4"/>
      <c r="BE493" s="4"/>
      <c r="BF493" s="9"/>
      <c r="BG493" s="4"/>
      <c r="BH493" s="4"/>
      <c r="BI493" s="7" t="str">
        <f t="shared" ca="1" si="107"/>
        <v/>
      </c>
      <c r="BJ493" s="4" t="str">
        <f t="shared" si="115"/>
        <v/>
      </c>
      <c r="BK493" s="96" t="str">
        <f t="shared" si="108"/>
        <v/>
      </c>
      <c r="BL493" s="107"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6"/>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7"/>
      <c r="AW494" s="97"/>
      <c r="AX494" s="97"/>
      <c r="AY494" s="110"/>
      <c r="AZ494" s="97"/>
      <c r="BA494" s="97"/>
      <c r="BB494" s="4"/>
      <c r="BC494" s="100"/>
      <c r="BD494" s="4"/>
      <c r="BE494" s="4"/>
      <c r="BF494" s="9"/>
      <c r="BG494" s="4"/>
      <c r="BH494" s="4"/>
      <c r="BI494" s="7" t="str">
        <f t="shared" ca="1" si="107"/>
        <v/>
      </c>
      <c r="BJ494" s="4" t="str">
        <f t="shared" si="115"/>
        <v/>
      </c>
      <c r="BK494" s="96" t="str">
        <f t="shared" si="108"/>
        <v/>
      </c>
      <c r="BL494" s="107"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6"/>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7"/>
      <c r="AW495" s="97"/>
      <c r="AX495" s="97"/>
      <c r="AY495" s="110"/>
      <c r="AZ495" s="97"/>
      <c r="BA495" s="97"/>
      <c r="BB495" s="4"/>
      <c r="BC495" s="100"/>
      <c r="BD495" s="4"/>
      <c r="BE495" s="4"/>
      <c r="BF495" s="9"/>
      <c r="BG495" s="4"/>
      <c r="BH495" s="4"/>
      <c r="BI495" s="7" t="str">
        <f t="shared" ca="1" si="107"/>
        <v/>
      </c>
      <c r="BJ495" s="4" t="str">
        <f t="shared" si="115"/>
        <v/>
      </c>
      <c r="BK495" s="96" t="str">
        <f t="shared" si="108"/>
        <v/>
      </c>
      <c r="BL495" s="107"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6"/>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7"/>
      <c r="AW496" s="97"/>
      <c r="AX496" s="97"/>
      <c r="AY496" s="110"/>
      <c r="AZ496" s="97"/>
      <c r="BA496" s="97"/>
      <c r="BB496" s="4"/>
      <c r="BC496" s="100"/>
      <c r="BD496" s="4"/>
      <c r="BE496" s="4"/>
      <c r="BF496" s="9"/>
      <c r="BG496" s="4"/>
      <c r="BH496" s="4"/>
      <c r="BI496" s="7" t="str">
        <f t="shared" ca="1" si="107"/>
        <v/>
      </c>
      <c r="BJ496" s="4" t="str">
        <f t="shared" si="115"/>
        <v/>
      </c>
      <c r="BK496" s="96" t="str">
        <f t="shared" si="108"/>
        <v/>
      </c>
      <c r="BL496" s="107"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6"/>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7"/>
      <c r="AW497" s="97"/>
      <c r="AX497" s="97"/>
      <c r="AY497" s="110"/>
      <c r="AZ497" s="97"/>
      <c r="BA497" s="97"/>
      <c r="BB497" s="4"/>
      <c r="BC497" s="100"/>
      <c r="BD497" s="4"/>
      <c r="BE497" s="4"/>
      <c r="BF497" s="9"/>
      <c r="BG497" s="4"/>
      <c r="BH497" s="4"/>
      <c r="BI497" s="7" t="str">
        <f t="shared" ca="1" si="107"/>
        <v/>
      </c>
      <c r="BJ497" s="4" t="str">
        <f t="shared" si="115"/>
        <v/>
      </c>
      <c r="BK497" s="96" t="str">
        <f t="shared" si="108"/>
        <v/>
      </c>
      <c r="BL497" s="107"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6"/>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7"/>
      <c r="AW498" s="97"/>
      <c r="AX498" s="97"/>
      <c r="AY498" s="110"/>
      <c r="AZ498" s="97"/>
      <c r="BA498" s="97"/>
      <c r="BB498" s="4"/>
      <c r="BC498" s="100"/>
      <c r="BD498" s="4"/>
      <c r="BE498" s="4"/>
      <c r="BF498" s="9"/>
      <c r="BG498" s="4"/>
      <c r="BH498" s="4"/>
      <c r="BI498" s="7" t="str">
        <f t="shared" ca="1" si="107"/>
        <v/>
      </c>
      <c r="BJ498" s="4" t="str">
        <f t="shared" si="115"/>
        <v/>
      </c>
      <c r="BK498" s="96" t="str">
        <f t="shared" si="108"/>
        <v/>
      </c>
      <c r="BL498" s="107"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6"/>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7"/>
      <c r="AW499" s="97"/>
      <c r="AX499" s="97"/>
      <c r="AY499" s="110"/>
      <c r="AZ499" s="97"/>
      <c r="BA499" s="97"/>
      <c r="BB499" s="4"/>
      <c r="BC499" s="100"/>
      <c r="BD499" s="4"/>
      <c r="BE499" s="4"/>
      <c r="BF499" s="9"/>
      <c r="BG499" s="4"/>
      <c r="BH499" s="4"/>
      <c r="BI499" s="7" t="str">
        <f t="shared" ca="1" si="107"/>
        <v/>
      </c>
      <c r="BJ499" s="4" t="str">
        <f t="shared" si="115"/>
        <v/>
      </c>
      <c r="BK499" s="96" t="str">
        <f t="shared" si="108"/>
        <v/>
      </c>
      <c r="BL499" s="107"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6"/>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7"/>
      <c r="AW500" s="97"/>
      <c r="AX500" s="97"/>
      <c r="AY500" s="110"/>
      <c r="AZ500" s="97"/>
      <c r="BA500" s="97"/>
      <c r="BB500" s="4"/>
      <c r="BC500" s="100"/>
      <c r="BD500" s="4"/>
      <c r="BE500" s="4"/>
      <c r="BF500" s="9"/>
      <c r="BG500" s="4"/>
      <c r="BH500" s="4"/>
      <c r="BI500" s="7" t="str">
        <f t="shared" ca="1" si="107"/>
        <v/>
      </c>
      <c r="BJ500" s="4" t="str">
        <f t="shared" si="115"/>
        <v/>
      </c>
      <c r="BK500" s="96" t="str">
        <f t="shared" si="108"/>
        <v/>
      </c>
      <c r="BL500" s="107"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6"/>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7"/>
      <c r="AW501" s="97"/>
      <c r="AX501" s="97"/>
      <c r="AY501" s="110"/>
      <c r="AZ501" s="97"/>
      <c r="BA501" s="97"/>
      <c r="BB501" s="4"/>
      <c r="BC501" s="100"/>
      <c r="BD501" s="4"/>
      <c r="BE501" s="4"/>
      <c r="BF501" s="9"/>
      <c r="BG501" s="4"/>
      <c r="BH501" s="4"/>
      <c r="BI501" s="7" t="str">
        <f t="shared" ca="1" si="107"/>
        <v/>
      </c>
      <c r="BJ501" s="4" t="str">
        <f t="shared" si="115"/>
        <v/>
      </c>
      <c r="BK501" s="96" t="str">
        <f t="shared" si="108"/>
        <v/>
      </c>
      <c r="BL501" s="107"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6"/>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7"/>
      <c r="AW502" s="97"/>
      <c r="AX502" s="97"/>
      <c r="AY502" s="110"/>
      <c r="AZ502" s="97"/>
      <c r="BA502" s="97"/>
      <c r="BB502" s="4"/>
      <c r="BC502" s="100"/>
      <c r="BD502" s="4"/>
      <c r="BE502" s="4"/>
      <c r="BF502" s="9"/>
      <c r="BG502" s="4"/>
      <c r="BH502" s="4"/>
      <c r="BI502" s="7" t="str">
        <f t="shared" ca="1" si="107"/>
        <v/>
      </c>
      <c r="BJ502" s="4" t="str">
        <f t="shared" si="115"/>
        <v/>
      </c>
      <c r="BK502" s="96" t="str">
        <f t="shared" si="108"/>
        <v/>
      </c>
      <c r="BL502" s="107"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6"/>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7"/>
      <c r="AW503" s="97"/>
      <c r="AX503" s="97"/>
      <c r="AY503" s="110"/>
      <c r="AZ503" s="97"/>
      <c r="BA503" s="97"/>
      <c r="BB503" s="4"/>
      <c r="BC503" s="100"/>
      <c r="BD503" s="4"/>
      <c r="BE503" s="4"/>
      <c r="BF503" s="9"/>
      <c r="BG503" s="4"/>
      <c r="BH503" s="4"/>
      <c r="BI503" s="7" t="str">
        <f t="shared" ca="1" si="107"/>
        <v/>
      </c>
      <c r="BJ503" s="4" t="str">
        <f t="shared" si="115"/>
        <v/>
      </c>
      <c r="BK503" s="96" t="str">
        <f t="shared" si="108"/>
        <v/>
      </c>
      <c r="BL503" s="107"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6"/>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7"/>
      <c r="AW504" s="97"/>
      <c r="AX504" s="97"/>
      <c r="AY504" s="110"/>
      <c r="AZ504" s="97"/>
      <c r="BA504" s="97"/>
      <c r="BB504" s="4"/>
      <c r="BC504" s="100"/>
      <c r="BD504" s="4"/>
      <c r="BE504" s="4"/>
      <c r="BF504" s="9"/>
      <c r="BG504" s="4"/>
      <c r="BH504" s="4"/>
      <c r="BI504" s="7" t="str">
        <f t="shared" ca="1" si="107"/>
        <v/>
      </c>
      <c r="BJ504" s="4" t="str">
        <f t="shared" si="115"/>
        <v/>
      </c>
      <c r="BK504" s="96" t="str">
        <f t="shared" si="108"/>
        <v/>
      </c>
      <c r="BL504" s="107"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6"/>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7"/>
      <c r="AW505" s="97"/>
      <c r="AX505" s="97"/>
      <c r="AY505" s="110"/>
      <c r="AZ505" s="97"/>
      <c r="BA505" s="97"/>
      <c r="BB505" s="4"/>
      <c r="BC505" s="100"/>
      <c r="BD505" s="4"/>
      <c r="BE505" s="4"/>
      <c r="BF505" s="9"/>
      <c r="BG505" s="4"/>
      <c r="BH505" s="4"/>
      <c r="BI505" s="7" t="str">
        <f t="shared" ca="1" si="107"/>
        <v/>
      </c>
      <c r="BJ505" s="4" t="str">
        <f t="shared" si="115"/>
        <v/>
      </c>
      <c r="BK505" s="96" t="str">
        <f t="shared" si="108"/>
        <v/>
      </c>
      <c r="BL505" s="107"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6"/>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7"/>
      <c r="AW506" s="97"/>
      <c r="AX506" s="97"/>
      <c r="AY506" s="110"/>
      <c r="AZ506" s="97"/>
      <c r="BA506" s="97"/>
      <c r="BB506" s="4"/>
      <c r="BC506" s="100"/>
      <c r="BD506" s="4"/>
      <c r="BE506" s="4"/>
      <c r="BF506" s="9"/>
      <c r="BG506" s="4"/>
      <c r="BH506" s="4"/>
      <c r="BI506" s="7" t="str">
        <f t="shared" ca="1" si="107"/>
        <v/>
      </c>
      <c r="BJ506" s="4" t="str">
        <f t="shared" si="115"/>
        <v/>
      </c>
      <c r="BK506" s="96" t="str">
        <f t="shared" si="108"/>
        <v/>
      </c>
      <c r="BL506" s="107"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6"/>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7"/>
      <c r="AW507" s="97"/>
      <c r="AX507" s="97"/>
      <c r="AY507" s="110"/>
      <c r="AZ507" s="97"/>
      <c r="BA507" s="97"/>
      <c r="BB507" s="4"/>
      <c r="BC507" s="100"/>
      <c r="BD507" s="4"/>
      <c r="BE507" s="4"/>
      <c r="BF507" s="9"/>
      <c r="BG507" s="4"/>
      <c r="BH507" s="4"/>
      <c r="BI507" s="7" t="str">
        <f t="shared" ca="1" si="107"/>
        <v/>
      </c>
      <c r="BJ507" s="4" t="str">
        <f t="shared" si="115"/>
        <v/>
      </c>
      <c r="BK507" s="96" t="str">
        <f t="shared" si="108"/>
        <v/>
      </c>
      <c r="BL507" s="107"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6"/>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7"/>
      <c r="AW508" s="97"/>
      <c r="AX508" s="97"/>
      <c r="AY508" s="110"/>
      <c r="AZ508" s="97"/>
      <c r="BA508" s="97"/>
      <c r="BB508" s="4"/>
      <c r="BC508" s="100"/>
      <c r="BD508" s="4"/>
      <c r="BE508" s="4"/>
      <c r="BF508" s="9"/>
      <c r="BG508" s="4"/>
      <c r="BH508" s="4"/>
      <c r="BI508" s="7" t="str">
        <f t="shared" ca="1" si="107"/>
        <v/>
      </c>
      <c r="BJ508" s="4" t="str">
        <f t="shared" si="115"/>
        <v/>
      </c>
      <c r="BK508" s="96" t="str">
        <f t="shared" si="108"/>
        <v/>
      </c>
      <c r="BL508" s="107"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6"/>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7"/>
      <c r="AW509" s="97"/>
      <c r="AX509" s="97"/>
      <c r="AY509" s="110"/>
      <c r="AZ509" s="97"/>
      <c r="BA509" s="97"/>
      <c r="BB509" s="4"/>
      <c r="BC509" s="100"/>
      <c r="BD509" s="4"/>
      <c r="BE509" s="4"/>
      <c r="BF509" s="9"/>
      <c r="BG509" s="4"/>
      <c r="BH509" s="4"/>
      <c r="BI509" s="7" t="str">
        <f t="shared" ca="1" si="107"/>
        <v/>
      </c>
      <c r="BJ509" s="4" t="str">
        <f t="shared" si="115"/>
        <v/>
      </c>
      <c r="BK509" s="96" t="str">
        <f t="shared" si="108"/>
        <v/>
      </c>
      <c r="BL509" s="107"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6"/>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7"/>
      <c r="AW510" s="97"/>
      <c r="AX510" s="97"/>
      <c r="AY510" s="110"/>
      <c r="AZ510" s="97"/>
      <c r="BA510" s="97"/>
      <c r="BB510" s="4"/>
      <c r="BC510" s="100"/>
      <c r="BD510" s="4"/>
      <c r="BE510" s="4"/>
      <c r="BF510" s="9"/>
      <c r="BG510" s="4"/>
      <c r="BH510" s="4"/>
      <c r="BI510" s="7" t="str">
        <f t="shared" ca="1" si="107"/>
        <v/>
      </c>
      <c r="BJ510" s="4" t="str">
        <f t="shared" si="115"/>
        <v/>
      </c>
      <c r="BK510" s="96" t="str">
        <f t="shared" si="108"/>
        <v/>
      </c>
      <c r="BL510" s="107"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6"/>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7"/>
      <c r="AW511" s="97"/>
      <c r="AX511" s="97"/>
      <c r="AY511" s="110"/>
      <c r="AZ511" s="97"/>
      <c r="BA511" s="97"/>
      <c r="BB511" s="4"/>
      <c r="BC511" s="100"/>
      <c r="BD511" s="4"/>
      <c r="BE511" s="4"/>
      <c r="BF511" s="9"/>
      <c r="BG511" s="4"/>
      <c r="BH511" s="4"/>
      <c r="BI511" s="7" t="str">
        <f t="shared" ca="1" si="107"/>
        <v/>
      </c>
      <c r="BJ511" s="4" t="str">
        <f t="shared" si="115"/>
        <v/>
      </c>
      <c r="BK511" s="96" t="str">
        <f t="shared" si="108"/>
        <v/>
      </c>
      <c r="BL511" s="107"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6"/>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7"/>
      <c r="AW512" s="97"/>
      <c r="AX512" s="97"/>
      <c r="AY512" s="110"/>
      <c r="AZ512" s="97"/>
      <c r="BA512" s="97"/>
      <c r="BB512" s="4"/>
      <c r="BC512" s="100"/>
      <c r="BD512" s="4"/>
      <c r="BE512" s="4"/>
      <c r="BF512" s="9"/>
      <c r="BG512" s="4"/>
      <c r="BH512" s="4"/>
      <c r="BI512" s="7" t="str">
        <f t="shared" ca="1" si="107"/>
        <v/>
      </c>
      <c r="BJ512" s="4" t="str">
        <f t="shared" si="115"/>
        <v/>
      </c>
      <c r="BK512" s="96" t="str">
        <f t="shared" si="108"/>
        <v/>
      </c>
      <c r="BL512" s="107"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6"/>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7"/>
      <c r="AW513" s="97"/>
      <c r="AX513" s="97"/>
      <c r="AY513" s="110"/>
      <c r="AZ513" s="97"/>
      <c r="BA513" s="97"/>
      <c r="BB513" s="4"/>
      <c r="BC513" s="100"/>
      <c r="BD513" s="4"/>
      <c r="BE513" s="4"/>
      <c r="BF513" s="9"/>
      <c r="BG513" s="4"/>
      <c r="BH513" s="4"/>
      <c r="BI513" s="7" t="str">
        <f t="shared" ca="1" si="107"/>
        <v/>
      </c>
      <c r="BJ513" s="4" t="str">
        <f t="shared" si="115"/>
        <v/>
      </c>
      <c r="BK513" s="96" t="str">
        <f t="shared" si="108"/>
        <v/>
      </c>
      <c r="BL513" s="107"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6"/>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7"/>
      <c r="AW514" s="97"/>
      <c r="AX514" s="97"/>
      <c r="AY514" s="110"/>
      <c r="AZ514" s="97"/>
      <c r="BA514" s="97"/>
      <c r="BB514" s="4"/>
      <c r="BC514" s="100"/>
      <c r="BD514" s="4"/>
      <c r="BE514" s="4"/>
      <c r="BF514" s="9"/>
      <c r="BG514" s="4"/>
      <c r="BH514" s="4"/>
      <c r="BI514" s="7" t="str">
        <f t="shared" ref="BI514:BI577" ca="1" si="119">IFERROR(IF(BF514="","",IF(BB514=5,"",IF(BF514-TODAY()&gt;0,"VIGENTE","VENCIDO"))),"")</f>
        <v/>
      </c>
      <c r="BJ514" s="4" t="str">
        <f t="shared" si="115"/>
        <v/>
      </c>
      <c r="BK514" s="96" t="str">
        <f t="shared" ref="BK514:BK577" si="120">IFERROR(IF(AA514="","",AA514/V514),"")</f>
        <v/>
      </c>
      <c r="BL514" s="107"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8"/>
      <c r="CA514" s="15"/>
      <c r="CB514" s="5" t="str">
        <f t="shared" si="116"/>
        <v/>
      </c>
      <c r="CE514" s="5" t="str">
        <f t="shared" ref="CE514:CE577" si="124">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7"/>
      <c r="AW515" s="97"/>
      <c r="AX515" s="97"/>
      <c r="AY515" s="110"/>
      <c r="AZ515" s="97"/>
      <c r="BA515" s="97"/>
      <c r="BB515" s="4"/>
      <c r="BC515" s="100"/>
      <c r="BD515" s="4"/>
      <c r="BE515" s="4"/>
      <c r="BF515" s="9"/>
      <c r="BG515" s="4"/>
      <c r="BH515" s="4"/>
      <c r="BI515" s="7" t="str">
        <f t="shared" ca="1" si="119"/>
        <v/>
      </c>
      <c r="BJ515" s="4" t="str">
        <f t="shared" si="115"/>
        <v/>
      </c>
      <c r="BK515" s="96" t="str">
        <f t="shared" si="120"/>
        <v/>
      </c>
      <c r="BL515" s="107"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8"/>
      <c r="CA515" s="15"/>
      <c r="CB515" s="5" t="str">
        <f t="shared" si="116"/>
        <v/>
      </c>
      <c r="CE515" s="5" t="str">
        <f t="shared" si="124"/>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7"/>
      <c r="AW516" s="97"/>
      <c r="AX516" s="97"/>
      <c r="AY516" s="110"/>
      <c r="AZ516" s="97"/>
      <c r="BA516" s="97"/>
      <c r="BB516" s="4"/>
      <c r="BC516" s="100"/>
      <c r="BD516" s="4"/>
      <c r="BE516" s="4"/>
      <c r="BF516" s="9"/>
      <c r="BG516" s="4"/>
      <c r="BH516" s="4"/>
      <c r="BI516" s="7" t="str">
        <f t="shared" ca="1" si="119"/>
        <v/>
      </c>
      <c r="BJ516" s="4" t="str">
        <f t="shared" si="115"/>
        <v/>
      </c>
      <c r="BK516" s="96" t="str">
        <f t="shared" si="120"/>
        <v/>
      </c>
      <c r="BL516" s="107" t="str">
        <f t="shared" si="126"/>
        <v/>
      </c>
      <c r="BR516" s="4" t="str">
        <f>IF(IFERROR(VLOOKUP(C516,C517:C$1993,1,0),"")="","",COUNTIF(C:C,C516))</f>
        <v/>
      </c>
      <c r="BV516" s="5" t="str">
        <f>IF(B516="","",IF(BR516="",1+(MAX(BV$2:BV515)),""))</f>
        <v/>
      </c>
      <c r="BW516" s="5" t="str">
        <f t="shared" si="121"/>
        <v/>
      </c>
      <c r="BX516" s="5" t="str">
        <f t="shared" si="122"/>
        <v/>
      </c>
      <c r="BY516" s="14" t="str">
        <f t="shared" si="123"/>
        <v/>
      </c>
      <c r="BZ516" s="28"/>
      <c r="CA516" s="15"/>
      <c r="CB516" s="5" t="str">
        <f t="shared" si="116"/>
        <v/>
      </c>
      <c r="CE516" s="5" t="str">
        <f t="shared" si="124"/>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7"/>
      <c r="AW517" s="97"/>
      <c r="AX517" s="97"/>
      <c r="AY517" s="110"/>
      <c r="AZ517" s="97"/>
      <c r="BA517" s="97"/>
      <c r="BB517" s="4"/>
      <c r="BC517" s="100"/>
      <c r="BD517" s="4"/>
      <c r="BE517" s="4"/>
      <c r="BF517" s="9"/>
      <c r="BG517" s="4"/>
      <c r="BH517" s="4"/>
      <c r="BI517" s="7" t="str">
        <f t="shared" ca="1" si="119"/>
        <v/>
      </c>
      <c r="BJ517" s="4" t="str">
        <f t="shared" si="115"/>
        <v/>
      </c>
      <c r="BK517" s="96" t="str">
        <f t="shared" si="120"/>
        <v/>
      </c>
      <c r="BL517" s="107" t="str">
        <f t="shared" si="126"/>
        <v/>
      </c>
      <c r="BR517" s="4" t="str">
        <f>IF(IFERROR(VLOOKUP(C517,C518:C$1993,1,0),"")="","",COUNTIF(C:C,C517))</f>
        <v/>
      </c>
      <c r="BV517" s="5" t="str">
        <f>IF(B517="","",IF(BR517="",1+(MAX(BV$2:BV516)),""))</f>
        <v/>
      </c>
      <c r="BW517" s="5" t="str">
        <f t="shared" si="121"/>
        <v/>
      </c>
      <c r="BX517" s="5" t="str">
        <f t="shared" si="122"/>
        <v/>
      </c>
      <c r="BY517" s="14" t="str">
        <f t="shared" si="123"/>
        <v/>
      </c>
      <c r="BZ517" s="28"/>
      <c r="CA517" s="15"/>
      <c r="CB517" s="5" t="str">
        <f t="shared" si="116"/>
        <v/>
      </c>
      <c r="CE517" s="5" t="str">
        <f t="shared" si="124"/>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7"/>
      <c r="AW518" s="97"/>
      <c r="AX518" s="97"/>
      <c r="AY518" s="110"/>
      <c r="AZ518" s="97"/>
      <c r="BA518" s="97"/>
      <c r="BB518" s="4"/>
      <c r="BC518" s="100"/>
      <c r="BD518" s="4"/>
      <c r="BE518" s="4"/>
      <c r="BF518" s="9"/>
      <c r="BG518" s="4"/>
      <c r="BH518" s="4"/>
      <c r="BI518" s="7" t="str">
        <f t="shared" ca="1" si="119"/>
        <v/>
      </c>
      <c r="BJ518" s="4" t="str">
        <f t="shared" si="115"/>
        <v/>
      </c>
      <c r="BK518" s="96" t="str">
        <f t="shared" si="120"/>
        <v/>
      </c>
      <c r="BL518" s="107" t="str">
        <f t="shared" si="126"/>
        <v/>
      </c>
      <c r="BR518" s="4" t="str">
        <f>IF(IFERROR(VLOOKUP(C518,C519:C$1993,1,0),"")="","",COUNTIF(C:C,C518))</f>
        <v/>
      </c>
      <c r="BV518" s="5" t="str">
        <f>IF(B518="","",IF(BR518="",1+(MAX(BV$2:BV517)),""))</f>
        <v/>
      </c>
      <c r="BW518" s="5" t="str">
        <f t="shared" si="121"/>
        <v/>
      </c>
      <c r="BX518" s="5" t="str">
        <f t="shared" si="122"/>
        <v/>
      </c>
      <c r="BY518" s="14" t="str">
        <f t="shared" si="123"/>
        <v/>
      </c>
      <c r="BZ518" s="28"/>
      <c r="CA518" s="15"/>
      <c r="CB518" s="5" t="str">
        <f t="shared" si="116"/>
        <v/>
      </c>
      <c r="CE518" s="5" t="str">
        <f t="shared" si="124"/>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7"/>
      <c r="AW519" s="97"/>
      <c r="AX519" s="97"/>
      <c r="AY519" s="110"/>
      <c r="AZ519" s="97"/>
      <c r="BA519" s="97"/>
      <c r="BB519" s="4"/>
      <c r="BC519" s="100"/>
      <c r="BD519" s="4"/>
      <c r="BE519" s="4"/>
      <c r="BF519" s="9"/>
      <c r="BG519" s="4"/>
      <c r="BH519" s="4"/>
      <c r="BI519" s="7" t="str">
        <f t="shared" ca="1" si="119"/>
        <v/>
      </c>
      <c r="BJ519" s="4" t="str">
        <f t="shared" si="115"/>
        <v/>
      </c>
      <c r="BK519" s="96" t="str">
        <f t="shared" si="120"/>
        <v/>
      </c>
      <c r="BL519" s="107" t="str">
        <f t="shared" si="126"/>
        <v/>
      </c>
      <c r="BR519" s="4" t="str">
        <f>IF(IFERROR(VLOOKUP(C519,C520:C$1993,1,0),"")="","",COUNTIF(C:C,C519))</f>
        <v/>
      </c>
      <c r="BV519" s="5" t="str">
        <f>IF(B519="","",IF(BR519="",1+(MAX(BV$2:BV518)),""))</f>
        <v/>
      </c>
      <c r="BW519" s="5" t="str">
        <f t="shared" si="121"/>
        <v/>
      </c>
      <c r="BX519" s="5" t="str">
        <f t="shared" si="122"/>
        <v/>
      </c>
      <c r="BY519" s="14" t="str">
        <f t="shared" si="123"/>
        <v/>
      </c>
      <c r="BZ519" s="28"/>
      <c r="CA519" s="15"/>
      <c r="CB519" s="5" t="str">
        <f t="shared" si="116"/>
        <v/>
      </c>
      <c r="CE519" s="5" t="str">
        <f t="shared" si="124"/>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7"/>
      <c r="AW520" s="97"/>
      <c r="AX520" s="97"/>
      <c r="AY520" s="110"/>
      <c r="AZ520" s="97"/>
      <c r="BA520" s="97"/>
      <c r="BB520" s="4"/>
      <c r="BC520" s="100"/>
      <c r="BD520" s="4"/>
      <c r="BE520" s="4"/>
      <c r="BF520" s="9"/>
      <c r="BG520" s="4"/>
      <c r="BH520" s="4"/>
      <c r="BI520" s="7" t="str">
        <f t="shared" ca="1" si="119"/>
        <v/>
      </c>
      <c r="BJ520" s="4" t="str">
        <f t="shared" si="115"/>
        <v/>
      </c>
      <c r="BK520" s="96" t="str">
        <f t="shared" si="120"/>
        <v/>
      </c>
      <c r="BL520" s="107" t="str">
        <f t="shared" si="126"/>
        <v/>
      </c>
      <c r="BR520" s="4" t="str">
        <f>IF(IFERROR(VLOOKUP(C520,C521:C$1993,1,0),"")="","",COUNTIF(C:C,C520))</f>
        <v/>
      </c>
      <c r="BV520" s="5" t="str">
        <f>IF(B520="","",IF(BR520="",1+(MAX(BV$2:BV519)),""))</f>
        <v/>
      </c>
      <c r="BW520" s="5" t="str">
        <f t="shared" si="121"/>
        <v/>
      </c>
      <c r="BX520" s="5" t="str">
        <f t="shared" si="122"/>
        <v/>
      </c>
      <c r="BY520" s="14" t="str">
        <f t="shared" si="123"/>
        <v/>
      </c>
      <c r="BZ520" s="28"/>
      <c r="CA520" s="15"/>
      <c r="CB520" s="5" t="str">
        <f t="shared" si="116"/>
        <v/>
      </c>
      <c r="CE520" s="5" t="str">
        <f t="shared" si="124"/>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7"/>
      <c r="AW521" s="97"/>
      <c r="AX521" s="97"/>
      <c r="AY521" s="110"/>
      <c r="AZ521" s="97"/>
      <c r="BA521" s="97"/>
      <c r="BB521" s="4"/>
      <c r="BC521" s="100"/>
      <c r="BD521" s="4"/>
      <c r="BE521" s="4"/>
      <c r="BF521" s="9"/>
      <c r="BG521" s="4"/>
      <c r="BH521" s="4"/>
      <c r="BI521" s="7" t="str">
        <f t="shared" ca="1" si="119"/>
        <v/>
      </c>
      <c r="BJ521" s="4" t="str">
        <f t="shared" si="115"/>
        <v/>
      </c>
      <c r="BK521" s="96" t="str">
        <f t="shared" si="120"/>
        <v/>
      </c>
      <c r="BL521" s="107" t="str">
        <f t="shared" si="126"/>
        <v/>
      </c>
      <c r="BR521" s="4" t="str">
        <f>IF(IFERROR(VLOOKUP(C521,C522:C$1993,1,0),"")="","",COUNTIF(C:C,C521))</f>
        <v/>
      </c>
      <c r="BV521" s="5" t="str">
        <f>IF(B521="","",IF(BR521="",1+(MAX(BV$2:BV520)),""))</f>
        <v/>
      </c>
      <c r="BW521" s="5" t="str">
        <f t="shared" si="121"/>
        <v/>
      </c>
      <c r="BX521" s="5" t="str">
        <f t="shared" si="122"/>
        <v/>
      </c>
      <c r="BY521" s="14" t="str">
        <f t="shared" si="123"/>
        <v/>
      </c>
      <c r="BZ521" s="28"/>
      <c r="CA521" s="15"/>
      <c r="CB521" s="5" t="str">
        <f t="shared" si="116"/>
        <v/>
      </c>
      <c r="CE521" s="5" t="str">
        <f t="shared" si="124"/>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7"/>
      <c r="AW522" s="97"/>
      <c r="AX522" s="97"/>
      <c r="AY522" s="110"/>
      <c r="AZ522" s="97"/>
      <c r="BA522" s="97"/>
      <c r="BB522" s="4"/>
      <c r="BC522" s="100"/>
      <c r="BD522" s="4"/>
      <c r="BE522" s="4"/>
      <c r="BF522" s="9"/>
      <c r="BG522" s="4"/>
      <c r="BH522" s="4"/>
      <c r="BI522" s="7" t="str">
        <f t="shared" ca="1" si="119"/>
        <v/>
      </c>
      <c r="BJ522" s="4" t="str">
        <f t="shared" si="115"/>
        <v/>
      </c>
      <c r="BK522" s="96" t="str">
        <f t="shared" si="120"/>
        <v/>
      </c>
      <c r="BL522" s="107" t="str">
        <f t="shared" si="126"/>
        <v/>
      </c>
      <c r="BR522" s="4" t="str">
        <f>IF(IFERROR(VLOOKUP(C522,C523:C$1993,1,0),"")="","",COUNTIF(C:C,C522))</f>
        <v/>
      </c>
      <c r="BV522" s="5" t="str">
        <f>IF(B522="","",IF(BR522="",1+(MAX(BV$2:BV521)),""))</f>
        <v/>
      </c>
      <c r="BW522" s="5" t="str">
        <f t="shared" si="121"/>
        <v/>
      </c>
      <c r="BX522" s="5" t="str">
        <f t="shared" si="122"/>
        <v/>
      </c>
      <c r="BY522" s="14" t="str">
        <f t="shared" si="123"/>
        <v/>
      </c>
      <c r="BZ522" s="28"/>
      <c r="CA522" s="15"/>
      <c r="CB522" s="5" t="str">
        <f t="shared" si="116"/>
        <v/>
      </c>
      <c r="CE522" s="5" t="str">
        <f t="shared" si="124"/>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7"/>
      <c r="AW523" s="97"/>
      <c r="AX523" s="97"/>
      <c r="AY523" s="110"/>
      <c r="AZ523" s="97"/>
      <c r="BA523" s="97"/>
      <c r="BB523" s="4"/>
      <c r="BC523" s="100"/>
      <c r="BD523" s="4"/>
      <c r="BE523" s="4"/>
      <c r="BF523" s="9"/>
      <c r="BG523" s="4"/>
      <c r="BH523" s="4"/>
      <c r="BI523" s="7" t="str">
        <f t="shared" ca="1" si="119"/>
        <v/>
      </c>
      <c r="BJ523" s="4" t="str">
        <f t="shared" si="115"/>
        <v/>
      </c>
      <c r="BK523" s="96" t="str">
        <f t="shared" si="120"/>
        <v/>
      </c>
      <c r="BL523" s="107" t="str">
        <f t="shared" si="126"/>
        <v/>
      </c>
      <c r="BR523" s="4" t="str">
        <f>IF(IFERROR(VLOOKUP(C523,C524:C$1993,1,0),"")="","",COUNTIF(C:C,C523))</f>
        <v/>
      </c>
      <c r="BV523" s="5" t="str">
        <f>IF(B523="","",IF(BR523="",1+(MAX(BV$2:BV522)),""))</f>
        <v/>
      </c>
      <c r="BW523" s="5" t="str">
        <f t="shared" si="121"/>
        <v/>
      </c>
      <c r="BX523" s="5" t="str">
        <f t="shared" si="122"/>
        <v/>
      </c>
      <c r="BY523" s="14" t="str">
        <f t="shared" si="123"/>
        <v/>
      </c>
      <c r="BZ523" s="28"/>
      <c r="CA523" s="15"/>
      <c r="CB523" s="5" t="str">
        <f t="shared" si="116"/>
        <v/>
      </c>
      <c r="CE523" s="5" t="str">
        <f t="shared" si="124"/>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7"/>
      <c r="AW524" s="97"/>
      <c r="AX524" s="97"/>
      <c r="AY524" s="110"/>
      <c r="AZ524" s="97"/>
      <c r="BA524" s="97"/>
      <c r="BB524" s="4"/>
      <c r="BC524" s="100"/>
      <c r="BD524" s="4"/>
      <c r="BE524" s="4"/>
      <c r="BF524" s="9"/>
      <c r="BG524" s="4"/>
      <c r="BH524" s="4"/>
      <c r="BI524" s="7" t="str">
        <f t="shared" ca="1" si="119"/>
        <v/>
      </c>
      <c r="BJ524" s="4" t="str">
        <f t="shared" si="115"/>
        <v/>
      </c>
      <c r="BK524" s="96" t="str">
        <f t="shared" si="120"/>
        <v/>
      </c>
      <c r="BL524" s="107" t="str">
        <f t="shared" si="126"/>
        <v/>
      </c>
      <c r="BR524" s="4" t="str">
        <f>IF(IFERROR(VLOOKUP(C524,C525:C$1993,1,0),"")="","",COUNTIF(C:C,C524))</f>
        <v/>
      </c>
      <c r="BV524" s="5" t="str">
        <f>IF(B524="","",IF(BR524="",1+(MAX(BV$2:BV523)),""))</f>
        <v/>
      </c>
      <c r="BW524" s="5" t="str">
        <f t="shared" si="121"/>
        <v/>
      </c>
      <c r="BX524" s="5" t="str">
        <f t="shared" si="122"/>
        <v/>
      </c>
      <c r="BY524" s="14" t="str">
        <f t="shared" si="123"/>
        <v/>
      </c>
      <c r="BZ524" s="28"/>
      <c r="CA524" s="15"/>
      <c r="CB524" s="5" t="str">
        <f t="shared" si="116"/>
        <v/>
      </c>
      <c r="CE524" s="5" t="str">
        <f t="shared" si="124"/>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7"/>
      <c r="AW525" s="97"/>
      <c r="AX525" s="97"/>
      <c r="AY525" s="110"/>
      <c r="AZ525" s="97"/>
      <c r="BA525" s="97"/>
      <c r="BB525" s="4"/>
      <c r="BC525" s="100"/>
      <c r="BD525" s="4"/>
      <c r="BE525" s="4"/>
      <c r="BF525" s="9"/>
      <c r="BG525" s="4"/>
      <c r="BH525" s="4"/>
      <c r="BI525" s="7" t="str">
        <f t="shared" ca="1" si="119"/>
        <v/>
      </c>
      <c r="BJ525" s="4" t="str">
        <f t="shared" si="115"/>
        <v/>
      </c>
      <c r="BK525" s="96" t="str">
        <f t="shared" si="120"/>
        <v/>
      </c>
      <c r="BL525" s="107" t="str">
        <f t="shared" si="126"/>
        <v/>
      </c>
      <c r="BR525" s="4" t="str">
        <f>IF(IFERROR(VLOOKUP(C525,C526:C$1993,1,0),"")="","",COUNTIF(C:C,C525))</f>
        <v/>
      </c>
      <c r="BV525" s="5" t="str">
        <f>IF(B525="","",IF(BR525="",1+(MAX(BV$2:BV524)),""))</f>
        <v/>
      </c>
      <c r="BW525" s="5" t="str">
        <f t="shared" si="121"/>
        <v/>
      </c>
      <c r="BX525" s="5" t="str">
        <f t="shared" si="122"/>
        <v/>
      </c>
      <c r="BY525" s="14" t="str">
        <f t="shared" si="123"/>
        <v/>
      </c>
      <c r="BZ525" s="28"/>
      <c r="CA525" s="15"/>
      <c r="CB525" s="5" t="str">
        <f t="shared" si="116"/>
        <v/>
      </c>
      <c r="CE525" s="5" t="str">
        <f t="shared" si="124"/>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7"/>
      <c r="AW526" s="97"/>
      <c r="AX526" s="97"/>
      <c r="AY526" s="110"/>
      <c r="AZ526" s="97"/>
      <c r="BA526" s="97"/>
      <c r="BB526" s="4"/>
      <c r="BC526" s="100"/>
      <c r="BD526" s="4"/>
      <c r="BE526" s="4"/>
      <c r="BF526" s="9"/>
      <c r="BG526" s="4"/>
      <c r="BH526" s="4"/>
      <c r="BI526" s="7" t="str">
        <f t="shared" ca="1" si="119"/>
        <v/>
      </c>
      <c r="BJ526" s="4" t="str">
        <f t="shared" si="115"/>
        <v/>
      </c>
      <c r="BK526" s="96" t="str">
        <f t="shared" si="120"/>
        <v/>
      </c>
      <c r="BL526" s="107" t="str">
        <f t="shared" si="126"/>
        <v/>
      </c>
      <c r="BR526" s="4" t="str">
        <f>IF(IFERROR(VLOOKUP(C526,C527:C$1993,1,0),"")="","",COUNTIF(C:C,C526))</f>
        <v/>
      </c>
      <c r="BV526" s="5" t="str">
        <f>IF(B526="","",IF(BR526="",1+(MAX(BV$2:BV525)),""))</f>
        <v/>
      </c>
      <c r="BW526" s="5" t="str">
        <f t="shared" si="121"/>
        <v/>
      </c>
      <c r="BX526" s="5" t="str">
        <f t="shared" si="122"/>
        <v/>
      </c>
      <c r="BY526" s="14" t="str">
        <f t="shared" si="123"/>
        <v/>
      </c>
      <c r="BZ526" s="28"/>
      <c r="CA526" s="15"/>
      <c r="CB526" s="5" t="str">
        <f t="shared" si="116"/>
        <v/>
      </c>
      <c r="CE526" s="5" t="str">
        <f t="shared" si="124"/>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7"/>
      <c r="AW527" s="97"/>
      <c r="AX527" s="97"/>
      <c r="AY527" s="110"/>
      <c r="AZ527" s="97"/>
      <c r="BA527" s="97"/>
      <c r="BB527" s="4"/>
      <c r="BC527" s="100"/>
      <c r="BD527" s="4"/>
      <c r="BE527" s="4"/>
      <c r="BF527" s="9"/>
      <c r="BG527" s="4"/>
      <c r="BH527" s="4"/>
      <c r="BI527" s="7" t="str">
        <f t="shared" ca="1" si="119"/>
        <v/>
      </c>
      <c r="BJ527" s="4" t="str">
        <f t="shared" si="115"/>
        <v/>
      </c>
      <c r="BK527" s="96" t="str">
        <f t="shared" si="120"/>
        <v/>
      </c>
      <c r="BL527" s="107" t="str">
        <f t="shared" si="126"/>
        <v/>
      </c>
      <c r="BR527" s="4" t="str">
        <f>IF(IFERROR(VLOOKUP(C527,C528:C$1993,1,0),"")="","",COUNTIF(C:C,C527))</f>
        <v/>
      </c>
      <c r="BV527" s="5" t="str">
        <f>IF(B527="","",IF(BR527="",1+(MAX(BV$2:BV526)),""))</f>
        <v/>
      </c>
      <c r="BW527" s="5" t="str">
        <f t="shared" si="121"/>
        <v/>
      </c>
      <c r="BX527" s="5" t="str">
        <f t="shared" si="122"/>
        <v/>
      </c>
      <c r="BY527" s="14" t="str">
        <f t="shared" si="123"/>
        <v/>
      </c>
      <c r="BZ527" s="28"/>
      <c r="CA527" s="15"/>
      <c r="CB527" s="5" t="str">
        <f t="shared" si="116"/>
        <v/>
      </c>
      <c r="CE527" s="5" t="str">
        <f t="shared" si="124"/>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7"/>
      <c r="AW528" s="97"/>
      <c r="AX528" s="97"/>
      <c r="AY528" s="110"/>
      <c r="AZ528" s="97"/>
      <c r="BA528" s="97"/>
      <c r="BB528" s="4"/>
      <c r="BC528" s="100"/>
      <c r="BD528" s="4"/>
      <c r="BE528" s="4"/>
      <c r="BF528" s="9"/>
      <c r="BG528" s="4"/>
      <c r="BH528" s="4"/>
      <c r="BI528" s="7" t="str">
        <f t="shared" ca="1" si="119"/>
        <v/>
      </c>
      <c r="BJ528" s="4" t="str">
        <f t="shared" si="115"/>
        <v/>
      </c>
      <c r="BK528" s="96" t="str">
        <f t="shared" si="120"/>
        <v/>
      </c>
      <c r="BL528" s="107" t="str">
        <f t="shared" si="126"/>
        <v/>
      </c>
      <c r="BR528" s="4" t="str">
        <f>IF(IFERROR(VLOOKUP(C528,C529:C$1993,1,0),"")="","",COUNTIF(C:C,C528))</f>
        <v/>
      </c>
      <c r="BV528" s="5" t="str">
        <f>IF(B528="","",IF(BR528="",1+(MAX(BV$2:BV527)),""))</f>
        <v/>
      </c>
      <c r="BW528" s="5" t="str">
        <f t="shared" si="121"/>
        <v/>
      </c>
      <c r="BX528" s="5" t="str">
        <f t="shared" si="122"/>
        <v/>
      </c>
      <c r="BY528" s="14" t="str">
        <f t="shared" si="123"/>
        <v/>
      </c>
      <c r="BZ528" s="28"/>
      <c r="CA528" s="15"/>
      <c r="CB528" s="5" t="str">
        <f t="shared" si="116"/>
        <v/>
      </c>
      <c r="CE528" s="5" t="str">
        <f t="shared" si="124"/>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7"/>
      <c r="AW529" s="97"/>
      <c r="AX529" s="97"/>
      <c r="AY529" s="110"/>
      <c r="AZ529" s="97"/>
      <c r="BA529" s="97"/>
      <c r="BB529" s="4"/>
      <c r="BC529" s="100"/>
      <c r="BD529" s="4"/>
      <c r="BE529" s="4"/>
      <c r="BF529" s="9"/>
      <c r="BG529" s="4"/>
      <c r="BH529" s="4"/>
      <c r="BI529" s="7" t="str">
        <f t="shared" ca="1" si="119"/>
        <v/>
      </c>
      <c r="BJ529" s="4" t="str">
        <f t="shared" si="115"/>
        <v/>
      </c>
      <c r="BK529" s="96" t="str">
        <f t="shared" si="120"/>
        <v/>
      </c>
      <c r="BL529" s="107" t="str">
        <f t="shared" si="126"/>
        <v/>
      </c>
      <c r="BR529" s="4" t="str">
        <f>IF(IFERROR(VLOOKUP(C529,C530:C$1993,1,0),"")="","",COUNTIF(C:C,C529))</f>
        <v/>
      </c>
      <c r="BV529" s="5" t="str">
        <f>IF(B529="","",IF(BR529="",1+(MAX(BV$2:BV528)),""))</f>
        <v/>
      </c>
      <c r="BW529" s="5" t="str">
        <f t="shared" si="121"/>
        <v/>
      </c>
      <c r="BX529" s="5" t="str">
        <f t="shared" si="122"/>
        <v/>
      </c>
      <c r="BY529" s="14" t="str">
        <f t="shared" si="123"/>
        <v/>
      </c>
      <c r="BZ529" s="28"/>
      <c r="CA529" s="15"/>
      <c r="CB529" s="5" t="str">
        <f t="shared" si="116"/>
        <v/>
      </c>
      <c r="CE529" s="5" t="str">
        <f t="shared" si="124"/>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7"/>
      <c r="AW530" s="97"/>
      <c r="AX530" s="97"/>
      <c r="AY530" s="110"/>
      <c r="AZ530" s="97"/>
      <c r="BA530" s="97"/>
      <c r="BB530" s="4"/>
      <c r="BC530" s="100"/>
      <c r="BD530" s="4"/>
      <c r="BE530" s="4"/>
      <c r="BF530" s="9"/>
      <c r="BG530" s="4"/>
      <c r="BH530" s="4"/>
      <c r="BI530" s="7" t="str">
        <f t="shared" ca="1" si="119"/>
        <v/>
      </c>
      <c r="BJ530" s="4" t="str">
        <f t="shared" si="115"/>
        <v/>
      </c>
      <c r="BK530" s="96" t="str">
        <f t="shared" si="120"/>
        <v/>
      </c>
      <c r="BL530" s="107" t="str">
        <f t="shared" si="126"/>
        <v/>
      </c>
      <c r="BR530" s="4" t="str">
        <f>IF(IFERROR(VLOOKUP(C530,C531:C$1993,1,0),"")="","",COUNTIF(C:C,C530))</f>
        <v/>
      </c>
      <c r="BV530" s="5" t="str">
        <f>IF(B530="","",IF(BR530="",1+(MAX(BV$2:BV529)),""))</f>
        <v/>
      </c>
      <c r="BW530" s="5" t="str">
        <f t="shared" si="121"/>
        <v/>
      </c>
      <c r="BX530" s="5" t="str">
        <f t="shared" si="122"/>
        <v/>
      </c>
      <c r="BY530" s="14" t="str">
        <f t="shared" si="123"/>
        <v/>
      </c>
      <c r="BZ530" s="28"/>
      <c r="CA530" s="15"/>
      <c r="CB530" s="5" t="str">
        <f t="shared" si="116"/>
        <v/>
      </c>
      <c r="CE530" s="5" t="str">
        <f t="shared" si="124"/>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7"/>
      <c r="AW531" s="97"/>
      <c r="AX531" s="97"/>
      <c r="AY531" s="110"/>
      <c r="AZ531" s="97"/>
      <c r="BA531" s="97"/>
      <c r="BB531" s="4"/>
      <c r="BC531" s="100"/>
      <c r="BD531" s="4"/>
      <c r="BE531" s="4"/>
      <c r="BF531" s="9"/>
      <c r="BG531" s="4"/>
      <c r="BH531" s="4"/>
      <c r="BI531" s="7" t="str">
        <f t="shared" ca="1" si="119"/>
        <v/>
      </c>
      <c r="BJ531" s="4" t="str">
        <f t="shared" ref="BJ531:BJ594" si="127">IFERROR(IF(AA531=0,"",AA531/BC531),"")</f>
        <v/>
      </c>
      <c r="BK531" s="96" t="str">
        <f t="shared" si="120"/>
        <v/>
      </c>
      <c r="BL531" s="107" t="str">
        <f t="shared" si="126"/>
        <v/>
      </c>
      <c r="BR531" s="4" t="str">
        <f>IF(IFERROR(VLOOKUP(C531,C532:C$1993,1,0),"")="","",COUNTIF(C:C,C531))</f>
        <v/>
      </c>
      <c r="BV531" s="5" t="str">
        <f>IF(B531="","",IF(BR531="",1+(MAX(BV$2:BV530)),""))</f>
        <v/>
      </c>
      <c r="BW531" s="5" t="str">
        <f t="shared" si="121"/>
        <v/>
      </c>
      <c r="BX531" s="5" t="str">
        <f t="shared" si="122"/>
        <v/>
      </c>
      <c r="BY531" s="14" t="str">
        <f t="shared" si="123"/>
        <v/>
      </c>
      <c r="BZ531" s="28"/>
      <c r="CA531" s="15"/>
      <c r="CB531" s="5" t="str">
        <f t="shared" si="116"/>
        <v/>
      </c>
      <c r="CE531" s="5" t="str">
        <f t="shared" si="124"/>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7"/>
      <c r="AW532" s="97"/>
      <c r="AX532" s="97"/>
      <c r="AY532" s="110"/>
      <c r="AZ532" s="97"/>
      <c r="BA532" s="97"/>
      <c r="BB532" s="4"/>
      <c r="BC532" s="100"/>
      <c r="BD532" s="4"/>
      <c r="BE532" s="4"/>
      <c r="BF532" s="9"/>
      <c r="BG532" s="4"/>
      <c r="BH532" s="4"/>
      <c r="BI532" s="7" t="str">
        <f t="shared" ca="1" si="119"/>
        <v/>
      </c>
      <c r="BJ532" s="4" t="str">
        <f t="shared" si="127"/>
        <v/>
      </c>
      <c r="BK532" s="96" t="str">
        <f t="shared" si="120"/>
        <v/>
      </c>
      <c r="BL532" s="107" t="str">
        <f t="shared" si="126"/>
        <v/>
      </c>
      <c r="BR532" s="4" t="str">
        <f>IF(IFERROR(VLOOKUP(C532,C533:C$1993,1,0),"")="","",COUNTIF(C:C,C532))</f>
        <v/>
      </c>
      <c r="BV532" s="5" t="str">
        <f>IF(B532="","",IF(BR532="",1+(MAX(BV$2:BV531)),""))</f>
        <v/>
      </c>
      <c r="BW532" s="5" t="str">
        <f t="shared" si="121"/>
        <v/>
      </c>
      <c r="BX532" s="5" t="str">
        <f t="shared" si="122"/>
        <v/>
      </c>
      <c r="BY532" s="14" t="str">
        <f t="shared" si="123"/>
        <v/>
      </c>
      <c r="BZ532" s="28"/>
      <c r="CA532" s="15"/>
      <c r="CB532" s="5" t="str">
        <f t="shared" si="116"/>
        <v/>
      </c>
      <c r="CE532" s="5" t="str">
        <f t="shared" si="124"/>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7"/>
      <c r="AW533" s="97"/>
      <c r="AX533" s="97"/>
      <c r="AY533" s="110"/>
      <c r="AZ533" s="97"/>
      <c r="BA533" s="97"/>
      <c r="BB533" s="4"/>
      <c r="BC533" s="100"/>
      <c r="BD533" s="4"/>
      <c r="BE533" s="4"/>
      <c r="BF533" s="9"/>
      <c r="BG533" s="4"/>
      <c r="BH533" s="4"/>
      <c r="BI533" s="7" t="str">
        <f t="shared" ca="1" si="119"/>
        <v/>
      </c>
      <c r="BJ533" s="4" t="str">
        <f t="shared" si="127"/>
        <v/>
      </c>
      <c r="BK533" s="96" t="str">
        <f t="shared" si="120"/>
        <v/>
      </c>
      <c r="BL533" s="107" t="str">
        <f t="shared" si="126"/>
        <v/>
      </c>
      <c r="BR533" s="4" t="str">
        <f>IF(IFERROR(VLOOKUP(C533,C534:C$1993,1,0),"")="","",COUNTIF(C:C,C533))</f>
        <v/>
      </c>
      <c r="BV533" s="5" t="str">
        <f>IF(B533="","",IF(BR533="",1+(MAX(BV$2:BV532)),""))</f>
        <v/>
      </c>
      <c r="BW533" s="5" t="str">
        <f t="shared" si="121"/>
        <v/>
      </c>
      <c r="BX533" s="5" t="str">
        <f t="shared" si="122"/>
        <v/>
      </c>
      <c r="BY533" s="14" t="str">
        <f t="shared" si="123"/>
        <v/>
      </c>
      <c r="BZ533" s="28"/>
      <c r="CA533" s="15"/>
      <c r="CB533" s="5" t="str">
        <f t="shared" si="116"/>
        <v/>
      </c>
      <c r="CE533" s="5" t="str">
        <f t="shared" si="124"/>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7"/>
      <c r="AW534" s="97"/>
      <c r="AX534" s="97"/>
      <c r="AY534" s="110"/>
      <c r="AZ534" s="97"/>
      <c r="BA534" s="97"/>
      <c r="BB534" s="4"/>
      <c r="BC534" s="100"/>
      <c r="BD534" s="4"/>
      <c r="BE534" s="4"/>
      <c r="BF534" s="9"/>
      <c r="BG534" s="4"/>
      <c r="BH534" s="4"/>
      <c r="BI534" s="7" t="str">
        <f t="shared" ca="1" si="119"/>
        <v/>
      </c>
      <c r="BJ534" s="4" t="str">
        <f t="shared" si="127"/>
        <v/>
      </c>
      <c r="BK534" s="96" t="str">
        <f t="shared" si="120"/>
        <v/>
      </c>
      <c r="BL534" s="107" t="str">
        <f t="shared" si="126"/>
        <v/>
      </c>
      <c r="BR534" s="4" t="str">
        <f>IF(IFERROR(VLOOKUP(C534,C535:C$1993,1,0),"")="","",COUNTIF(C:C,C534))</f>
        <v/>
      </c>
      <c r="BV534" s="5" t="str">
        <f>IF(B534="","",IF(BR534="",1+(MAX(BV$2:BV533)),""))</f>
        <v/>
      </c>
      <c r="BW534" s="5" t="str">
        <f t="shared" si="121"/>
        <v/>
      </c>
      <c r="BX534" s="5" t="str">
        <f t="shared" si="122"/>
        <v/>
      </c>
      <c r="BY534" s="14" t="str">
        <f t="shared" si="123"/>
        <v/>
      </c>
      <c r="BZ534" s="28"/>
      <c r="CA534" s="15"/>
      <c r="CB534" s="5" t="str">
        <f t="shared" ref="CB534:CB597" si="128">CONCATENATE(AJ534,AK534,AL534,AM534,AN534)</f>
        <v/>
      </c>
      <c r="CE534" s="5" t="str">
        <f t="shared" si="124"/>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7"/>
      <c r="AW535" s="97"/>
      <c r="AX535" s="97"/>
      <c r="AY535" s="110"/>
      <c r="AZ535" s="97"/>
      <c r="BA535" s="97"/>
      <c r="BB535" s="4"/>
      <c r="BC535" s="100"/>
      <c r="BD535" s="4"/>
      <c r="BE535" s="4"/>
      <c r="BF535" s="9"/>
      <c r="BG535" s="4"/>
      <c r="BH535" s="4"/>
      <c r="BI535" s="7" t="str">
        <f t="shared" ca="1" si="119"/>
        <v/>
      </c>
      <c r="BJ535" s="4" t="str">
        <f t="shared" si="127"/>
        <v/>
      </c>
      <c r="BK535" s="96" t="str">
        <f t="shared" si="120"/>
        <v/>
      </c>
      <c r="BL535" s="107" t="str">
        <f t="shared" si="126"/>
        <v/>
      </c>
      <c r="BR535" s="4" t="str">
        <f>IF(IFERROR(VLOOKUP(C535,C536:C$1993,1,0),"")="","",COUNTIF(C:C,C535))</f>
        <v/>
      </c>
      <c r="BV535" s="5" t="str">
        <f>IF(B535="","",IF(BR535="",1+(MAX(BV$2:BV534)),""))</f>
        <v/>
      </c>
      <c r="BW535" s="5" t="str">
        <f t="shared" si="121"/>
        <v/>
      </c>
      <c r="BX535" s="5" t="str">
        <f t="shared" si="122"/>
        <v/>
      </c>
      <c r="BY535" s="14" t="str">
        <f t="shared" si="123"/>
        <v/>
      </c>
      <c r="BZ535" s="28"/>
      <c r="CA535" s="15"/>
      <c r="CB535" s="5" t="str">
        <f t="shared" si="128"/>
        <v/>
      </c>
      <c r="CE535" s="5" t="str">
        <f t="shared" si="124"/>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7"/>
      <c r="AW536" s="97"/>
      <c r="AX536" s="97"/>
      <c r="AY536" s="110"/>
      <c r="AZ536" s="97"/>
      <c r="BA536" s="97"/>
      <c r="BB536" s="4"/>
      <c r="BC536" s="100"/>
      <c r="BD536" s="4"/>
      <c r="BE536" s="4"/>
      <c r="BF536" s="9"/>
      <c r="BG536" s="4"/>
      <c r="BH536" s="4"/>
      <c r="BI536" s="7" t="str">
        <f t="shared" ca="1" si="119"/>
        <v/>
      </c>
      <c r="BJ536" s="4" t="str">
        <f t="shared" si="127"/>
        <v/>
      </c>
      <c r="BK536" s="96" t="str">
        <f t="shared" si="120"/>
        <v/>
      </c>
      <c r="BL536" s="107" t="str">
        <f t="shared" si="126"/>
        <v/>
      </c>
      <c r="BR536" s="4" t="str">
        <f>IF(IFERROR(VLOOKUP(C536,C537:C$1993,1,0),"")="","",COUNTIF(C:C,C536))</f>
        <v/>
      </c>
      <c r="BV536" s="5" t="str">
        <f>IF(B536="","",IF(BR536="",1+(MAX(BV$2:BV535)),""))</f>
        <v/>
      </c>
      <c r="BW536" s="5" t="str">
        <f t="shared" si="121"/>
        <v/>
      </c>
      <c r="BX536" s="5" t="str">
        <f t="shared" si="122"/>
        <v/>
      </c>
      <c r="BY536" s="14" t="str">
        <f t="shared" si="123"/>
        <v/>
      </c>
      <c r="BZ536" s="28"/>
      <c r="CA536" s="15"/>
      <c r="CB536" s="5" t="str">
        <f t="shared" si="128"/>
        <v/>
      </c>
      <c r="CE536" s="5" t="str">
        <f t="shared" si="124"/>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7"/>
      <c r="AW537" s="97"/>
      <c r="AX537" s="97"/>
      <c r="AY537" s="110"/>
      <c r="AZ537" s="97"/>
      <c r="BA537" s="97"/>
      <c r="BB537" s="4"/>
      <c r="BC537" s="100"/>
      <c r="BD537" s="4"/>
      <c r="BE537" s="4"/>
      <c r="BF537" s="9"/>
      <c r="BG537" s="4"/>
      <c r="BH537" s="4"/>
      <c r="BI537" s="7" t="str">
        <f t="shared" ca="1" si="119"/>
        <v/>
      </c>
      <c r="BJ537" s="4" t="str">
        <f t="shared" si="127"/>
        <v/>
      </c>
      <c r="BK537" s="96" t="str">
        <f t="shared" si="120"/>
        <v/>
      </c>
      <c r="BL537" s="107" t="str">
        <f t="shared" si="126"/>
        <v/>
      </c>
      <c r="BR537" s="4" t="str">
        <f>IF(IFERROR(VLOOKUP(C537,C538:C$1993,1,0),"")="","",COUNTIF(C:C,C537))</f>
        <v/>
      </c>
      <c r="BV537" s="5" t="str">
        <f>IF(B537="","",IF(BR537="",1+(MAX(BV$2:BV536)),""))</f>
        <v/>
      </c>
      <c r="BW537" s="5" t="str">
        <f t="shared" si="121"/>
        <v/>
      </c>
      <c r="BX537" s="5" t="str">
        <f t="shared" si="122"/>
        <v/>
      </c>
      <c r="BY537" s="14" t="str">
        <f t="shared" si="123"/>
        <v/>
      </c>
      <c r="BZ537" s="28"/>
      <c r="CA537" s="15"/>
      <c r="CB537" s="5" t="str">
        <f t="shared" si="128"/>
        <v/>
      </c>
      <c r="CE537" s="5" t="str">
        <f t="shared" si="124"/>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7"/>
      <c r="AW538" s="97"/>
      <c r="AX538" s="97"/>
      <c r="AY538" s="110"/>
      <c r="AZ538" s="97"/>
      <c r="BA538" s="97"/>
      <c r="BB538" s="4"/>
      <c r="BC538" s="100"/>
      <c r="BD538" s="4"/>
      <c r="BE538" s="4"/>
      <c r="BF538" s="9"/>
      <c r="BG538" s="4"/>
      <c r="BH538" s="4"/>
      <c r="BI538" s="7" t="str">
        <f t="shared" ca="1" si="119"/>
        <v/>
      </c>
      <c r="BJ538" s="4" t="str">
        <f t="shared" si="127"/>
        <v/>
      </c>
      <c r="BK538" s="96" t="str">
        <f t="shared" si="120"/>
        <v/>
      </c>
      <c r="BL538" s="107" t="str">
        <f t="shared" si="126"/>
        <v/>
      </c>
      <c r="BR538" s="4" t="str">
        <f>IF(IFERROR(VLOOKUP(C538,C539:C$1993,1,0),"")="","",COUNTIF(C:C,C538))</f>
        <v/>
      </c>
      <c r="BV538" s="5" t="str">
        <f>IF(B538="","",IF(BR538="",1+(MAX(BV$2:BV537)),""))</f>
        <v/>
      </c>
      <c r="BW538" s="5" t="str">
        <f t="shared" si="121"/>
        <v/>
      </c>
      <c r="BX538" s="5" t="str">
        <f t="shared" si="122"/>
        <v/>
      </c>
      <c r="BY538" s="14" t="str">
        <f t="shared" si="123"/>
        <v/>
      </c>
      <c r="BZ538" s="28"/>
      <c r="CA538" s="15"/>
      <c r="CB538" s="5" t="str">
        <f t="shared" si="128"/>
        <v/>
      </c>
      <c r="CE538" s="5" t="str">
        <f t="shared" si="124"/>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7"/>
      <c r="AW539" s="97"/>
      <c r="AX539" s="97"/>
      <c r="AY539" s="110"/>
      <c r="AZ539" s="97"/>
      <c r="BA539" s="97"/>
      <c r="BB539" s="4"/>
      <c r="BC539" s="100"/>
      <c r="BD539" s="4"/>
      <c r="BE539" s="4"/>
      <c r="BF539" s="9"/>
      <c r="BG539" s="4"/>
      <c r="BH539" s="4"/>
      <c r="BI539" s="7" t="str">
        <f t="shared" ca="1" si="119"/>
        <v/>
      </c>
      <c r="BJ539" s="4" t="str">
        <f t="shared" si="127"/>
        <v/>
      </c>
      <c r="BK539" s="96" t="str">
        <f t="shared" si="120"/>
        <v/>
      </c>
      <c r="BL539" s="107" t="str">
        <f t="shared" si="126"/>
        <v/>
      </c>
      <c r="BR539" s="4" t="str">
        <f>IF(IFERROR(VLOOKUP(C539,C540:C$1993,1,0),"")="","",COUNTIF(C:C,C539))</f>
        <v/>
      </c>
      <c r="BV539" s="5" t="str">
        <f>IF(B539="","",IF(BR539="",1+(MAX(BV$2:BV538)),""))</f>
        <v/>
      </c>
      <c r="BW539" s="5" t="str">
        <f t="shared" si="121"/>
        <v/>
      </c>
      <c r="BX539" s="5" t="str">
        <f t="shared" si="122"/>
        <v/>
      </c>
      <c r="BY539" s="14" t="str">
        <f t="shared" si="123"/>
        <v/>
      </c>
      <c r="BZ539" s="28"/>
      <c r="CA539" s="15"/>
      <c r="CB539" s="5" t="str">
        <f t="shared" si="128"/>
        <v/>
      </c>
      <c r="CE539" s="5" t="str">
        <f t="shared" si="124"/>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7"/>
      <c r="AW540" s="97"/>
      <c r="AX540" s="97"/>
      <c r="AY540" s="110"/>
      <c r="AZ540" s="97"/>
      <c r="BA540" s="97"/>
      <c r="BB540" s="4"/>
      <c r="BC540" s="100"/>
      <c r="BD540" s="4"/>
      <c r="BE540" s="4"/>
      <c r="BF540" s="9"/>
      <c r="BG540" s="4"/>
      <c r="BH540" s="4"/>
      <c r="BI540" s="7" t="str">
        <f t="shared" ca="1" si="119"/>
        <v/>
      </c>
      <c r="BJ540" s="4" t="str">
        <f t="shared" si="127"/>
        <v/>
      </c>
      <c r="BK540" s="96" t="str">
        <f t="shared" si="120"/>
        <v/>
      </c>
      <c r="BL540" s="107" t="str">
        <f t="shared" si="126"/>
        <v/>
      </c>
      <c r="BR540" s="4" t="str">
        <f>IF(IFERROR(VLOOKUP(C540,C541:C$1993,1,0),"")="","",COUNTIF(C:C,C540))</f>
        <v/>
      </c>
      <c r="BV540" s="5" t="str">
        <f>IF(B540="","",IF(BR540="",1+(MAX(BV$2:BV539)),""))</f>
        <v/>
      </c>
      <c r="BW540" s="5" t="str">
        <f t="shared" si="121"/>
        <v/>
      </c>
      <c r="BX540" s="5" t="str">
        <f t="shared" si="122"/>
        <v/>
      </c>
      <c r="BY540" s="14" t="str">
        <f t="shared" si="123"/>
        <v/>
      </c>
      <c r="BZ540" s="28"/>
      <c r="CA540" s="15"/>
      <c r="CB540" s="5" t="str">
        <f t="shared" si="128"/>
        <v/>
      </c>
      <c r="CE540" s="5" t="str">
        <f t="shared" si="124"/>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7"/>
      <c r="AW541" s="97"/>
      <c r="AX541" s="97"/>
      <c r="AY541" s="110"/>
      <c r="AZ541" s="97"/>
      <c r="BA541" s="97"/>
      <c r="BB541" s="4"/>
      <c r="BC541" s="100"/>
      <c r="BD541" s="4"/>
      <c r="BE541" s="4"/>
      <c r="BF541" s="9"/>
      <c r="BG541" s="4"/>
      <c r="BH541" s="4"/>
      <c r="BI541" s="7" t="str">
        <f t="shared" ca="1" si="119"/>
        <v/>
      </c>
      <c r="BJ541" s="4" t="str">
        <f t="shared" si="127"/>
        <v/>
      </c>
      <c r="BK541" s="96" t="str">
        <f t="shared" si="120"/>
        <v/>
      </c>
      <c r="BL541" s="107" t="str">
        <f t="shared" si="126"/>
        <v/>
      </c>
      <c r="BR541" s="4" t="str">
        <f>IF(IFERROR(VLOOKUP(C541,C542:C$1993,1,0),"")="","",COUNTIF(C:C,C541))</f>
        <v/>
      </c>
      <c r="BV541" s="5" t="str">
        <f>IF(B541="","",IF(BR541="",1+(MAX(BV$2:BV540)),""))</f>
        <v/>
      </c>
      <c r="BW541" s="5" t="str">
        <f t="shared" si="121"/>
        <v/>
      </c>
      <c r="BX541" s="5" t="str">
        <f t="shared" si="122"/>
        <v/>
      </c>
      <c r="BY541" s="14" t="str">
        <f t="shared" si="123"/>
        <v/>
      </c>
      <c r="BZ541" s="28"/>
      <c r="CA541" s="15"/>
      <c r="CB541" s="5" t="str">
        <f t="shared" si="128"/>
        <v/>
      </c>
      <c r="CE541" s="5" t="str">
        <f t="shared" si="124"/>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7"/>
      <c r="AW542" s="97"/>
      <c r="AX542" s="97"/>
      <c r="AY542" s="110"/>
      <c r="AZ542" s="97"/>
      <c r="BA542" s="97"/>
      <c r="BB542" s="4"/>
      <c r="BC542" s="100"/>
      <c r="BD542" s="4"/>
      <c r="BE542" s="4"/>
      <c r="BF542" s="9"/>
      <c r="BG542" s="4"/>
      <c r="BH542" s="4"/>
      <c r="BI542" s="7" t="str">
        <f t="shared" ca="1" si="119"/>
        <v/>
      </c>
      <c r="BJ542" s="4" t="str">
        <f t="shared" si="127"/>
        <v/>
      </c>
      <c r="BK542" s="96" t="str">
        <f t="shared" si="120"/>
        <v/>
      </c>
      <c r="BL542" s="107" t="str">
        <f t="shared" si="126"/>
        <v/>
      </c>
      <c r="BR542" s="4" t="str">
        <f>IF(IFERROR(VLOOKUP(C542,C543:C$1993,1,0),"")="","",COUNTIF(C:C,C542))</f>
        <v/>
      </c>
      <c r="BV542" s="5" t="str">
        <f>IF(B542="","",IF(BR542="",1+(MAX(BV$2:BV541)),""))</f>
        <v/>
      </c>
      <c r="BW542" s="5" t="str">
        <f t="shared" si="121"/>
        <v/>
      </c>
      <c r="BX542" s="5" t="str">
        <f t="shared" si="122"/>
        <v/>
      </c>
      <c r="BY542" s="14" t="str">
        <f t="shared" si="123"/>
        <v/>
      </c>
      <c r="BZ542" s="28"/>
      <c r="CA542" s="15"/>
      <c r="CB542" s="5" t="str">
        <f t="shared" si="128"/>
        <v/>
      </c>
      <c r="CE542" s="5" t="str">
        <f t="shared" si="124"/>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7"/>
      <c r="AW543" s="97"/>
      <c r="AX543" s="97"/>
      <c r="AY543" s="110"/>
      <c r="AZ543" s="97"/>
      <c r="BA543" s="97"/>
      <c r="BB543" s="4"/>
      <c r="BC543" s="100"/>
      <c r="BD543" s="4"/>
      <c r="BE543" s="4"/>
      <c r="BF543" s="9"/>
      <c r="BG543" s="4"/>
      <c r="BH543" s="4"/>
      <c r="BI543" s="7" t="str">
        <f t="shared" ca="1" si="119"/>
        <v/>
      </c>
      <c r="BJ543" s="4" t="str">
        <f t="shared" si="127"/>
        <v/>
      </c>
      <c r="BK543" s="96" t="str">
        <f t="shared" si="120"/>
        <v/>
      </c>
      <c r="BL543" s="107" t="str">
        <f t="shared" si="126"/>
        <v/>
      </c>
      <c r="BR543" s="4" t="str">
        <f>IF(IFERROR(VLOOKUP(C543,C544:C$1993,1,0),"")="","",COUNTIF(C:C,C543))</f>
        <v/>
      </c>
      <c r="BV543" s="5" t="str">
        <f>IF(B543="","",IF(BR543="",1+(MAX(BV$2:BV542)),""))</f>
        <v/>
      </c>
      <c r="BW543" s="5" t="str">
        <f t="shared" si="121"/>
        <v/>
      </c>
      <c r="BX543" s="5" t="str">
        <f t="shared" si="122"/>
        <v/>
      </c>
      <c r="BY543" s="14" t="str">
        <f t="shared" si="123"/>
        <v/>
      </c>
      <c r="BZ543" s="28"/>
      <c r="CA543" s="15"/>
      <c r="CB543" s="5" t="str">
        <f t="shared" si="128"/>
        <v/>
      </c>
      <c r="CE543" s="5" t="str">
        <f t="shared" si="124"/>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7"/>
      <c r="AW544" s="97"/>
      <c r="AX544" s="97"/>
      <c r="AY544" s="110"/>
      <c r="AZ544" s="97"/>
      <c r="BA544" s="97"/>
      <c r="BB544" s="4"/>
      <c r="BC544" s="100"/>
      <c r="BD544" s="4"/>
      <c r="BE544" s="4"/>
      <c r="BF544" s="9"/>
      <c r="BG544" s="4"/>
      <c r="BH544" s="4"/>
      <c r="BI544" s="7" t="str">
        <f t="shared" ca="1" si="119"/>
        <v/>
      </c>
      <c r="BJ544" s="4" t="str">
        <f t="shared" si="127"/>
        <v/>
      </c>
      <c r="BK544" s="96" t="str">
        <f t="shared" si="120"/>
        <v/>
      </c>
      <c r="BL544" s="107" t="str">
        <f t="shared" si="126"/>
        <v/>
      </c>
      <c r="BR544" s="4" t="str">
        <f>IF(IFERROR(VLOOKUP(C544,C545:C$1993,1,0),"")="","",COUNTIF(C:C,C544))</f>
        <v/>
      </c>
      <c r="BV544" s="5" t="str">
        <f>IF(B544="","",IF(BR544="",1+(MAX(BV$2:BV543)),""))</f>
        <v/>
      </c>
      <c r="BW544" s="5" t="str">
        <f t="shared" si="121"/>
        <v/>
      </c>
      <c r="BX544" s="5" t="str">
        <f t="shared" si="122"/>
        <v/>
      </c>
      <c r="BY544" s="14" t="str">
        <f t="shared" si="123"/>
        <v/>
      </c>
      <c r="BZ544" s="28"/>
      <c r="CA544" s="15"/>
      <c r="CB544" s="5" t="str">
        <f t="shared" si="128"/>
        <v/>
      </c>
      <c r="CE544" s="5" t="str">
        <f t="shared" si="124"/>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7"/>
      <c r="AW545" s="97"/>
      <c r="AX545" s="97"/>
      <c r="AY545" s="110"/>
      <c r="AZ545" s="97"/>
      <c r="BA545" s="97"/>
      <c r="BB545" s="4"/>
      <c r="BC545" s="100"/>
      <c r="BD545" s="4"/>
      <c r="BE545" s="4"/>
      <c r="BF545" s="9"/>
      <c r="BG545" s="4"/>
      <c r="BH545" s="4"/>
      <c r="BI545" s="7" t="str">
        <f t="shared" ca="1" si="119"/>
        <v/>
      </c>
      <c r="BJ545" s="4" t="str">
        <f t="shared" si="127"/>
        <v/>
      </c>
      <c r="BK545" s="96" t="str">
        <f t="shared" si="120"/>
        <v/>
      </c>
      <c r="BL545" s="107" t="str">
        <f t="shared" si="126"/>
        <v/>
      </c>
      <c r="BR545" s="4" t="str">
        <f>IF(IFERROR(VLOOKUP(C545,C546:C$1993,1,0),"")="","",COUNTIF(C:C,C545))</f>
        <v/>
      </c>
      <c r="BV545" s="5" t="str">
        <f>IF(B545="","",IF(BR545="",1+(MAX(BV$2:BV544)),""))</f>
        <v/>
      </c>
      <c r="BW545" s="5" t="str">
        <f t="shared" si="121"/>
        <v/>
      </c>
      <c r="BX545" s="5" t="str">
        <f t="shared" si="122"/>
        <v/>
      </c>
      <c r="BY545" s="14" t="str">
        <f t="shared" si="123"/>
        <v/>
      </c>
      <c r="BZ545" s="28"/>
      <c r="CA545" s="15"/>
      <c r="CB545" s="5" t="str">
        <f t="shared" si="128"/>
        <v/>
      </c>
      <c r="CE545" s="5" t="str">
        <f t="shared" si="124"/>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7"/>
      <c r="AW546" s="97"/>
      <c r="AX546" s="97"/>
      <c r="AY546" s="110"/>
      <c r="AZ546" s="97"/>
      <c r="BA546" s="97"/>
      <c r="BB546" s="4"/>
      <c r="BC546" s="100"/>
      <c r="BD546" s="4"/>
      <c r="BE546" s="4"/>
      <c r="BF546" s="9"/>
      <c r="BG546" s="4"/>
      <c r="BH546" s="4"/>
      <c r="BI546" s="7" t="str">
        <f t="shared" ca="1" si="119"/>
        <v/>
      </c>
      <c r="BJ546" s="4" t="str">
        <f t="shared" si="127"/>
        <v/>
      </c>
      <c r="BK546" s="96" t="str">
        <f t="shared" si="120"/>
        <v/>
      </c>
      <c r="BL546" s="107" t="str">
        <f t="shared" si="126"/>
        <v/>
      </c>
      <c r="BR546" s="4" t="str">
        <f>IF(IFERROR(VLOOKUP(C546,C547:C$1993,1,0),"")="","",COUNTIF(C:C,C546))</f>
        <v/>
      </c>
      <c r="BV546" s="5" t="str">
        <f>IF(B546="","",IF(BR546="",1+(MAX(BV$2:BV545)),""))</f>
        <v/>
      </c>
      <c r="BW546" s="5" t="str">
        <f t="shared" si="121"/>
        <v/>
      </c>
      <c r="BX546" s="5" t="str">
        <f t="shared" si="122"/>
        <v/>
      </c>
      <c r="BY546" s="14" t="str">
        <f t="shared" si="123"/>
        <v/>
      </c>
      <c r="BZ546" s="28"/>
      <c r="CA546" s="15"/>
      <c r="CB546" s="5" t="str">
        <f t="shared" si="128"/>
        <v/>
      </c>
      <c r="CE546" s="5" t="str">
        <f t="shared" si="124"/>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7"/>
      <c r="AW547" s="97"/>
      <c r="AX547" s="97"/>
      <c r="AY547" s="110"/>
      <c r="AZ547" s="97"/>
      <c r="BA547" s="97"/>
      <c r="BB547" s="4"/>
      <c r="BC547" s="100"/>
      <c r="BD547" s="4"/>
      <c r="BE547" s="4"/>
      <c r="BF547" s="9"/>
      <c r="BG547" s="4"/>
      <c r="BH547" s="4"/>
      <c r="BI547" s="7" t="str">
        <f t="shared" ca="1" si="119"/>
        <v/>
      </c>
      <c r="BJ547" s="4" t="str">
        <f t="shared" si="127"/>
        <v/>
      </c>
      <c r="BK547" s="96" t="str">
        <f t="shared" si="120"/>
        <v/>
      </c>
      <c r="BL547" s="107" t="str">
        <f t="shared" si="126"/>
        <v/>
      </c>
      <c r="BR547" s="4" t="str">
        <f>IF(IFERROR(VLOOKUP(C547,C548:C$1993,1,0),"")="","",COUNTIF(C:C,C547))</f>
        <v/>
      </c>
      <c r="BV547" s="5" t="str">
        <f>IF(B547="","",IF(BR547="",1+(MAX(BV$2:BV546)),""))</f>
        <v/>
      </c>
      <c r="BW547" s="5" t="str">
        <f t="shared" si="121"/>
        <v/>
      </c>
      <c r="BX547" s="5" t="str">
        <f t="shared" si="122"/>
        <v/>
      </c>
      <c r="BY547" s="14" t="str">
        <f t="shared" si="123"/>
        <v/>
      </c>
      <c r="BZ547" s="28"/>
      <c r="CA547" s="15"/>
      <c r="CB547" s="5" t="str">
        <f t="shared" si="128"/>
        <v/>
      </c>
      <c r="CE547" s="5" t="str">
        <f t="shared" si="124"/>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7"/>
      <c r="AW548" s="97"/>
      <c r="AX548" s="97"/>
      <c r="AY548" s="110"/>
      <c r="AZ548" s="97"/>
      <c r="BA548" s="97"/>
      <c r="BB548" s="4"/>
      <c r="BC548" s="100"/>
      <c r="BD548" s="4"/>
      <c r="BE548" s="4"/>
      <c r="BF548" s="9"/>
      <c r="BG548" s="4"/>
      <c r="BH548" s="4"/>
      <c r="BI548" s="7" t="str">
        <f t="shared" ca="1" si="119"/>
        <v/>
      </c>
      <c r="BJ548" s="4" t="str">
        <f t="shared" si="127"/>
        <v/>
      </c>
      <c r="BK548" s="96" t="str">
        <f t="shared" si="120"/>
        <v/>
      </c>
      <c r="BL548" s="107" t="str">
        <f t="shared" si="126"/>
        <v/>
      </c>
      <c r="BR548" s="4" t="str">
        <f>IF(IFERROR(VLOOKUP(C548,C549:C$1993,1,0),"")="","",COUNTIF(C:C,C548))</f>
        <v/>
      </c>
      <c r="BV548" s="5" t="str">
        <f>IF(B548="","",IF(BR548="",1+(MAX(BV$2:BV547)),""))</f>
        <v/>
      </c>
      <c r="BW548" s="5" t="str">
        <f t="shared" si="121"/>
        <v/>
      </c>
      <c r="BX548" s="5" t="str">
        <f t="shared" si="122"/>
        <v/>
      </c>
      <c r="BY548" s="14" t="str">
        <f t="shared" si="123"/>
        <v/>
      </c>
      <c r="BZ548" s="28"/>
      <c r="CA548" s="15"/>
      <c r="CB548" s="5" t="str">
        <f t="shared" si="128"/>
        <v/>
      </c>
      <c r="CE548" s="5" t="str">
        <f t="shared" si="124"/>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7"/>
      <c r="AW549" s="97"/>
      <c r="AX549" s="97"/>
      <c r="AY549" s="110"/>
      <c r="AZ549" s="97"/>
      <c r="BA549" s="97"/>
      <c r="BB549" s="4"/>
      <c r="BC549" s="100"/>
      <c r="BD549" s="4"/>
      <c r="BE549" s="4"/>
      <c r="BF549" s="9"/>
      <c r="BG549" s="4"/>
      <c r="BH549" s="4"/>
      <c r="BI549" s="7" t="str">
        <f t="shared" ca="1" si="119"/>
        <v/>
      </c>
      <c r="BJ549" s="4" t="str">
        <f t="shared" si="127"/>
        <v/>
      </c>
      <c r="BK549" s="96" t="str">
        <f t="shared" si="120"/>
        <v/>
      </c>
      <c r="BL549" s="107" t="str">
        <f t="shared" si="126"/>
        <v/>
      </c>
      <c r="BR549" s="4" t="str">
        <f>IF(IFERROR(VLOOKUP(C549,C550:C$1993,1,0),"")="","",COUNTIF(C:C,C549))</f>
        <v/>
      </c>
      <c r="BV549" s="5" t="str">
        <f>IF(B549="","",IF(BR549="",1+(MAX(BV$2:BV548)),""))</f>
        <v/>
      </c>
      <c r="BW549" s="5" t="str">
        <f t="shared" si="121"/>
        <v/>
      </c>
      <c r="BX549" s="5" t="str">
        <f t="shared" si="122"/>
        <v/>
      </c>
      <c r="BY549" s="14" t="str">
        <f t="shared" si="123"/>
        <v/>
      </c>
      <c r="BZ549" s="28"/>
      <c r="CA549" s="15"/>
      <c r="CB549" s="5" t="str">
        <f t="shared" si="128"/>
        <v/>
      </c>
      <c r="CE549" s="5" t="str">
        <f t="shared" si="124"/>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7"/>
      <c r="AW550" s="97"/>
      <c r="AX550" s="97"/>
      <c r="AY550" s="110"/>
      <c r="AZ550" s="97"/>
      <c r="BA550" s="97"/>
      <c r="BB550" s="4"/>
      <c r="BC550" s="100"/>
      <c r="BD550" s="4"/>
      <c r="BE550" s="4"/>
      <c r="BF550" s="9"/>
      <c r="BG550" s="4"/>
      <c r="BH550" s="4"/>
      <c r="BI550" s="7" t="str">
        <f t="shared" ca="1" si="119"/>
        <v/>
      </c>
      <c r="BJ550" s="4" t="str">
        <f t="shared" si="127"/>
        <v/>
      </c>
      <c r="BK550" s="96" t="str">
        <f t="shared" si="120"/>
        <v/>
      </c>
      <c r="BL550" s="107" t="str">
        <f t="shared" si="126"/>
        <v/>
      </c>
      <c r="BR550" s="4" t="str">
        <f>IF(IFERROR(VLOOKUP(C550,C551:C$1993,1,0),"")="","",COUNTIF(C:C,C550))</f>
        <v/>
      </c>
      <c r="BV550" s="5" t="str">
        <f>IF(B550="","",IF(BR550="",1+(MAX(BV$2:BV549)),""))</f>
        <v/>
      </c>
      <c r="BW550" s="5" t="str">
        <f t="shared" si="121"/>
        <v/>
      </c>
      <c r="BX550" s="5" t="str">
        <f t="shared" si="122"/>
        <v/>
      </c>
      <c r="BY550" s="14" t="str">
        <f t="shared" si="123"/>
        <v/>
      </c>
      <c r="BZ550" s="28"/>
      <c r="CA550" s="15"/>
      <c r="CB550" s="5" t="str">
        <f t="shared" si="128"/>
        <v/>
      </c>
      <c r="CE550" s="5" t="str">
        <f t="shared" si="124"/>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7"/>
      <c r="AW551" s="97"/>
      <c r="AX551" s="97"/>
      <c r="AY551" s="110"/>
      <c r="AZ551" s="97"/>
      <c r="BA551" s="97"/>
      <c r="BB551" s="4"/>
      <c r="BC551" s="100"/>
      <c r="BD551" s="4"/>
      <c r="BE551" s="4"/>
      <c r="BF551" s="9"/>
      <c r="BG551" s="4"/>
      <c r="BH551" s="4"/>
      <c r="BI551" s="7" t="str">
        <f t="shared" ca="1" si="119"/>
        <v/>
      </c>
      <c r="BJ551" s="4" t="str">
        <f t="shared" si="127"/>
        <v/>
      </c>
      <c r="BK551" s="96" t="str">
        <f t="shared" si="120"/>
        <v/>
      </c>
      <c r="BL551" s="107" t="str">
        <f t="shared" si="126"/>
        <v/>
      </c>
      <c r="BR551" s="4" t="str">
        <f>IF(IFERROR(VLOOKUP(C551,C552:C$1993,1,0),"")="","",COUNTIF(C:C,C551))</f>
        <v/>
      </c>
      <c r="BV551" s="5" t="str">
        <f>IF(B551="","",IF(BR551="",1+(MAX(BV$2:BV550)),""))</f>
        <v/>
      </c>
      <c r="BW551" s="5" t="str">
        <f t="shared" si="121"/>
        <v/>
      </c>
      <c r="BX551" s="5" t="str">
        <f t="shared" si="122"/>
        <v/>
      </c>
      <c r="BY551" s="14" t="str">
        <f t="shared" si="123"/>
        <v/>
      </c>
      <c r="BZ551" s="28"/>
      <c r="CA551" s="15"/>
      <c r="CB551" s="5" t="str">
        <f t="shared" si="128"/>
        <v/>
      </c>
      <c r="CE551" s="5" t="str">
        <f t="shared" si="124"/>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7"/>
      <c r="AW552" s="97"/>
      <c r="AX552" s="97"/>
      <c r="AY552" s="110"/>
      <c r="AZ552" s="97"/>
      <c r="BA552" s="97"/>
      <c r="BB552" s="4"/>
      <c r="BC552" s="100"/>
      <c r="BD552" s="4"/>
      <c r="BE552" s="4"/>
      <c r="BF552" s="9"/>
      <c r="BG552" s="4"/>
      <c r="BH552" s="4"/>
      <c r="BI552" s="7" t="str">
        <f t="shared" ca="1" si="119"/>
        <v/>
      </c>
      <c r="BJ552" s="4" t="str">
        <f t="shared" si="127"/>
        <v/>
      </c>
      <c r="BK552" s="96" t="str">
        <f t="shared" si="120"/>
        <v/>
      </c>
      <c r="BL552" s="107" t="str">
        <f t="shared" si="126"/>
        <v/>
      </c>
      <c r="BR552" s="4" t="str">
        <f>IF(IFERROR(VLOOKUP(C552,C553:C$1993,1,0),"")="","",COUNTIF(C:C,C552))</f>
        <v/>
      </c>
      <c r="BV552" s="5" t="str">
        <f>IF(B552="","",IF(BR552="",1+(MAX(BV$2:BV551)),""))</f>
        <v/>
      </c>
      <c r="BW552" s="5" t="str">
        <f t="shared" si="121"/>
        <v/>
      </c>
      <c r="BX552" s="5" t="str">
        <f t="shared" si="122"/>
        <v/>
      </c>
      <c r="BY552" s="14" t="str">
        <f t="shared" si="123"/>
        <v/>
      </c>
      <c r="BZ552" s="28"/>
      <c r="CA552" s="15"/>
      <c r="CB552" s="5" t="str">
        <f t="shared" si="128"/>
        <v/>
      </c>
      <c r="CE552" s="5" t="str">
        <f t="shared" si="124"/>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7"/>
      <c r="AW553" s="97"/>
      <c r="AX553" s="97"/>
      <c r="AY553" s="110"/>
      <c r="AZ553" s="97"/>
      <c r="BA553" s="97"/>
      <c r="BB553" s="4"/>
      <c r="BC553" s="100"/>
      <c r="BD553" s="4"/>
      <c r="BE553" s="4"/>
      <c r="BF553" s="9"/>
      <c r="BG553" s="4"/>
      <c r="BH553" s="4"/>
      <c r="BI553" s="7" t="str">
        <f t="shared" ca="1" si="119"/>
        <v/>
      </c>
      <c r="BJ553" s="4" t="str">
        <f t="shared" si="127"/>
        <v/>
      </c>
      <c r="BK553" s="96" t="str">
        <f t="shared" si="120"/>
        <v/>
      </c>
      <c r="BL553" s="107" t="str">
        <f t="shared" si="126"/>
        <v/>
      </c>
      <c r="BR553" s="4" t="str">
        <f>IF(IFERROR(VLOOKUP(C553,C554:C$1993,1,0),"")="","",COUNTIF(C:C,C553))</f>
        <v/>
      </c>
      <c r="BV553" s="5" t="str">
        <f>IF(B553="","",IF(BR553="",1+(MAX(BV$2:BV552)),""))</f>
        <v/>
      </c>
      <c r="BW553" s="5" t="str">
        <f t="shared" si="121"/>
        <v/>
      </c>
      <c r="BX553" s="5" t="str">
        <f t="shared" si="122"/>
        <v/>
      </c>
      <c r="BY553" s="14" t="str">
        <f t="shared" si="123"/>
        <v/>
      </c>
      <c r="BZ553" s="28"/>
      <c r="CA553" s="15"/>
      <c r="CB553" s="5" t="str">
        <f t="shared" si="128"/>
        <v/>
      </c>
      <c r="CE553" s="5" t="str">
        <f t="shared" si="124"/>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7"/>
      <c r="AW554" s="97"/>
      <c r="AX554" s="97"/>
      <c r="AY554" s="110"/>
      <c r="AZ554" s="97"/>
      <c r="BA554" s="97"/>
      <c r="BB554" s="4"/>
      <c r="BC554" s="100"/>
      <c r="BD554" s="4"/>
      <c r="BE554" s="4"/>
      <c r="BF554" s="9"/>
      <c r="BG554" s="4"/>
      <c r="BH554" s="4"/>
      <c r="BI554" s="7" t="str">
        <f t="shared" ca="1" si="119"/>
        <v/>
      </c>
      <c r="BJ554" s="4" t="str">
        <f t="shared" si="127"/>
        <v/>
      </c>
      <c r="BK554" s="96" t="str">
        <f t="shared" si="120"/>
        <v/>
      </c>
      <c r="BL554" s="107" t="str">
        <f t="shared" si="126"/>
        <v/>
      </c>
      <c r="BR554" s="4" t="str">
        <f>IF(IFERROR(VLOOKUP(C554,C555:C$1993,1,0),"")="","",COUNTIF(C:C,C554))</f>
        <v/>
      </c>
      <c r="BV554" s="5" t="str">
        <f>IF(B554="","",IF(BR554="",1+(MAX(BV$2:BV553)),""))</f>
        <v/>
      </c>
      <c r="BW554" s="5" t="str">
        <f t="shared" si="121"/>
        <v/>
      </c>
      <c r="BX554" s="5" t="str">
        <f t="shared" si="122"/>
        <v/>
      </c>
      <c r="BY554" s="14" t="str">
        <f t="shared" si="123"/>
        <v/>
      </c>
      <c r="BZ554" s="28"/>
      <c r="CA554" s="15"/>
      <c r="CB554" s="5" t="str">
        <f t="shared" si="128"/>
        <v/>
      </c>
      <c r="CE554" s="5" t="str">
        <f t="shared" si="124"/>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7"/>
      <c r="AW555" s="97"/>
      <c r="AX555" s="97"/>
      <c r="AY555" s="110"/>
      <c r="AZ555" s="97"/>
      <c r="BA555" s="97"/>
      <c r="BB555" s="4"/>
      <c r="BC555" s="100"/>
      <c r="BD555" s="4"/>
      <c r="BE555" s="4"/>
      <c r="BF555" s="9"/>
      <c r="BG555" s="4"/>
      <c r="BH555" s="4"/>
      <c r="BI555" s="7" t="str">
        <f t="shared" ca="1" si="119"/>
        <v/>
      </c>
      <c r="BJ555" s="4" t="str">
        <f t="shared" si="127"/>
        <v/>
      </c>
      <c r="BK555" s="96" t="str">
        <f t="shared" si="120"/>
        <v/>
      </c>
      <c r="BL555" s="107" t="str">
        <f t="shared" si="126"/>
        <v/>
      </c>
      <c r="BR555" s="4" t="str">
        <f>IF(IFERROR(VLOOKUP(C555,C556:C$1993,1,0),"")="","",COUNTIF(C:C,C555))</f>
        <v/>
      </c>
      <c r="BV555" s="5" t="str">
        <f>IF(B555="","",IF(BR555="",1+(MAX(BV$2:BV554)),""))</f>
        <v/>
      </c>
      <c r="BW555" s="5" t="str">
        <f t="shared" si="121"/>
        <v/>
      </c>
      <c r="BX555" s="5" t="str">
        <f t="shared" si="122"/>
        <v/>
      </c>
      <c r="BY555" s="14" t="str">
        <f t="shared" si="123"/>
        <v/>
      </c>
      <c r="BZ555" s="28"/>
      <c r="CA555" s="15"/>
      <c r="CB555" s="5" t="str">
        <f t="shared" si="128"/>
        <v/>
      </c>
      <c r="CE555" s="5" t="str">
        <f t="shared" si="124"/>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7"/>
      <c r="AW556" s="97"/>
      <c r="AX556" s="97"/>
      <c r="AY556" s="110"/>
      <c r="AZ556" s="97"/>
      <c r="BA556" s="97"/>
      <c r="BB556" s="4"/>
      <c r="BC556" s="100"/>
      <c r="BD556" s="4"/>
      <c r="BE556" s="4"/>
      <c r="BF556" s="9"/>
      <c r="BG556" s="4"/>
      <c r="BH556" s="4"/>
      <c r="BI556" s="7" t="str">
        <f t="shared" ca="1" si="119"/>
        <v/>
      </c>
      <c r="BJ556" s="4" t="str">
        <f t="shared" si="127"/>
        <v/>
      </c>
      <c r="BK556" s="96" t="str">
        <f t="shared" si="120"/>
        <v/>
      </c>
      <c r="BL556" s="107" t="str">
        <f t="shared" si="126"/>
        <v/>
      </c>
      <c r="BR556" s="4" t="str">
        <f>IF(IFERROR(VLOOKUP(C556,C557:C$1993,1,0),"")="","",COUNTIF(C:C,C556))</f>
        <v/>
      </c>
      <c r="BV556" s="5" t="str">
        <f>IF(B556="","",IF(BR556="",1+(MAX(BV$2:BV555)),""))</f>
        <v/>
      </c>
      <c r="BW556" s="5" t="str">
        <f t="shared" si="121"/>
        <v/>
      </c>
      <c r="BX556" s="5" t="str">
        <f t="shared" si="122"/>
        <v/>
      </c>
      <c r="BY556" s="14" t="str">
        <f t="shared" si="123"/>
        <v/>
      </c>
      <c r="BZ556" s="28"/>
      <c r="CA556" s="15"/>
      <c r="CB556" s="5" t="str">
        <f t="shared" si="128"/>
        <v/>
      </c>
      <c r="CE556" s="5" t="str">
        <f t="shared" si="124"/>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7"/>
      <c r="AW557" s="97"/>
      <c r="AX557" s="97"/>
      <c r="AY557" s="110"/>
      <c r="AZ557" s="97"/>
      <c r="BA557" s="97"/>
      <c r="BB557" s="4"/>
      <c r="BC557" s="100"/>
      <c r="BD557" s="4"/>
      <c r="BE557" s="4"/>
      <c r="BF557" s="9"/>
      <c r="BG557" s="4"/>
      <c r="BH557" s="4"/>
      <c r="BI557" s="7" t="str">
        <f t="shared" ca="1" si="119"/>
        <v/>
      </c>
      <c r="BJ557" s="4" t="str">
        <f t="shared" si="127"/>
        <v/>
      </c>
      <c r="BK557" s="96" t="str">
        <f t="shared" si="120"/>
        <v/>
      </c>
      <c r="BL557" s="107" t="str">
        <f t="shared" si="126"/>
        <v/>
      </c>
      <c r="BR557" s="4" t="str">
        <f>IF(IFERROR(VLOOKUP(C557,C558:C$1993,1,0),"")="","",COUNTIF(C:C,C557))</f>
        <v/>
      </c>
      <c r="BV557" s="5" t="str">
        <f>IF(B557="","",IF(BR557="",1+(MAX(BV$2:BV556)),""))</f>
        <v/>
      </c>
      <c r="BW557" s="5" t="str">
        <f t="shared" si="121"/>
        <v/>
      </c>
      <c r="BX557" s="5" t="str">
        <f t="shared" si="122"/>
        <v/>
      </c>
      <c r="BY557" s="14" t="str">
        <f t="shared" si="123"/>
        <v/>
      </c>
      <c r="BZ557" s="28"/>
      <c r="CA557" s="15"/>
      <c r="CB557" s="5" t="str">
        <f t="shared" si="128"/>
        <v/>
      </c>
      <c r="CE557" s="5" t="str">
        <f t="shared" si="124"/>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7"/>
      <c r="AW558" s="97"/>
      <c r="AX558" s="97"/>
      <c r="AY558" s="110"/>
      <c r="AZ558" s="97"/>
      <c r="BA558" s="97"/>
      <c r="BB558" s="4"/>
      <c r="BC558" s="100"/>
      <c r="BD558" s="4"/>
      <c r="BE558" s="4"/>
      <c r="BF558" s="9"/>
      <c r="BG558" s="4"/>
      <c r="BH558" s="4"/>
      <c r="BI558" s="7" t="str">
        <f t="shared" ca="1" si="119"/>
        <v/>
      </c>
      <c r="BJ558" s="4" t="str">
        <f t="shared" si="127"/>
        <v/>
      </c>
      <c r="BK558" s="96" t="str">
        <f t="shared" si="120"/>
        <v/>
      </c>
      <c r="BL558" s="107" t="str">
        <f t="shared" si="126"/>
        <v/>
      </c>
      <c r="BR558" s="4" t="str">
        <f>IF(IFERROR(VLOOKUP(C558,C559:C$1993,1,0),"")="","",COUNTIF(C:C,C558))</f>
        <v/>
      </c>
      <c r="BV558" s="5" t="str">
        <f>IF(B558="","",IF(BR558="",1+(MAX(BV$2:BV557)),""))</f>
        <v/>
      </c>
      <c r="BW558" s="5" t="str">
        <f t="shared" si="121"/>
        <v/>
      </c>
      <c r="BX558" s="5" t="str">
        <f t="shared" si="122"/>
        <v/>
      </c>
      <c r="BY558" s="14" t="str">
        <f t="shared" si="123"/>
        <v/>
      </c>
      <c r="BZ558" s="28"/>
      <c r="CA558" s="15"/>
      <c r="CB558" s="5" t="str">
        <f t="shared" si="128"/>
        <v/>
      </c>
      <c r="CE558" s="5" t="str">
        <f t="shared" si="124"/>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7"/>
      <c r="AW559" s="97"/>
      <c r="AX559" s="97"/>
      <c r="AY559" s="110"/>
      <c r="AZ559" s="97"/>
      <c r="BA559" s="97"/>
      <c r="BB559" s="4"/>
      <c r="BC559" s="100"/>
      <c r="BD559" s="4"/>
      <c r="BE559" s="4"/>
      <c r="BF559" s="9"/>
      <c r="BG559" s="4"/>
      <c r="BH559" s="4"/>
      <c r="BI559" s="7" t="str">
        <f t="shared" ca="1" si="119"/>
        <v/>
      </c>
      <c r="BJ559" s="4" t="str">
        <f t="shared" si="127"/>
        <v/>
      </c>
      <c r="BK559" s="96" t="str">
        <f t="shared" si="120"/>
        <v/>
      </c>
      <c r="BL559" s="107" t="str">
        <f t="shared" si="126"/>
        <v/>
      </c>
      <c r="BR559" s="4" t="str">
        <f>IF(IFERROR(VLOOKUP(C559,C560:C$1993,1,0),"")="","",COUNTIF(C:C,C559))</f>
        <v/>
      </c>
      <c r="BV559" s="5" t="str">
        <f>IF(B559="","",IF(BR559="",1+(MAX(BV$2:BV558)),""))</f>
        <v/>
      </c>
      <c r="BW559" s="5" t="str">
        <f t="shared" si="121"/>
        <v/>
      </c>
      <c r="BX559" s="5" t="str">
        <f t="shared" si="122"/>
        <v/>
      </c>
      <c r="BY559" s="14" t="str">
        <f t="shared" si="123"/>
        <v/>
      </c>
      <c r="BZ559" s="28"/>
      <c r="CA559" s="15"/>
      <c r="CB559" s="5" t="str">
        <f t="shared" si="128"/>
        <v/>
      </c>
      <c r="CE559" s="5" t="str">
        <f t="shared" si="124"/>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7"/>
      <c r="AW560" s="97"/>
      <c r="AX560" s="97"/>
      <c r="AY560" s="110"/>
      <c r="AZ560" s="97"/>
      <c r="BA560" s="97"/>
      <c r="BB560" s="4"/>
      <c r="BC560" s="100"/>
      <c r="BD560" s="4"/>
      <c r="BE560" s="4"/>
      <c r="BF560" s="9"/>
      <c r="BG560" s="4"/>
      <c r="BH560" s="4"/>
      <c r="BI560" s="7" t="str">
        <f t="shared" ca="1" si="119"/>
        <v/>
      </c>
      <c r="BJ560" s="4" t="str">
        <f t="shared" si="127"/>
        <v/>
      </c>
      <c r="BK560" s="96" t="str">
        <f t="shared" si="120"/>
        <v/>
      </c>
      <c r="BL560" s="107" t="str">
        <f t="shared" si="126"/>
        <v/>
      </c>
      <c r="BR560" s="4" t="str">
        <f>IF(IFERROR(VLOOKUP(C560,C561:C$1993,1,0),"")="","",COUNTIF(C:C,C560))</f>
        <v/>
      </c>
      <c r="BV560" s="5" t="str">
        <f>IF(B560="","",IF(BR560="",1+(MAX(BV$2:BV559)),""))</f>
        <v/>
      </c>
      <c r="BW560" s="5" t="str">
        <f t="shared" si="121"/>
        <v/>
      </c>
      <c r="BX560" s="5" t="str">
        <f t="shared" si="122"/>
        <v/>
      </c>
      <c r="BY560" s="14" t="str">
        <f t="shared" si="123"/>
        <v/>
      </c>
      <c r="BZ560" s="28"/>
      <c r="CA560" s="15"/>
      <c r="CB560" s="5" t="str">
        <f t="shared" si="128"/>
        <v/>
      </c>
      <c r="CE560" s="5" t="str">
        <f t="shared" si="124"/>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7"/>
      <c r="AW561" s="97"/>
      <c r="AX561" s="97"/>
      <c r="AY561" s="110"/>
      <c r="AZ561" s="97"/>
      <c r="BA561" s="97"/>
      <c r="BB561" s="4"/>
      <c r="BC561" s="100"/>
      <c r="BD561" s="4"/>
      <c r="BE561" s="4"/>
      <c r="BF561" s="9"/>
      <c r="BG561" s="4"/>
      <c r="BH561" s="4"/>
      <c r="BI561" s="7" t="str">
        <f t="shared" ca="1" si="119"/>
        <v/>
      </c>
      <c r="BJ561" s="4" t="str">
        <f t="shared" si="127"/>
        <v/>
      </c>
      <c r="BK561" s="96" t="str">
        <f t="shared" si="120"/>
        <v/>
      </c>
      <c r="BL561" s="107" t="str">
        <f t="shared" si="126"/>
        <v/>
      </c>
      <c r="BR561" s="4" t="str">
        <f>IF(IFERROR(VLOOKUP(C561,C562:C$1993,1,0),"")="","",COUNTIF(C:C,C561))</f>
        <v/>
      </c>
      <c r="BV561" s="5" t="str">
        <f>IF(B561="","",IF(BR561="",1+(MAX(BV$2:BV560)),""))</f>
        <v/>
      </c>
      <c r="BW561" s="5" t="str">
        <f t="shared" si="121"/>
        <v/>
      </c>
      <c r="BX561" s="5" t="str">
        <f t="shared" si="122"/>
        <v/>
      </c>
      <c r="BY561" s="14" t="str">
        <f t="shared" si="123"/>
        <v/>
      </c>
      <c r="BZ561" s="28"/>
      <c r="CA561" s="15"/>
      <c r="CB561" s="5" t="str">
        <f t="shared" si="128"/>
        <v/>
      </c>
      <c r="CE561" s="5" t="str">
        <f t="shared" si="124"/>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7"/>
      <c r="AW562" s="97"/>
      <c r="AX562" s="97"/>
      <c r="AY562" s="110"/>
      <c r="AZ562" s="97"/>
      <c r="BA562" s="97"/>
      <c r="BB562" s="4"/>
      <c r="BC562" s="100"/>
      <c r="BD562" s="4"/>
      <c r="BE562" s="4"/>
      <c r="BF562" s="9"/>
      <c r="BG562" s="4"/>
      <c r="BH562" s="4"/>
      <c r="BI562" s="7" t="str">
        <f t="shared" ca="1" si="119"/>
        <v/>
      </c>
      <c r="BJ562" s="4" t="str">
        <f t="shared" si="127"/>
        <v/>
      </c>
      <c r="BK562" s="96" t="str">
        <f t="shared" si="120"/>
        <v/>
      </c>
      <c r="BL562" s="107" t="str">
        <f t="shared" si="126"/>
        <v/>
      </c>
      <c r="BR562" s="4" t="str">
        <f>IF(IFERROR(VLOOKUP(C562,C563:C$1993,1,0),"")="","",COUNTIF(C:C,C562))</f>
        <v/>
      </c>
      <c r="BV562" s="5" t="str">
        <f>IF(B562="","",IF(BR562="",1+(MAX(BV$2:BV561)),""))</f>
        <v/>
      </c>
      <c r="BW562" s="5" t="str">
        <f t="shared" si="121"/>
        <v/>
      </c>
      <c r="BX562" s="5" t="str">
        <f t="shared" si="122"/>
        <v/>
      </c>
      <c r="BY562" s="14" t="str">
        <f t="shared" si="123"/>
        <v/>
      </c>
      <c r="BZ562" s="28"/>
      <c r="CA562" s="15"/>
      <c r="CB562" s="5" t="str">
        <f t="shared" si="128"/>
        <v/>
      </c>
      <c r="CE562" s="5" t="str">
        <f t="shared" si="124"/>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7"/>
      <c r="AW563" s="97"/>
      <c r="AX563" s="97"/>
      <c r="AY563" s="110"/>
      <c r="AZ563" s="97"/>
      <c r="BA563" s="97"/>
      <c r="BB563" s="4"/>
      <c r="BC563" s="100"/>
      <c r="BD563" s="4"/>
      <c r="BE563" s="4"/>
      <c r="BF563" s="9"/>
      <c r="BG563" s="4"/>
      <c r="BH563" s="4"/>
      <c r="BI563" s="7" t="str">
        <f t="shared" ca="1" si="119"/>
        <v/>
      </c>
      <c r="BJ563" s="4" t="str">
        <f t="shared" si="127"/>
        <v/>
      </c>
      <c r="BK563" s="96" t="str">
        <f t="shared" si="120"/>
        <v/>
      </c>
      <c r="BL563" s="107" t="str">
        <f t="shared" si="126"/>
        <v/>
      </c>
      <c r="BR563" s="4" t="str">
        <f>IF(IFERROR(VLOOKUP(C563,C564:C$1993,1,0),"")="","",COUNTIF(C:C,C563))</f>
        <v/>
      </c>
      <c r="BV563" s="5" t="str">
        <f>IF(B563="","",IF(BR563="",1+(MAX(BV$2:BV562)),""))</f>
        <v/>
      </c>
      <c r="BW563" s="5" t="str">
        <f t="shared" si="121"/>
        <v/>
      </c>
      <c r="BX563" s="5" t="str">
        <f t="shared" si="122"/>
        <v/>
      </c>
      <c r="BY563" s="14" t="str">
        <f t="shared" si="123"/>
        <v/>
      </c>
      <c r="BZ563" s="28"/>
      <c r="CA563" s="15"/>
      <c r="CB563" s="5" t="str">
        <f t="shared" si="128"/>
        <v/>
      </c>
      <c r="CE563" s="5" t="str">
        <f t="shared" si="124"/>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7"/>
      <c r="AW564" s="97"/>
      <c r="AX564" s="97"/>
      <c r="AY564" s="110"/>
      <c r="AZ564" s="97"/>
      <c r="BA564" s="97"/>
      <c r="BB564" s="4"/>
      <c r="BC564" s="100"/>
      <c r="BD564" s="4"/>
      <c r="BE564" s="4"/>
      <c r="BF564" s="9"/>
      <c r="BG564" s="4"/>
      <c r="BH564" s="4"/>
      <c r="BI564" s="7" t="str">
        <f t="shared" ca="1" si="119"/>
        <v/>
      </c>
      <c r="BJ564" s="4" t="str">
        <f t="shared" si="127"/>
        <v/>
      </c>
      <c r="BK564" s="96" t="str">
        <f t="shared" si="120"/>
        <v/>
      </c>
      <c r="BL564" s="107" t="str">
        <f t="shared" si="126"/>
        <v/>
      </c>
      <c r="BR564" s="4" t="str">
        <f>IF(IFERROR(VLOOKUP(C564,C565:C$1993,1,0),"")="","",COUNTIF(C:C,C564))</f>
        <v/>
      </c>
      <c r="BV564" s="5" t="str">
        <f>IF(B564="","",IF(BR564="",1+(MAX(BV$2:BV563)),""))</f>
        <v/>
      </c>
      <c r="BW564" s="5" t="str">
        <f t="shared" si="121"/>
        <v/>
      </c>
      <c r="BX564" s="5" t="str">
        <f t="shared" si="122"/>
        <v/>
      </c>
      <c r="BY564" s="14" t="str">
        <f t="shared" si="123"/>
        <v/>
      </c>
      <c r="BZ564" s="28"/>
      <c r="CA564" s="15"/>
      <c r="CB564" s="5" t="str">
        <f t="shared" si="128"/>
        <v/>
      </c>
      <c r="CE564" s="5" t="str">
        <f t="shared" si="124"/>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7"/>
      <c r="AW565" s="97"/>
      <c r="AX565" s="97"/>
      <c r="AY565" s="110"/>
      <c r="AZ565" s="97"/>
      <c r="BA565" s="97"/>
      <c r="BB565" s="4"/>
      <c r="BC565" s="100"/>
      <c r="BD565" s="4"/>
      <c r="BE565" s="4"/>
      <c r="BF565" s="9"/>
      <c r="BG565" s="4"/>
      <c r="BH565" s="4"/>
      <c r="BI565" s="7" t="str">
        <f t="shared" ca="1" si="119"/>
        <v/>
      </c>
      <c r="BJ565" s="4" t="str">
        <f t="shared" si="127"/>
        <v/>
      </c>
      <c r="BK565" s="96" t="str">
        <f t="shared" si="120"/>
        <v/>
      </c>
      <c r="BL565" s="107" t="str">
        <f t="shared" si="126"/>
        <v/>
      </c>
      <c r="BR565" s="4" t="str">
        <f>IF(IFERROR(VLOOKUP(C565,C566:C$1993,1,0),"")="","",COUNTIF(C:C,C565))</f>
        <v/>
      </c>
      <c r="BV565" s="5" t="str">
        <f>IF(B565="","",IF(BR565="",1+(MAX(BV$2:BV564)),""))</f>
        <v/>
      </c>
      <c r="BW565" s="5" t="str">
        <f t="shared" si="121"/>
        <v/>
      </c>
      <c r="BX565" s="5" t="str">
        <f t="shared" si="122"/>
        <v/>
      </c>
      <c r="BY565" s="14" t="str">
        <f t="shared" si="123"/>
        <v/>
      </c>
      <c r="BZ565" s="28"/>
      <c r="CA565" s="15"/>
      <c r="CB565" s="5" t="str">
        <f t="shared" si="128"/>
        <v/>
      </c>
      <c r="CE565" s="5" t="str">
        <f t="shared" si="124"/>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7"/>
      <c r="AW566" s="97"/>
      <c r="AX566" s="97"/>
      <c r="AY566" s="110"/>
      <c r="AZ566" s="97"/>
      <c r="BA566" s="97"/>
      <c r="BB566" s="4"/>
      <c r="BC566" s="100"/>
      <c r="BD566" s="4"/>
      <c r="BE566" s="4"/>
      <c r="BF566" s="9"/>
      <c r="BG566" s="4"/>
      <c r="BH566" s="4"/>
      <c r="BI566" s="7" t="str">
        <f t="shared" ca="1" si="119"/>
        <v/>
      </c>
      <c r="BJ566" s="4" t="str">
        <f t="shared" si="127"/>
        <v/>
      </c>
      <c r="BK566" s="96" t="str">
        <f t="shared" si="120"/>
        <v/>
      </c>
      <c r="BL566" s="107" t="str">
        <f t="shared" si="126"/>
        <v/>
      </c>
      <c r="BR566" s="4" t="str">
        <f>IF(IFERROR(VLOOKUP(C566,C567:C$1993,1,0),"")="","",COUNTIF(C:C,C566))</f>
        <v/>
      </c>
      <c r="BV566" s="5" t="str">
        <f>IF(B566="","",IF(BR566="",1+(MAX(BV$2:BV565)),""))</f>
        <v/>
      </c>
      <c r="BW566" s="5" t="str">
        <f t="shared" si="121"/>
        <v/>
      </c>
      <c r="BX566" s="5" t="str">
        <f t="shared" si="122"/>
        <v/>
      </c>
      <c r="BY566" s="14" t="str">
        <f t="shared" si="123"/>
        <v/>
      </c>
      <c r="BZ566" s="28"/>
      <c r="CA566" s="15"/>
      <c r="CB566" s="5" t="str">
        <f t="shared" si="128"/>
        <v/>
      </c>
      <c r="CE566" s="5" t="str">
        <f t="shared" si="124"/>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7"/>
      <c r="AW567" s="97"/>
      <c r="AX567" s="97"/>
      <c r="AY567" s="110"/>
      <c r="AZ567" s="97"/>
      <c r="BA567" s="97"/>
      <c r="BB567" s="4"/>
      <c r="BC567" s="100"/>
      <c r="BD567" s="4"/>
      <c r="BE567" s="4"/>
      <c r="BF567" s="9"/>
      <c r="BG567" s="4"/>
      <c r="BH567" s="4"/>
      <c r="BI567" s="7" t="str">
        <f t="shared" ca="1" si="119"/>
        <v/>
      </c>
      <c r="BJ567" s="4" t="str">
        <f t="shared" si="127"/>
        <v/>
      </c>
      <c r="BK567" s="96" t="str">
        <f t="shared" si="120"/>
        <v/>
      </c>
      <c r="BL567" s="107" t="str">
        <f t="shared" si="126"/>
        <v/>
      </c>
      <c r="BR567" s="4" t="str">
        <f>IF(IFERROR(VLOOKUP(C567,C568:C$1993,1,0),"")="","",COUNTIF(C:C,C567))</f>
        <v/>
      </c>
      <c r="BV567" s="5" t="str">
        <f>IF(B567="","",IF(BR567="",1+(MAX(BV$2:BV566)),""))</f>
        <v/>
      </c>
      <c r="BW567" s="5" t="str">
        <f t="shared" si="121"/>
        <v/>
      </c>
      <c r="BX567" s="5" t="str">
        <f t="shared" si="122"/>
        <v/>
      </c>
      <c r="BY567" s="14" t="str">
        <f t="shared" si="123"/>
        <v/>
      </c>
      <c r="BZ567" s="28"/>
      <c r="CA567" s="15"/>
      <c r="CB567" s="5" t="str">
        <f t="shared" si="128"/>
        <v/>
      </c>
      <c r="CE567" s="5" t="str">
        <f t="shared" si="124"/>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7"/>
      <c r="AW568" s="97"/>
      <c r="AX568" s="97"/>
      <c r="AY568" s="110"/>
      <c r="AZ568" s="97"/>
      <c r="BA568" s="97"/>
      <c r="BB568" s="4"/>
      <c r="BC568" s="100"/>
      <c r="BD568" s="4"/>
      <c r="BE568" s="4"/>
      <c r="BF568" s="9"/>
      <c r="BG568" s="4"/>
      <c r="BH568" s="4"/>
      <c r="BI568" s="7" t="str">
        <f t="shared" ca="1" si="119"/>
        <v/>
      </c>
      <c r="BJ568" s="4" t="str">
        <f t="shared" si="127"/>
        <v/>
      </c>
      <c r="BK568" s="96" t="str">
        <f t="shared" si="120"/>
        <v/>
      </c>
      <c r="BL568" s="107" t="str">
        <f t="shared" si="126"/>
        <v/>
      </c>
      <c r="BR568" s="4" t="str">
        <f>IF(IFERROR(VLOOKUP(C568,C569:C$1993,1,0),"")="","",COUNTIF(C:C,C568))</f>
        <v/>
      </c>
      <c r="BV568" s="5" t="str">
        <f>IF(B568="","",IF(BR568="",1+(MAX(BV$2:BV567)),""))</f>
        <v/>
      </c>
      <c r="BW568" s="5" t="str">
        <f t="shared" si="121"/>
        <v/>
      </c>
      <c r="BX568" s="5" t="str">
        <f t="shared" si="122"/>
        <v/>
      </c>
      <c r="BY568" s="14" t="str">
        <f t="shared" si="123"/>
        <v/>
      </c>
      <c r="BZ568" s="28"/>
      <c r="CA568" s="15"/>
      <c r="CB568" s="5" t="str">
        <f t="shared" si="128"/>
        <v/>
      </c>
      <c r="CE568" s="5" t="str">
        <f t="shared" si="124"/>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7"/>
      <c r="AW569" s="97"/>
      <c r="AX569" s="97"/>
      <c r="AY569" s="110"/>
      <c r="AZ569" s="97"/>
      <c r="BA569" s="97"/>
      <c r="BB569" s="4"/>
      <c r="BC569" s="100"/>
      <c r="BD569" s="4"/>
      <c r="BE569" s="4"/>
      <c r="BF569" s="9"/>
      <c r="BG569" s="4"/>
      <c r="BH569" s="4"/>
      <c r="BI569" s="7" t="str">
        <f t="shared" ca="1" si="119"/>
        <v/>
      </c>
      <c r="BJ569" s="4" t="str">
        <f t="shared" si="127"/>
        <v/>
      </c>
      <c r="BK569" s="96" t="str">
        <f t="shared" si="120"/>
        <v/>
      </c>
      <c r="BL569" s="107" t="str">
        <f t="shared" si="126"/>
        <v/>
      </c>
      <c r="BR569" s="4" t="str">
        <f>IF(IFERROR(VLOOKUP(C569,C570:C$1993,1,0),"")="","",COUNTIF(C:C,C569))</f>
        <v/>
      </c>
      <c r="BV569" s="5" t="str">
        <f>IF(B569="","",IF(BR569="",1+(MAX(BV$2:BV568)),""))</f>
        <v/>
      </c>
      <c r="BW569" s="5" t="str">
        <f t="shared" si="121"/>
        <v/>
      </c>
      <c r="BX569" s="5" t="str">
        <f t="shared" si="122"/>
        <v/>
      </c>
      <c r="BY569" s="14" t="str">
        <f t="shared" si="123"/>
        <v/>
      </c>
      <c r="BZ569" s="28"/>
      <c r="CA569" s="15"/>
      <c r="CB569" s="5" t="str">
        <f t="shared" si="128"/>
        <v/>
      </c>
      <c r="CE569" s="5" t="str">
        <f t="shared" si="124"/>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7"/>
      <c r="AW570" s="97"/>
      <c r="AX570" s="97"/>
      <c r="AY570" s="110"/>
      <c r="AZ570" s="97"/>
      <c r="BA570" s="97"/>
      <c r="BB570" s="4"/>
      <c r="BC570" s="100"/>
      <c r="BD570" s="4"/>
      <c r="BE570" s="4"/>
      <c r="BF570" s="9"/>
      <c r="BG570" s="4"/>
      <c r="BH570" s="4"/>
      <c r="BI570" s="7" t="str">
        <f t="shared" ca="1" si="119"/>
        <v/>
      </c>
      <c r="BJ570" s="4" t="str">
        <f t="shared" si="127"/>
        <v/>
      </c>
      <c r="BK570" s="96" t="str">
        <f t="shared" si="120"/>
        <v/>
      </c>
      <c r="BL570" s="107" t="str">
        <f t="shared" si="126"/>
        <v/>
      </c>
      <c r="BR570" s="4" t="str">
        <f>IF(IFERROR(VLOOKUP(C570,C571:C$1993,1,0),"")="","",COUNTIF(C:C,C570))</f>
        <v/>
      </c>
      <c r="BV570" s="5" t="str">
        <f>IF(B570="","",IF(BR570="",1+(MAX(BV$2:BV569)),""))</f>
        <v/>
      </c>
      <c r="BW570" s="5" t="str">
        <f t="shared" si="121"/>
        <v/>
      </c>
      <c r="BX570" s="5" t="str">
        <f t="shared" si="122"/>
        <v/>
      </c>
      <c r="BY570" s="14" t="str">
        <f t="shared" si="123"/>
        <v/>
      </c>
      <c r="BZ570" s="28"/>
      <c r="CA570" s="15"/>
      <c r="CB570" s="5" t="str">
        <f t="shared" si="128"/>
        <v/>
      </c>
      <c r="CE570" s="5" t="str">
        <f t="shared" si="124"/>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7"/>
      <c r="AW571" s="97"/>
      <c r="AX571" s="97"/>
      <c r="AY571" s="110"/>
      <c r="AZ571" s="97"/>
      <c r="BA571" s="97"/>
      <c r="BB571" s="4"/>
      <c r="BC571" s="100"/>
      <c r="BD571" s="4"/>
      <c r="BE571" s="4"/>
      <c r="BF571" s="9"/>
      <c r="BG571" s="4"/>
      <c r="BH571" s="4"/>
      <c r="BI571" s="7" t="str">
        <f t="shared" ca="1" si="119"/>
        <v/>
      </c>
      <c r="BJ571" s="4" t="str">
        <f t="shared" si="127"/>
        <v/>
      </c>
      <c r="BK571" s="96" t="str">
        <f t="shared" si="120"/>
        <v/>
      </c>
      <c r="BL571" s="107" t="str">
        <f t="shared" si="126"/>
        <v/>
      </c>
      <c r="BR571" s="4" t="str">
        <f>IF(IFERROR(VLOOKUP(C571,C572:C$1993,1,0),"")="","",COUNTIF(C:C,C571))</f>
        <v/>
      </c>
      <c r="BV571" s="5" t="str">
        <f>IF(B571="","",IF(BR571="",1+(MAX(BV$2:BV570)),""))</f>
        <v/>
      </c>
      <c r="BW571" s="5" t="str">
        <f t="shared" si="121"/>
        <v/>
      </c>
      <c r="BX571" s="5" t="str">
        <f t="shared" si="122"/>
        <v/>
      </c>
      <c r="BY571" s="14" t="str">
        <f t="shared" si="123"/>
        <v/>
      </c>
      <c r="BZ571" s="28"/>
      <c r="CA571" s="15"/>
      <c r="CB571" s="5" t="str">
        <f t="shared" si="128"/>
        <v/>
      </c>
      <c r="CE571" s="5" t="str">
        <f t="shared" si="124"/>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7"/>
      <c r="AW572" s="97"/>
      <c r="AX572" s="97"/>
      <c r="AY572" s="110"/>
      <c r="AZ572" s="97"/>
      <c r="BA572" s="97"/>
      <c r="BB572" s="4"/>
      <c r="BC572" s="100"/>
      <c r="BD572" s="4"/>
      <c r="BE572" s="4"/>
      <c r="BF572" s="9"/>
      <c r="BG572" s="4"/>
      <c r="BH572" s="4"/>
      <c r="BI572" s="7" t="str">
        <f t="shared" ca="1" si="119"/>
        <v/>
      </c>
      <c r="BJ572" s="4" t="str">
        <f t="shared" si="127"/>
        <v/>
      </c>
      <c r="BK572" s="96" t="str">
        <f t="shared" si="120"/>
        <v/>
      </c>
      <c r="BL572" s="107" t="str">
        <f t="shared" si="126"/>
        <v/>
      </c>
      <c r="BR572" s="4" t="str">
        <f>IF(IFERROR(VLOOKUP(C572,C573:C$1993,1,0),"")="","",COUNTIF(C:C,C572))</f>
        <v/>
      </c>
      <c r="BV572" s="5" t="str">
        <f>IF(B572="","",IF(BR572="",1+(MAX(BV$2:BV571)),""))</f>
        <v/>
      </c>
      <c r="BW572" s="5" t="str">
        <f t="shared" si="121"/>
        <v/>
      </c>
      <c r="BX572" s="5" t="str">
        <f t="shared" si="122"/>
        <v/>
      </c>
      <c r="BY572" s="14" t="str">
        <f t="shared" si="123"/>
        <v/>
      </c>
      <c r="BZ572" s="28"/>
      <c r="CA572" s="15"/>
      <c r="CB572" s="5" t="str">
        <f t="shared" si="128"/>
        <v/>
      </c>
      <c r="CE572" s="5" t="str">
        <f t="shared" si="124"/>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7"/>
      <c r="AW573" s="97"/>
      <c r="AX573" s="97"/>
      <c r="AY573" s="110"/>
      <c r="AZ573" s="97"/>
      <c r="BA573" s="97"/>
      <c r="BB573" s="4"/>
      <c r="BC573" s="100"/>
      <c r="BD573" s="4"/>
      <c r="BE573" s="4"/>
      <c r="BF573" s="9"/>
      <c r="BG573" s="4"/>
      <c r="BH573" s="4"/>
      <c r="BI573" s="7" t="str">
        <f t="shared" ca="1" si="119"/>
        <v/>
      </c>
      <c r="BJ573" s="4" t="str">
        <f t="shared" si="127"/>
        <v/>
      </c>
      <c r="BK573" s="96" t="str">
        <f t="shared" si="120"/>
        <v/>
      </c>
      <c r="BL573" s="107" t="str">
        <f t="shared" si="126"/>
        <v/>
      </c>
      <c r="BR573" s="4" t="str">
        <f>IF(IFERROR(VLOOKUP(C573,C574:C$1993,1,0),"")="","",COUNTIF(C:C,C573))</f>
        <v/>
      </c>
      <c r="BV573" s="5" t="str">
        <f>IF(B573="","",IF(BR573="",1+(MAX(BV$2:BV572)),""))</f>
        <v/>
      </c>
      <c r="BW573" s="5" t="str">
        <f t="shared" si="121"/>
        <v/>
      </c>
      <c r="BX573" s="5" t="str">
        <f t="shared" si="122"/>
        <v/>
      </c>
      <c r="BY573" s="14" t="str">
        <f t="shared" si="123"/>
        <v/>
      </c>
      <c r="BZ573" s="28"/>
      <c r="CA573" s="15"/>
      <c r="CB573" s="5" t="str">
        <f t="shared" si="128"/>
        <v/>
      </c>
      <c r="CE573" s="5" t="str">
        <f t="shared" si="124"/>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7"/>
      <c r="AW574" s="97"/>
      <c r="AX574" s="97"/>
      <c r="AY574" s="110"/>
      <c r="AZ574" s="97"/>
      <c r="BA574" s="97"/>
      <c r="BB574" s="4"/>
      <c r="BC574" s="100"/>
      <c r="BD574" s="4"/>
      <c r="BE574" s="4"/>
      <c r="BF574" s="9"/>
      <c r="BG574" s="4"/>
      <c r="BH574" s="4"/>
      <c r="BI574" s="7" t="str">
        <f t="shared" ca="1" si="119"/>
        <v/>
      </c>
      <c r="BJ574" s="4" t="str">
        <f t="shared" si="127"/>
        <v/>
      </c>
      <c r="BK574" s="96" t="str">
        <f t="shared" si="120"/>
        <v/>
      </c>
      <c r="BL574" s="107" t="str">
        <f t="shared" si="126"/>
        <v/>
      </c>
      <c r="BR574" s="4" t="str">
        <f>IF(IFERROR(VLOOKUP(C574,C575:C$1993,1,0),"")="","",COUNTIF(C:C,C574))</f>
        <v/>
      </c>
      <c r="BV574" s="5" t="str">
        <f>IF(B574="","",IF(BR574="",1+(MAX(BV$2:BV573)),""))</f>
        <v/>
      </c>
      <c r="BW574" s="5" t="str">
        <f t="shared" si="121"/>
        <v/>
      </c>
      <c r="BX574" s="5" t="str">
        <f t="shared" si="122"/>
        <v/>
      </c>
      <c r="BY574" s="14" t="str">
        <f t="shared" si="123"/>
        <v/>
      </c>
      <c r="BZ574" s="28"/>
      <c r="CA574" s="15"/>
      <c r="CB574" s="5" t="str">
        <f t="shared" si="128"/>
        <v/>
      </c>
      <c r="CE574" s="5" t="str">
        <f t="shared" si="124"/>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7"/>
      <c r="AW575" s="97"/>
      <c r="AX575" s="97"/>
      <c r="AY575" s="110"/>
      <c r="AZ575" s="97"/>
      <c r="BA575" s="97"/>
      <c r="BB575" s="4"/>
      <c r="BC575" s="100"/>
      <c r="BD575" s="4"/>
      <c r="BE575" s="4"/>
      <c r="BF575" s="9"/>
      <c r="BG575" s="4"/>
      <c r="BH575" s="4"/>
      <c r="BI575" s="7" t="str">
        <f t="shared" ca="1" si="119"/>
        <v/>
      </c>
      <c r="BJ575" s="4" t="str">
        <f t="shared" si="127"/>
        <v/>
      </c>
      <c r="BK575" s="96" t="str">
        <f t="shared" si="120"/>
        <v/>
      </c>
      <c r="BL575" s="107" t="str">
        <f t="shared" si="126"/>
        <v/>
      </c>
      <c r="BR575" s="4" t="str">
        <f>IF(IFERROR(VLOOKUP(C575,C576:C$1993,1,0),"")="","",COUNTIF(C:C,C575))</f>
        <v/>
      </c>
      <c r="BV575" s="5" t="str">
        <f>IF(B575="","",IF(BR575="",1+(MAX(BV$2:BV574)),""))</f>
        <v/>
      </c>
      <c r="BW575" s="5" t="str">
        <f t="shared" si="121"/>
        <v/>
      </c>
      <c r="BX575" s="5" t="str">
        <f t="shared" si="122"/>
        <v/>
      </c>
      <c r="BY575" s="14" t="str">
        <f t="shared" si="123"/>
        <v/>
      </c>
      <c r="BZ575" s="28"/>
      <c r="CA575" s="15"/>
      <c r="CB575" s="5" t="str">
        <f t="shared" si="128"/>
        <v/>
      </c>
      <c r="CE575" s="5" t="str">
        <f t="shared" si="124"/>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7"/>
      <c r="AW576" s="97"/>
      <c r="AX576" s="97"/>
      <c r="AY576" s="110"/>
      <c r="AZ576" s="97"/>
      <c r="BA576" s="97"/>
      <c r="BB576" s="4"/>
      <c r="BC576" s="100"/>
      <c r="BD576" s="4"/>
      <c r="BE576" s="4"/>
      <c r="BF576" s="9"/>
      <c r="BG576" s="4"/>
      <c r="BH576" s="4"/>
      <c r="BI576" s="7" t="str">
        <f t="shared" ca="1" si="119"/>
        <v/>
      </c>
      <c r="BJ576" s="4" t="str">
        <f t="shared" si="127"/>
        <v/>
      </c>
      <c r="BK576" s="96" t="str">
        <f t="shared" si="120"/>
        <v/>
      </c>
      <c r="BL576" s="107" t="str">
        <f t="shared" si="126"/>
        <v/>
      </c>
      <c r="BR576" s="4" t="str">
        <f>IF(IFERROR(VLOOKUP(C576,C577:C$1993,1,0),"")="","",COUNTIF(C:C,C576))</f>
        <v/>
      </c>
      <c r="BV576" s="5" t="str">
        <f>IF(B576="","",IF(BR576="",1+(MAX(BV$2:BV575)),""))</f>
        <v/>
      </c>
      <c r="BW576" s="5" t="str">
        <f t="shared" si="121"/>
        <v/>
      </c>
      <c r="BX576" s="5" t="str">
        <f t="shared" si="122"/>
        <v/>
      </c>
      <c r="BY576" s="14" t="str">
        <f t="shared" si="123"/>
        <v/>
      </c>
      <c r="BZ576" s="28"/>
      <c r="CA576" s="15"/>
      <c r="CB576" s="5" t="str">
        <f t="shared" si="128"/>
        <v/>
      </c>
      <c r="CE576" s="5" t="str">
        <f t="shared" si="124"/>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7"/>
      <c r="AW577" s="97"/>
      <c r="AX577" s="97"/>
      <c r="AY577" s="110"/>
      <c r="AZ577" s="97"/>
      <c r="BA577" s="97"/>
      <c r="BB577" s="4"/>
      <c r="BC577" s="100"/>
      <c r="BD577" s="4"/>
      <c r="BE577" s="4"/>
      <c r="BF577" s="9"/>
      <c r="BG577" s="4"/>
      <c r="BH577" s="4"/>
      <c r="BI577" s="7" t="str">
        <f t="shared" ca="1" si="119"/>
        <v/>
      </c>
      <c r="BJ577" s="4" t="str">
        <f t="shared" si="127"/>
        <v/>
      </c>
      <c r="BK577" s="96" t="str">
        <f t="shared" si="120"/>
        <v/>
      </c>
      <c r="BL577" s="107" t="str">
        <f t="shared" si="126"/>
        <v/>
      </c>
      <c r="BR577" s="4" t="str">
        <f>IF(IFERROR(VLOOKUP(C577,C578:C$1993,1,0),"")="","",COUNTIF(C:C,C577))</f>
        <v/>
      </c>
      <c r="BV577" s="5" t="str">
        <f>IF(B577="","",IF(BR577="",1+(MAX(BV$2:BV576)),""))</f>
        <v/>
      </c>
      <c r="BW577" s="5" t="str">
        <f t="shared" si="121"/>
        <v/>
      </c>
      <c r="BX577" s="5" t="str">
        <f t="shared" si="122"/>
        <v/>
      </c>
      <c r="BY577" s="14" t="str">
        <f t="shared" si="123"/>
        <v/>
      </c>
      <c r="BZ577" s="28"/>
      <c r="CA577" s="15"/>
      <c r="CB577" s="5" t="str">
        <f t="shared" si="128"/>
        <v/>
      </c>
      <c r="CE577" s="5" t="str">
        <f t="shared" si="124"/>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7"/>
      <c r="AW578" s="97"/>
      <c r="AX578" s="97"/>
      <c r="AY578" s="110"/>
      <c r="AZ578" s="97"/>
      <c r="BA578" s="97"/>
      <c r="BB578" s="4"/>
      <c r="BC578" s="100"/>
      <c r="BD578" s="4"/>
      <c r="BE578" s="4"/>
      <c r="BF578" s="9"/>
      <c r="BG578" s="4"/>
      <c r="BH578" s="4"/>
      <c r="BI578" s="7" t="str">
        <f t="shared" ref="BI578:BI641" ca="1" si="131">IFERROR(IF(BF578="","",IF(BB578=5,"",IF(BF578-TODAY()&gt;0,"VIGENTE","VENCIDO"))),"")</f>
        <v/>
      </c>
      <c r="BJ578" s="4" t="str">
        <f t="shared" si="127"/>
        <v/>
      </c>
      <c r="BK578" s="96" t="str">
        <f t="shared" ref="BK578:BK641" si="132">IFERROR(IF(AA578="","",AA578/V578),"")</f>
        <v/>
      </c>
      <c r="BL578" s="107"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8"/>
      <c r="CA578" s="15"/>
      <c r="CB578" s="5" t="str">
        <f t="shared" si="128"/>
        <v/>
      </c>
      <c r="CE578" s="5" t="str">
        <f t="shared" ref="CE578:CE641" si="136">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7"/>
      <c r="AW579" s="97"/>
      <c r="AX579" s="97"/>
      <c r="AY579" s="110"/>
      <c r="AZ579" s="97"/>
      <c r="BA579" s="97"/>
      <c r="BB579" s="4"/>
      <c r="BC579" s="100"/>
      <c r="BD579" s="4"/>
      <c r="BE579" s="4"/>
      <c r="BF579" s="9"/>
      <c r="BG579" s="4"/>
      <c r="BH579" s="4"/>
      <c r="BI579" s="7" t="str">
        <f t="shared" ca="1" si="131"/>
        <v/>
      </c>
      <c r="BJ579" s="4" t="str">
        <f t="shared" si="127"/>
        <v/>
      </c>
      <c r="BK579" s="96" t="str">
        <f t="shared" si="132"/>
        <v/>
      </c>
      <c r="BL579" s="107"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8"/>
      <c r="CA579" s="15"/>
      <c r="CB579" s="5" t="str">
        <f t="shared" si="128"/>
        <v/>
      </c>
      <c r="CE579" s="5" t="str">
        <f t="shared" si="136"/>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7"/>
      <c r="AW580" s="97"/>
      <c r="AX580" s="97"/>
      <c r="AY580" s="110"/>
      <c r="AZ580" s="97"/>
      <c r="BA580" s="97"/>
      <c r="BB580" s="4"/>
      <c r="BC580" s="100"/>
      <c r="BD580" s="4"/>
      <c r="BE580" s="4"/>
      <c r="BF580" s="9"/>
      <c r="BG580" s="4"/>
      <c r="BH580" s="4"/>
      <c r="BI580" s="7" t="str">
        <f t="shared" ca="1" si="131"/>
        <v/>
      </c>
      <c r="BJ580" s="4" t="str">
        <f t="shared" si="127"/>
        <v/>
      </c>
      <c r="BK580" s="96" t="str">
        <f t="shared" si="132"/>
        <v/>
      </c>
      <c r="BL580" s="107" t="str">
        <f t="shared" si="138"/>
        <v/>
      </c>
      <c r="BR580" s="4" t="str">
        <f>IF(IFERROR(VLOOKUP(C580,C581:C$1993,1,0),"")="","",COUNTIF(C:C,C580))</f>
        <v/>
      </c>
      <c r="BV580" s="5" t="str">
        <f>IF(B580="","",IF(BR580="",1+(MAX(BV$2:BV579)),""))</f>
        <v/>
      </c>
      <c r="BW580" s="5" t="str">
        <f t="shared" si="133"/>
        <v/>
      </c>
      <c r="BX580" s="5" t="str">
        <f t="shared" si="134"/>
        <v/>
      </c>
      <c r="BY580" s="14" t="str">
        <f t="shared" si="135"/>
        <v/>
      </c>
      <c r="BZ580" s="28"/>
      <c r="CA580" s="15"/>
      <c r="CB580" s="5" t="str">
        <f t="shared" si="128"/>
        <v/>
      </c>
      <c r="CE580" s="5" t="str">
        <f t="shared" si="136"/>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7"/>
      <c r="AW581" s="97"/>
      <c r="AX581" s="97"/>
      <c r="AY581" s="110"/>
      <c r="AZ581" s="97"/>
      <c r="BA581" s="97"/>
      <c r="BB581" s="4"/>
      <c r="BC581" s="100"/>
      <c r="BD581" s="4"/>
      <c r="BE581" s="4"/>
      <c r="BF581" s="9"/>
      <c r="BG581" s="4"/>
      <c r="BH581" s="4"/>
      <c r="BI581" s="7" t="str">
        <f t="shared" ca="1" si="131"/>
        <v/>
      </c>
      <c r="BJ581" s="4" t="str">
        <f t="shared" si="127"/>
        <v/>
      </c>
      <c r="BK581" s="96" t="str">
        <f t="shared" si="132"/>
        <v/>
      </c>
      <c r="BL581" s="107" t="str">
        <f t="shared" si="138"/>
        <v/>
      </c>
      <c r="BR581" s="4" t="str">
        <f>IF(IFERROR(VLOOKUP(C581,C582:C$1993,1,0),"")="","",COUNTIF(C:C,C581))</f>
        <v/>
      </c>
      <c r="BV581" s="5" t="str">
        <f>IF(B581="","",IF(BR581="",1+(MAX(BV$2:BV580)),""))</f>
        <v/>
      </c>
      <c r="BW581" s="5" t="str">
        <f t="shared" si="133"/>
        <v/>
      </c>
      <c r="BX581" s="5" t="str">
        <f t="shared" si="134"/>
        <v/>
      </c>
      <c r="BY581" s="14" t="str">
        <f t="shared" si="135"/>
        <v/>
      </c>
      <c r="BZ581" s="28"/>
      <c r="CA581" s="15"/>
      <c r="CB581" s="5" t="str">
        <f t="shared" si="128"/>
        <v/>
      </c>
      <c r="CE581" s="5" t="str">
        <f t="shared" si="136"/>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7"/>
      <c r="AW582" s="97"/>
      <c r="AX582" s="97"/>
      <c r="AY582" s="110"/>
      <c r="AZ582" s="97"/>
      <c r="BA582" s="97"/>
      <c r="BB582" s="4"/>
      <c r="BC582" s="100"/>
      <c r="BD582" s="4"/>
      <c r="BE582" s="4"/>
      <c r="BF582" s="9"/>
      <c r="BG582" s="4"/>
      <c r="BH582" s="4"/>
      <c r="BI582" s="7" t="str">
        <f t="shared" ca="1" si="131"/>
        <v/>
      </c>
      <c r="BJ582" s="4" t="str">
        <f t="shared" si="127"/>
        <v/>
      </c>
      <c r="BK582" s="96" t="str">
        <f t="shared" si="132"/>
        <v/>
      </c>
      <c r="BL582" s="107" t="str">
        <f t="shared" si="138"/>
        <v/>
      </c>
      <c r="BR582" s="4" t="str">
        <f>IF(IFERROR(VLOOKUP(C582,C583:C$1993,1,0),"")="","",COUNTIF(C:C,C582))</f>
        <v/>
      </c>
      <c r="BV582" s="5" t="str">
        <f>IF(B582="","",IF(BR582="",1+(MAX(BV$2:BV581)),""))</f>
        <v/>
      </c>
      <c r="BW582" s="5" t="str">
        <f t="shared" si="133"/>
        <v/>
      </c>
      <c r="BX582" s="5" t="str">
        <f t="shared" si="134"/>
        <v/>
      </c>
      <c r="BY582" s="14" t="str">
        <f t="shared" si="135"/>
        <v/>
      </c>
      <c r="BZ582" s="28"/>
      <c r="CA582" s="15"/>
      <c r="CB582" s="5" t="str">
        <f t="shared" si="128"/>
        <v/>
      </c>
      <c r="CE582" s="5" t="str">
        <f t="shared" si="136"/>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7"/>
      <c r="AW583" s="97"/>
      <c r="AX583" s="97"/>
      <c r="AY583" s="110"/>
      <c r="AZ583" s="97"/>
      <c r="BA583" s="97"/>
      <c r="BB583" s="4"/>
      <c r="BC583" s="100"/>
      <c r="BD583" s="4"/>
      <c r="BE583" s="4"/>
      <c r="BF583" s="9"/>
      <c r="BG583" s="4"/>
      <c r="BH583" s="4"/>
      <c r="BI583" s="7" t="str">
        <f t="shared" ca="1" si="131"/>
        <v/>
      </c>
      <c r="BJ583" s="4" t="str">
        <f t="shared" si="127"/>
        <v/>
      </c>
      <c r="BK583" s="96" t="str">
        <f t="shared" si="132"/>
        <v/>
      </c>
      <c r="BL583" s="107" t="str">
        <f t="shared" si="138"/>
        <v/>
      </c>
      <c r="BR583" s="4" t="str">
        <f>IF(IFERROR(VLOOKUP(C583,C584:C$1993,1,0),"")="","",COUNTIF(C:C,C583))</f>
        <v/>
      </c>
      <c r="BV583" s="5" t="str">
        <f>IF(B583="","",IF(BR583="",1+(MAX(BV$2:BV582)),""))</f>
        <v/>
      </c>
      <c r="BW583" s="5" t="str">
        <f t="shared" si="133"/>
        <v/>
      </c>
      <c r="BX583" s="5" t="str">
        <f t="shared" si="134"/>
        <v/>
      </c>
      <c r="BY583" s="14" t="str">
        <f t="shared" si="135"/>
        <v/>
      </c>
      <c r="BZ583" s="28"/>
      <c r="CA583" s="15"/>
      <c r="CB583" s="5" t="str">
        <f t="shared" si="128"/>
        <v/>
      </c>
      <c r="CE583" s="5" t="str">
        <f t="shared" si="136"/>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7"/>
      <c r="AW584" s="97"/>
      <c r="AX584" s="97"/>
      <c r="AY584" s="110"/>
      <c r="AZ584" s="97"/>
      <c r="BA584" s="97"/>
      <c r="BB584" s="4"/>
      <c r="BC584" s="100"/>
      <c r="BD584" s="4"/>
      <c r="BE584" s="4"/>
      <c r="BF584" s="9"/>
      <c r="BG584" s="4"/>
      <c r="BH584" s="4"/>
      <c r="BI584" s="7" t="str">
        <f t="shared" ca="1" si="131"/>
        <v/>
      </c>
      <c r="BJ584" s="4" t="str">
        <f t="shared" si="127"/>
        <v/>
      </c>
      <c r="BK584" s="96" t="str">
        <f t="shared" si="132"/>
        <v/>
      </c>
      <c r="BL584" s="107" t="str">
        <f t="shared" si="138"/>
        <v/>
      </c>
      <c r="BR584" s="4" t="str">
        <f>IF(IFERROR(VLOOKUP(C584,C585:C$1993,1,0),"")="","",COUNTIF(C:C,C584))</f>
        <v/>
      </c>
      <c r="BV584" s="5" t="str">
        <f>IF(B584="","",IF(BR584="",1+(MAX(BV$2:BV583)),""))</f>
        <v/>
      </c>
      <c r="BW584" s="5" t="str">
        <f t="shared" si="133"/>
        <v/>
      </c>
      <c r="BX584" s="5" t="str">
        <f t="shared" si="134"/>
        <v/>
      </c>
      <c r="BY584" s="14" t="str">
        <f t="shared" si="135"/>
        <v/>
      </c>
      <c r="BZ584" s="28"/>
      <c r="CA584" s="15"/>
      <c r="CB584" s="5" t="str">
        <f t="shared" si="128"/>
        <v/>
      </c>
      <c r="CE584" s="5" t="str">
        <f t="shared" si="136"/>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7"/>
      <c r="AW585" s="97"/>
      <c r="AX585" s="97"/>
      <c r="AY585" s="110"/>
      <c r="AZ585" s="97"/>
      <c r="BA585" s="97"/>
      <c r="BB585" s="4"/>
      <c r="BC585" s="100"/>
      <c r="BD585" s="4"/>
      <c r="BE585" s="4"/>
      <c r="BF585" s="9"/>
      <c r="BG585" s="4"/>
      <c r="BH585" s="4"/>
      <c r="BI585" s="7" t="str">
        <f t="shared" ca="1" si="131"/>
        <v/>
      </c>
      <c r="BJ585" s="4" t="str">
        <f t="shared" si="127"/>
        <v/>
      </c>
      <c r="BK585" s="96" t="str">
        <f t="shared" si="132"/>
        <v/>
      </c>
      <c r="BL585" s="107" t="str">
        <f t="shared" si="138"/>
        <v/>
      </c>
      <c r="BR585" s="4" t="str">
        <f>IF(IFERROR(VLOOKUP(C585,C586:C$1993,1,0),"")="","",COUNTIF(C:C,C585))</f>
        <v/>
      </c>
      <c r="BV585" s="5" t="str">
        <f>IF(B585="","",IF(BR585="",1+(MAX(BV$2:BV584)),""))</f>
        <v/>
      </c>
      <c r="BW585" s="5" t="str">
        <f t="shared" si="133"/>
        <v/>
      </c>
      <c r="BX585" s="5" t="str">
        <f t="shared" si="134"/>
        <v/>
      </c>
      <c r="BY585" s="14" t="str">
        <f t="shared" si="135"/>
        <v/>
      </c>
      <c r="BZ585" s="28"/>
      <c r="CA585" s="15"/>
      <c r="CB585" s="5" t="str">
        <f t="shared" si="128"/>
        <v/>
      </c>
      <c r="CE585" s="5" t="str">
        <f t="shared" si="136"/>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7"/>
      <c r="AW586" s="97"/>
      <c r="AX586" s="97"/>
      <c r="AY586" s="110"/>
      <c r="AZ586" s="97"/>
      <c r="BA586" s="97"/>
      <c r="BB586" s="4"/>
      <c r="BC586" s="100"/>
      <c r="BD586" s="4"/>
      <c r="BE586" s="4"/>
      <c r="BF586" s="9"/>
      <c r="BG586" s="4"/>
      <c r="BH586" s="4"/>
      <c r="BI586" s="7" t="str">
        <f t="shared" ca="1" si="131"/>
        <v/>
      </c>
      <c r="BJ586" s="4" t="str">
        <f t="shared" si="127"/>
        <v/>
      </c>
      <c r="BK586" s="96" t="str">
        <f t="shared" si="132"/>
        <v/>
      </c>
      <c r="BL586" s="107" t="str">
        <f t="shared" si="138"/>
        <v/>
      </c>
      <c r="BR586" s="4" t="str">
        <f>IF(IFERROR(VLOOKUP(C586,C587:C$1993,1,0),"")="","",COUNTIF(C:C,C586))</f>
        <v/>
      </c>
      <c r="BV586" s="5" t="str">
        <f>IF(B586="","",IF(BR586="",1+(MAX(BV$2:BV585)),""))</f>
        <v/>
      </c>
      <c r="BW586" s="5" t="str">
        <f t="shared" si="133"/>
        <v/>
      </c>
      <c r="BX586" s="5" t="str">
        <f t="shared" si="134"/>
        <v/>
      </c>
      <c r="BY586" s="14" t="str">
        <f t="shared" si="135"/>
        <v/>
      </c>
      <c r="BZ586" s="28"/>
      <c r="CA586" s="15"/>
      <c r="CB586" s="5" t="str">
        <f t="shared" si="128"/>
        <v/>
      </c>
      <c r="CE586" s="5" t="str">
        <f t="shared" si="136"/>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7"/>
      <c r="AW587" s="97"/>
      <c r="AX587" s="97"/>
      <c r="AY587" s="110"/>
      <c r="AZ587" s="97"/>
      <c r="BA587" s="97"/>
      <c r="BB587" s="4"/>
      <c r="BC587" s="100"/>
      <c r="BD587" s="4"/>
      <c r="BE587" s="4"/>
      <c r="BF587" s="9"/>
      <c r="BG587" s="4"/>
      <c r="BH587" s="4"/>
      <c r="BI587" s="7" t="str">
        <f t="shared" ca="1" si="131"/>
        <v/>
      </c>
      <c r="BJ587" s="4" t="str">
        <f t="shared" si="127"/>
        <v/>
      </c>
      <c r="BK587" s="96" t="str">
        <f t="shared" si="132"/>
        <v/>
      </c>
      <c r="BL587" s="107" t="str">
        <f t="shared" si="138"/>
        <v/>
      </c>
      <c r="BR587" s="4" t="str">
        <f>IF(IFERROR(VLOOKUP(C587,C588:C$1993,1,0),"")="","",COUNTIF(C:C,C587))</f>
        <v/>
      </c>
      <c r="BV587" s="5" t="str">
        <f>IF(B587="","",IF(BR587="",1+(MAX(BV$2:BV586)),""))</f>
        <v/>
      </c>
      <c r="BW587" s="5" t="str">
        <f t="shared" si="133"/>
        <v/>
      </c>
      <c r="BX587" s="5" t="str">
        <f t="shared" si="134"/>
        <v/>
      </c>
      <c r="BY587" s="14" t="str">
        <f t="shared" si="135"/>
        <v/>
      </c>
      <c r="BZ587" s="28"/>
      <c r="CA587" s="15"/>
      <c r="CB587" s="5" t="str">
        <f t="shared" si="128"/>
        <v/>
      </c>
      <c r="CE587" s="5" t="str">
        <f t="shared" si="136"/>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7"/>
      <c r="AW588" s="97"/>
      <c r="AX588" s="97"/>
      <c r="AY588" s="110"/>
      <c r="AZ588" s="97"/>
      <c r="BA588" s="97"/>
      <c r="BB588" s="4"/>
      <c r="BC588" s="100"/>
      <c r="BD588" s="4"/>
      <c r="BE588" s="4"/>
      <c r="BF588" s="9"/>
      <c r="BG588" s="4"/>
      <c r="BH588" s="4"/>
      <c r="BI588" s="7" t="str">
        <f t="shared" ca="1" si="131"/>
        <v/>
      </c>
      <c r="BJ588" s="4" t="str">
        <f t="shared" si="127"/>
        <v/>
      </c>
      <c r="BK588" s="96" t="str">
        <f t="shared" si="132"/>
        <v/>
      </c>
      <c r="BL588" s="107" t="str">
        <f t="shared" si="138"/>
        <v/>
      </c>
      <c r="BR588" s="4" t="str">
        <f>IF(IFERROR(VLOOKUP(C588,C589:C$1993,1,0),"")="","",COUNTIF(C:C,C588))</f>
        <v/>
      </c>
      <c r="BV588" s="5" t="str">
        <f>IF(B588="","",IF(BR588="",1+(MAX(BV$2:BV587)),""))</f>
        <v/>
      </c>
      <c r="BW588" s="5" t="str">
        <f t="shared" si="133"/>
        <v/>
      </c>
      <c r="BX588" s="5" t="str">
        <f t="shared" si="134"/>
        <v/>
      </c>
      <c r="BY588" s="14" t="str">
        <f t="shared" si="135"/>
        <v/>
      </c>
      <c r="BZ588" s="28"/>
      <c r="CA588" s="15"/>
      <c r="CB588" s="5" t="str">
        <f t="shared" si="128"/>
        <v/>
      </c>
      <c r="CE588" s="5" t="str">
        <f t="shared" si="136"/>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7"/>
      <c r="AW589" s="97"/>
      <c r="AX589" s="97"/>
      <c r="AY589" s="110"/>
      <c r="AZ589" s="97"/>
      <c r="BA589" s="97"/>
      <c r="BB589" s="4"/>
      <c r="BC589" s="100"/>
      <c r="BD589" s="4"/>
      <c r="BE589" s="4"/>
      <c r="BF589" s="9"/>
      <c r="BG589" s="4"/>
      <c r="BH589" s="4"/>
      <c r="BI589" s="7" t="str">
        <f t="shared" ca="1" si="131"/>
        <v/>
      </c>
      <c r="BJ589" s="4" t="str">
        <f t="shared" si="127"/>
        <v/>
      </c>
      <c r="BK589" s="96" t="str">
        <f t="shared" si="132"/>
        <v/>
      </c>
      <c r="BL589" s="107" t="str">
        <f t="shared" si="138"/>
        <v/>
      </c>
      <c r="BR589" s="4" t="str">
        <f>IF(IFERROR(VLOOKUP(C589,C590:C$1993,1,0),"")="","",COUNTIF(C:C,C589))</f>
        <v/>
      </c>
      <c r="BV589" s="5" t="str">
        <f>IF(B589="","",IF(BR589="",1+(MAX(BV$2:BV588)),""))</f>
        <v/>
      </c>
      <c r="BW589" s="5" t="str">
        <f t="shared" si="133"/>
        <v/>
      </c>
      <c r="BX589" s="5" t="str">
        <f t="shared" si="134"/>
        <v/>
      </c>
      <c r="BY589" s="14" t="str">
        <f t="shared" si="135"/>
        <v/>
      </c>
      <c r="BZ589" s="28"/>
      <c r="CA589" s="15"/>
      <c r="CB589" s="5" t="str">
        <f t="shared" si="128"/>
        <v/>
      </c>
      <c r="CE589" s="5" t="str">
        <f t="shared" si="136"/>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7"/>
      <c r="AW590" s="97"/>
      <c r="AX590" s="97"/>
      <c r="AY590" s="110"/>
      <c r="AZ590" s="97"/>
      <c r="BA590" s="97"/>
      <c r="BB590" s="4"/>
      <c r="BC590" s="100"/>
      <c r="BD590" s="4"/>
      <c r="BE590" s="4"/>
      <c r="BF590" s="9"/>
      <c r="BG590" s="4"/>
      <c r="BH590" s="4"/>
      <c r="BI590" s="7" t="str">
        <f t="shared" ca="1" si="131"/>
        <v/>
      </c>
      <c r="BJ590" s="4" t="str">
        <f t="shared" si="127"/>
        <v/>
      </c>
      <c r="BK590" s="96" t="str">
        <f t="shared" si="132"/>
        <v/>
      </c>
      <c r="BL590" s="107" t="str">
        <f t="shared" si="138"/>
        <v/>
      </c>
      <c r="BR590" s="4" t="str">
        <f>IF(IFERROR(VLOOKUP(C590,C591:C$1993,1,0),"")="","",COUNTIF(C:C,C590))</f>
        <v/>
      </c>
      <c r="BV590" s="5" t="str">
        <f>IF(B590="","",IF(BR590="",1+(MAX(BV$2:BV589)),""))</f>
        <v/>
      </c>
      <c r="BW590" s="5" t="str">
        <f t="shared" si="133"/>
        <v/>
      </c>
      <c r="BX590" s="5" t="str">
        <f t="shared" si="134"/>
        <v/>
      </c>
      <c r="BY590" s="14" t="str">
        <f t="shared" si="135"/>
        <v/>
      </c>
      <c r="BZ590" s="28"/>
      <c r="CA590" s="15"/>
      <c r="CB590" s="5" t="str">
        <f t="shared" si="128"/>
        <v/>
      </c>
      <c r="CE590" s="5" t="str">
        <f t="shared" si="136"/>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7"/>
      <c r="AW591" s="97"/>
      <c r="AX591" s="97"/>
      <c r="AY591" s="110"/>
      <c r="AZ591" s="97"/>
      <c r="BA591" s="97"/>
      <c r="BB591" s="4"/>
      <c r="BC591" s="100"/>
      <c r="BD591" s="4"/>
      <c r="BE591" s="4"/>
      <c r="BF591" s="9"/>
      <c r="BG591" s="4"/>
      <c r="BH591" s="4"/>
      <c r="BI591" s="7" t="str">
        <f t="shared" ca="1" si="131"/>
        <v/>
      </c>
      <c r="BJ591" s="4" t="str">
        <f t="shared" si="127"/>
        <v/>
      </c>
      <c r="BK591" s="96" t="str">
        <f t="shared" si="132"/>
        <v/>
      </c>
      <c r="BL591" s="107" t="str">
        <f t="shared" si="138"/>
        <v/>
      </c>
      <c r="BR591" s="4" t="str">
        <f>IF(IFERROR(VLOOKUP(C591,C592:C$1993,1,0),"")="","",COUNTIF(C:C,C591))</f>
        <v/>
      </c>
      <c r="BV591" s="5" t="str">
        <f>IF(B591="","",IF(BR591="",1+(MAX(BV$2:BV590)),""))</f>
        <v/>
      </c>
      <c r="BW591" s="5" t="str">
        <f t="shared" si="133"/>
        <v/>
      </c>
      <c r="BX591" s="5" t="str">
        <f t="shared" si="134"/>
        <v/>
      </c>
      <c r="BY591" s="14" t="str">
        <f t="shared" si="135"/>
        <v/>
      </c>
      <c r="BZ591" s="28"/>
      <c r="CA591" s="15"/>
      <c r="CB591" s="5" t="str">
        <f t="shared" si="128"/>
        <v/>
      </c>
      <c r="CE591" s="5" t="str">
        <f t="shared" si="136"/>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7"/>
      <c r="AW592" s="97"/>
      <c r="AX592" s="97"/>
      <c r="AY592" s="110"/>
      <c r="AZ592" s="97"/>
      <c r="BA592" s="97"/>
      <c r="BB592" s="4"/>
      <c r="BC592" s="100"/>
      <c r="BD592" s="4"/>
      <c r="BE592" s="4"/>
      <c r="BF592" s="9"/>
      <c r="BG592" s="4"/>
      <c r="BH592" s="4"/>
      <c r="BI592" s="7" t="str">
        <f t="shared" ca="1" si="131"/>
        <v/>
      </c>
      <c r="BJ592" s="4" t="str">
        <f t="shared" si="127"/>
        <v/>
      </c>
      <c r="BK592" s="96" t="str">
        <f t="shared" si="132"/>
        <v/>
      </c>
      <c r="BL592" s="107" t="str">
        <f t="shared" si="138"/>
        <v/>
      </c>
      <c r="BR592" s="4" t="str">
        <f>IF(IFERROR(VLOOKUP(C592,C593:C$1993,1,0),"")="","",COUNTIF(C:C,C592))</f>
        <v/>
      </c>
      <c r="BV592" s="5" t="str">
        <f>IF(B592="","",IF(BR592="",1+(MAX(BV$2:BV591)),""))</f>
        <v/>
      </c>
      <c r="BW592" s="5" t="str">
        <f t="shared" si="133"/>
        <v/>
      </c>
      <c r="BX592" s="5" t="str">
        <f t="shared" si="134"/>
        <v/>
      </c>
      <c r="BY592" s="14" t="str">
        <f t="shared" si="135"/>
        <v/>
      </c>
      <c r="BZ592" s="28"/>
      <c r="CA592" s="15"/>
      <c r="CB592" s="5" t="str">
        <f t="shared" si="128"/>
        <v/>
      </c>
      <c r="CE592" s="5" t="str">
        <f t="shared" si="136"/>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7"/>
      <c r="AW593" s="97"/>
      <c r="AX593" s="97"/>
      <c r="AY593" s="110"/>
      <c r="AZ593" s="97"/>
      <c r="BA593" s="97"/>
      <c r="BB593" s="4"/>
      <c r="BC593" s="100"/>
      <c r="BD593" s="4"/>
      <c r="BE593" s="4"/>
      <c r="BF593" s="9"/>
      <c r="BG593" s="4"/>
      <c r="BH593" s="4"/>
      <c r="BI593" s="7" t="str">
        <f t="shared" ca="1" si="131"/>
        <v/>
      </c>
      <c r="BJ593" s="4" t="str">
        <f t="shared" si="127"/>
        <v/>
      </c>
      <c r="BK593" s="96" t="str">
        <f t="shared" si="132"/>
        <v/>
      </c>
      <c r="BL593" s="107" t="str">
        <f t="shared" si="138"/>
        <v/>
      </c>
      <c r="BR593" s="4" t="str">
        <f>IF(IFERROR(VLOOKUP(C593,C594:C$1993,1,0),"")="","",COUNTIF(C:C,C593))</f>
        <v/>
      </c>
      <c r="BV593" s="5" t="str">
        <f>IF(B593="","",IF(BR593="",1+(MAX(BV$2:BV592)),""))</f>
        <v/>
      </c>
      <c r="BW593" s="5" t="str">
        <f t="shared" si="133"/>
        <v/>
      </c>
      <c r="BX593" s="5" t="str">
        <f t="shared" si="134"/>
        <v/>
      </c>
      <c r="BY593" s="14" t="str">
        <f t="shared" si="135"/>
        <v/>
      </c>
      <c r="BZ593" s="28"/>
      <c r="CA593" s="15"/>
      <c r="CB593" s="5" t="str">
        <f t="shared" si="128"/>
        <v/>
      </c>
      <c r="CE593" s="5" t="str">
        <f t="shared" si="136"/>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7"/>
      <c r="AW594" s="97"/>
      <c r="AX594" s="97"/>
      <c r="AY594" s="110"/>
      <c r="AZ594" s="97"/>
      <c r="BA594" s="97"/>
      <c r="BB594" s="4"/>
      <c r="BC594" s="100"/>
      <c r="BD594" s="4"/>
      <c r="BE594" s="4"/>
      <c r="BF594" s="9"/>
      <c r="BG594" s="4"/>
      <c r="BH594" s="4"/>
      <c r="BI594" s="7" t="str">
        <f t="shared" ca="1" si="131"/>
        <v/>
      </c>
      <c r="BJ594" s="4" t="str">
        <f t="shared" si="127"/>
        <v/>
      </c>
      <c r="BK594" s="96" t="str">
        <f t="shared" si="132"/>
        <v/>
      </c>
      <c r="BL594" s="107" t="str">
        <f t="shared" si="138"/>
        <v/>
      </c>
      <c r="BR594" s="4" t="str">
        <f>IF(IFERROR(VLOOKUP(C594,C595:C$1993,1,0),"")="","",COUNTIF(C:C,C594))</f>
        <v/>
      </c>
      <c r="BV594" s="5" t="str">
        <f>IF(B594="","",IF(BR594="",1+(MAX(BV$2:BV593)),""))</f>
        <v/>
      </c>
      <c r="BW594" s="5" t="str">
        <f t="shared" si="133"/>
        <v/>
      </c>
      <c r="BX594" s="5" t="str">
        <f t="shared" si="134"/>
        <v/>
      </c>
      <c r="BY594" s="14" t="str">
        <f t="shared" si="135"/>
        <v/>
      </c>
      <c r="BZ594" s="28"/>
      <c r="CA594" s="15"/>
      <c r="CB594" s="5" t="str">
        <f t="shared" si="128"/>
        <v/>
      </c>
      <c r="CE594" s="5" t="str">
        <f t="shared" si="136"/>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7"/>
      <c r="AW595" s="97"/>
      <c r="AX595" s="97"/>
      <c r="AY595" s="110"/>
      <c r="AZ595" s="97"/>
      <c r="BA595" s="97"/>
      <c r="BB595" s="4"/>
      <c r="BC595" s="100"/>
      <c r="BD595" s="4"/>
      <c r="BE595" s="4"/>
      <c r="BF595" s="9"/>
      <c r="BG595" s="4"/>
      <c r="BH595" s="4"/>
      <c r="BI595" s="7" t="str">
        <f t="shared" ca="1" si="131"/>
        <v/>
      </c>
      <c r="BJ595" s="4" t="str">
        <f t="shared" ref="BJ595:BJ658" si="139">IFERROR(IF(AA595=0,"",AA595/BC595),"")</f>
        <v/>
      </c>
      <c r="BK595" s="96" t="str">
        <f t="shared" si="132"/>
        <v/>
      </c>
      <c r="BL595" s="107" t="str">
        <f t="shared" si="138"/>
        <v/>
      </c>
      <c r="BR595" s="4" t="str">
        <f>IF(IFERROR(VLOOKUP(C595,C596:C$1993,1,0),"")="","",COUNTIF(C:C,C595))</f>
        <v/>
      </c>
      <c r="BV595" s="5" t="str">
        <f>IF(B595="","",IF(BR595="",1+(MAX(BV$2:BV594)),""))</f>
        <v/>
      </c>
      <c r="BW595" s="5" t="str">
        <f t="shared" si="133"/>
        <v/>
      </c>
      <c r="BX595" s="5" t="str">
        <f t="shared" si="134"/>
        <v/>
      </c>
      <c r="BY595" s="14" t="str">
        <f t="shared" si="135"/>
        <v/>
      </c>
      <c r="BZ595" s="28"/>
      <c r="CA595" s="15"/>
      <c r="CB595" s="5" t="str">
        <f t="shared" si="128"/>
        <v/>
      </c>
      <c r="CE595" s="5" t="str">
        <f t="shared" si="136"/>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7"/>
      <c r="AW596" s="97"/>
      <c r="AX596" s="97"/>
      <c r="AY596" s="110"/>
      <c r="AZ596" s="97"/>
      <c r="BA596" s="97"/>
      <c r="BB596" s="4"/>
      <c r="BC596" s="100"/>
      <c r="BD596" s="4"/>
      <c r="BE596" s="4"/>
      <c r="BF596" s="9"/>
      <c r="BG596" s="4"/>
      <c r="BH596" s="4"/>
      <c r="BI596" s="7" t="str">
        <f t="shared" ca="1" si="131"/>
        <v/>
      </c>
      <c r="BJ596" s="4" t="str">
        <f t="shared" si="139"/>
        <v/>
      </c>
      <c r="BK596" s="96" t="str">
        <f t="shared" si="132"/>
        <v/>
      </c>
      <c r="BL596" s="107" t="str">
        <f t="shared" si="138"/>
        <v/>
      </c>
      <c r="BR596" s="4" t="str">
        <f>IF(IFERROR(VLOOKUP(C596,C597:C$1993,1,0),"")="","",COUNTIF(C:C,C596))</f>
        <v/>
      </c>
      <c r="BV596" s="5" t="str">
        <f>IF(B596="","",IF(BR596="",1+(MAX(BV$2:BV595)),""))</f>
        <v/>
      </c>
      <c r="BW596" s="5" t="str">
        <f t="shared" si="133"/>
        <v/>
      </c>
      <c r="BX596" s="5" t="str">
        <f t="shared" si="134"/>
        <v/>
      </c>
      <c r="BY596" s="14" t="str">
        <f t="shared" si="135"/>
        <v/>
      </c>
      <c r="BZ596" s="28"/>
      <c r="CA596" s="15"/>
      <c r="CB596" s="5" t="str">
        <f t="shared" si="128"/>
        <v/>
      </c>
      <c r="CE596" s="5" t="str">
        <f t="shared" si="136"/>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7"/>
      <c r="AW597" s="97"/>
      <c r="AX597" s="97"/>
      <c r="AY597" s="110"/>
      <c r="AZ597" s="97"/>
      <c r="BA597" s="97"/>
      <c r="BB597" s="4"/>
      <c r="BC597" s="100"/>
      <c r="BD597" s="4"/>
      <c r="BE597" s="4"/>
      <c r="BF597" s="9"/>
      <c r="BG597" s="4"/>
      <c r="BH597" s="4"/>
      <c r="BI597" s="7" t="str">
        <f t="shared" ca="1" si="131"/>
        <v/>
      </c>
      <c r="BJ597" s="4" t="str">
        <f t="shared" si="139"/>
        <v/>
      </c>
      <c r="BK597" s="96" t="str">
        <f t="shared" si="132"/>
        <v/>
      </c>
      <c r="BL597" s="107" t="str">
        <f t="shared" si="138"/>
        <v/>
      </c>
      <c r="BR597" s="4" t="str">
        <f>IF(IFERROR(VLOOKUP(C597,C598:C$1993,1,0),"")="","",COUNTIF(C:C,C597))</f>
        <v/>
      </c>
      <c r="BV597" s="5" t="str">
        <f>IF(B597="","",IF(BR597="",1+(MAX(BV$2:BV596)),""))</f>
        <v/>
      </c>
      <c r="BW597" s="5" t="str">
        <f t="shared" si="133"/>
        <v/>
      </c>
      <c r="BX597" s="5" t="str">
        <f t="shared" si="134"/>
        <v/>
      </c>
      <c r="BY597" s="14" t="str">
        <f t="shared" si="135"/>
        <v/>
      </c>
      <c r="BZ597" s="28"/>
      <c r="CA597" s="15"/>
      <c r="CB597" s="5" t="str">
        <f t="shared" si="128"/>
        <v/>
      </c>
      <c r="CE597" s="5" t="str">
        <f t="shared" si="136"/>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7"/>
      <c r="AW598" s="97"/>
      <c r="AX598" s="97"/>
      <c r="AY598" s="110"/>
      <c r="AZ598" s="97"/>
      <c r="BA598" s="97"/>
      <c r="BB598" s="4"/>
      <c r="BC598" s="100"/>
      <c r="BD598" s="4"/>
      <c r="BE598" s="4"/>
      <c r="BF598" s="9"/>
      <c r="BG598" s="4"/>
      <c r="BH598" s="4"/>
      <c r="BI598" s="7" t="str">
        <f t="shared" ca="1" si="131"/>
        <v/>
      </c>
      <c r="BJ598" s="4" t="str">
        <f t="shared" si="139"/>
        <v/>
      </c>
      <c r="BK598" s="96" t="str">
        <f t="shared" si="132"/>
        <v/>
      </c>
      <c r="BL598" s="107" t="str">
        <f t="shared" si="138"/>
        <v/>
      </c>
      <c r="BR598" s="4" t="str">
        <f>IF(IFERROR(VLOOKUP(C598,C599:C$1993,1,0),"")="","",COUNTIF(C:C,C598))</f>
        <v/>
      </c>
      <c r="BV598" s="5" t="str">
        <f>IF(B598="","",IF(BR598="",1+(MAX(BV$2:BV597)),""))</f>
        <v/>
      </c>
      <c r="BW598" s="5" t="str">
        <f t="shared" si="133"/>
        <v/>
      </c>
      <c r="BX598" s="5" t="str">
        <f t="shared" si="134"/>
        <v/>
      </c>
      <c r="BY598" s="14" t="str">
        <f t="shared" si="135"/>
        <v/>
      </c>
      <c r="BZ598" s="28"/>
      <c r="CA598" s="15"/>
      <c r="CB598" s="5" t="str">
        <f t="shared" ref="CB598:CB661" si="140">CONCATENATE(AJ598,AK598,AL598,AM598,AN598)</f>
        <v/>
      </c>
      <c r="CE598" s="5" t="str">
        <f t="shared" si="136"/>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7"/>
      <c r="AW599" s="97"/>
      <c r="AX599" s="97"/>
      <c r="AY599" s="110"/>
      <c r="AZ599" s="97"/>
      <c r="BA599" s="97"/>
      <c r="BB599" s="4"/>
      <c r="BC599" s="100"/>
      <c r="BD599" s="4"/>
      <c r="BE599" s="4"/>
      <c r="BF599" s="9"/>
      <c r="BG599" s="4"/>
      <c r="BH599" s="4"/>
      <c r="BI599" s="7" t="str">
        <f t="shared" ca="1" si="131"/>
        <v/>
      </c>
      <c r="BJ599" s="4" t="str">
        <f t="shared" si="139"/>
        <v/>
      </c>
      <c r="BK599" s="96" t="str">
        <f t="shared" si="132"/>
        <v/>
      </c>
      <c r="BL599" s="107" t="str">
        <f t="shared" si="138"/>
        <v/>
      </c>
      <c r="BR599" s="4" t="str">
        <f>IF(IFERROR(VLOOKUP(C599,C600:C$1993,1,0),"")="","",COUNTIF(C:C,C599))</f>
        <v/>
      </c>
      <c r="BV599" s="5" t="str">
        <f>IF(B599="","",IF(BR599="",1+(MAX(BV$2:BV598)),""))</f>
        <v/>
      </c>
      <c r="BW599" s="5" t="str">
        <f t="shared" si="133"/>
        <v/>
      </c>
      <c r="BX599" s="5" t="str">
        <f t="shared" si="134"/>
        <v/>
      </c>
      <c r="BY599" s="14" t="str">
        <f t="shared" si="135"/>
        <v/>
      </c>
      <c r="BZ599" s="28"/>
      <c r="CA599" s="15"/>
      <c r="CB599" s="5" t="str">
        <f t="shared" si="140"/>
        <v/>
      </c>
      <c r="CE599" s="5" t="str">
        <f t="shared" si="136"/>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7"/>
      <c r="AW600" s="97"/>
      <c r="AX600" s="97"/>
      <c r="AY600" s="110"/>
      <c r="AZ600" s="97"/>
      <c r="BA600" s="97"/>
      <c r="BB600" s="4"/>
      <c r="BC600" s="100"/>
      <c r="BD600" s="4"/>
      <c r="BE600" s="4"/>
      <c r="BF600" s="9"/>
      <c r="BG600" s="4"/>
      <c r="BH600" s="4"/>
      <c r="BI600" s="7" t="str">
        <f t="shared" ca="1" si="131"/>
        <v/>
      </c>
      <c r="BJ600" s="4" t="str">
        <f t="shared" si="139"/>
        <v/>
      </c>
      <c r="BK600" s="96" t="str">
        <f t="shared" si="132"/>
        <v/>
      </c>
      <c r="BL600" s="107" t="str">
        <f t="shared" si="138"/>
        <v/>
      </c>
      <c r="BR600" s="4" t="str">
        <f>IF(IFERROR(VLOOKUP(C600,C601:C$1993,1,0),"")="","",COUNTIF(C:C,C600))</f>
        <v/>
      </c>
      <c r="BV600" s="5" t="str">
        <f>IF(B600="","",IF(BR600="",1+(MAX(BV$2:BV599)),""))</f>
        <v/>
      </c>
      <c r="BW600" s="5" t="str">
        <f t="shared" si="133"/>
        <v/>
      </c>
      <c r="BX600" s="5" t="str">
        <f t="shared" si="134"/>
        <v/>
      </c>
      <c r="BY600" s="14" t="str">
        <f t="shared" si="135"/>
        <v/>
      </c>
      <c r="BZ600" s="28"/>
      <c r="CA600" s="15"/>
      <c r="CB600" s="5" t="str">
        <f t="shared" si="140"/>
        <v/>
      </c>
      <c r="CE600" s="5" t="str">
        <f t="shared" si="136"/>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7"/>
      <c r="AW601" s="97"/>
      <c r="AX601" s="97"/>
      <c r="AY601" s="110"/>
      <c r="AZ601" s="97"/>
      <c r="BA601" s="97"/>
      <c r="BB601" s="4"/>
      <c r="BC601" s="100"/>
      <c r="BD601" s="4"/>
      <c r="BE601" s="4"/>
      <c r="BF601" s="9"/>
      <c r="BG601" s="4"/>
      <c r="BH601" s="4"/>
      <c r="BI601" s="7" t="str">
        <f t="shared" ca="1" si="131"/>
        <v/>
      </c>
      <c r="BJ601" s="4" t="str">
        <f t="shared" si="139"/>
        <v/>
      </c>
      <c r="BK601" s="96" t="str">
        <f t="shared" si="132"/>
        <v/>
      </c>
      <c r="BL601" s="107" t="str">
        <f t="shared" si="138"/>
        <v/>
      </c>
      <c r="BR601" s="4" t="str">
        <f>IF(IFERROR(VLOOKUP(C601,C602:C$1993,1,0),"")="","",COUNTIF(C:C,C601))</f>
        <v/>
      </c>
      <c r="BV601" s="5" t="str">
        <f>IF(B601="","",IF(BR601="",1+(MAX(BV$2:BV600)),""))</f>
        <v/>
      </c>
      <c r="BW601" s="5" t="str">
        <f t="shared" si="133"/>
        <v/>
      </c>
      <c r="BX601" s="5" t="str">
        <f t="shared" si="134"/>
        <v/>
      </c>
      <c r="BY601" s="14" t="str">
        <f t="shared" si="135"/>
        <v/>
      </c>
      <c r="BZ601" s="28"/>
      <c r="CA601" s="15"/>
      <c r="CB601" s="5" t="str">
        <f t="shared" si="140"/>
        <v/>
      </c>
      <c r="CE601" s="5" t="str">
        <f t="shared" si="136"/>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7"/>
      <c r="AW602" s="97"/>
      <c r="AX602" s="97"/>
      <c r="AY602" s="110"/>
      <c r="AZ602" s="97"/>
      <c r="BA602" s="97"/>
      <c r="BB602" s="4"/>
      <c r="BC602" s="100"/>
      <c r="BD602" s="4"/>
      <c r="BE602" s="4"/>
      <c r="BF602" s="9"/>
      <c r="BG602" s="4"/>
      <c r="BH602" s="4"/>
      <c r="BI602" s="7" t="str">
        <f t="shared" ca="1" si="131"/>
        <v/>
      </c>
      <c r="BJ602" s="4" t="str">
        <f t="shared" si="139"/>
        <v/>
      </c>
      <c r="BK602" s="96" t="str">
        <f t="shared" si="132"/>
        <v/>
      </c>
      <c r="BL602" s="107" t="str">
        <f t="shared" si="138"/>
        <v/>
      </c>
      <c r="BR602" s="4" t="str">
        <f>IF(IFERROR(VLOOKUP(C602,C603:C$1993,1,0),"")="","",COUNTIF(C:C,C602))</f>
        <v/>
      </c>
      <c r="BV602" s="5" t="str">
        <f>IF(B602="","",IF(BR602="",1+(MAX(BV$2:BV601)),""))</f>
        <v/>
      </c>
      <c r="BW602" s="5" t="str">
        <f t="shared" si="133"/>
        <v/>
      </c>
      <c r="BX602" s="5" t="str">
        <f t="shared" si="134"/>
        <v/>
      </c>
      <c r="BY602" s="14" t="str">
        <f t="shared" si="135"/>
        <v/>
      </c>
      <c r="BZ602" s="28"/>
      <c r="CA602" s="15"/>
      <c r="CB602" s="5" t="str">
        <f t="shared" si="140"/>
        <v/>
      </c>
      <c r="CE602" s="5" t="str">
        <f t="shared" si="136"/>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7"/>
      <c r="AW603" s="97"/>
      <c r="AX603" s="97"/>
      <c r="AY603" s="110"/>
      <c r="AZ603" s="97"/>
      <c r="BA603" s="97"/>
      <c r="BB603" s="4"/>
      <c r="BC603" s="100"/>
      <c r="BD603" s="4"/>
      <c r="BE603" s="4"/>
      <c r="BF603" s="9"/>
      <c r="BG603" s="4"/>
      <c r="BH603" s="4"/>
      <c r="BI603" s="7" t="str">
        <f t="shared" ca="1" si="131"/>
        <v/>
      </c>
      <c r="BJ603" s="4" t="str">
        <f t="shared" si="139"/>
        <v/>
      </c>
      <c r="BK603" s="96" t="str">
        <f t="shared" si="132"/>
        <v/>
      </c>
      <c r="BL603" s="107" t="str">
        <f t="shared" si="138"/>
        <v/>
      </c>
      <c r="BR603" s="4" t="str">
        <f>IF(IFERROR(VLOOKUP(C603,C604:C$1993,1,0),"")="","",COUNTIF(C:C,C603))</f>
        <v/>
      </c>
      <c r="BV603" s="5" t="str">
        <f>IF(B603="","",IF(BR603="",1+(MAX(BV$2:BV602)),""))</f>
        <v/>
      </c>
      <c r="BW603" s="5" t="str">
        <f t="shared" si="133"/>
        <v/>
      </c>
      <c r="BX603" s="5" t="str">
        <f t="shared" si="134"/>
        <v/>
      </c>
      <c r="BY603" s="14" t="str">
        <f t="shared" si="135"/>
        <v/>
      </c>
      <c r="BZ603" s="28"/>
      <c r="CA603" s="15"/>
      <c r="CB603" s="5" t="str">
        <f t="shared" si="140"/>
        <v/>
      </c>
      <c r="CE603" s="5" t="str">
        <f t="shared" si="136"/>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7"/>
      <c r="AW604" s="97"/>
      <c r="AX604" s="97"/>
      <c r="AY604" s="110"/>
      <c r="AZ604" s="97"/>
      <c r="BA604" s="97"/>
      <c r="BB604" s="4"/>
      <c r="BC604" s="100"/>
      <c r="BD604" s="4"/>
      <c r="BE604" s="4"/>
      <c r="BF604" s="9"/>
      <c r="BG604" s="4"/>
      <c r="BH604" s="4"/>
      <c r="BI604" s="7" t="str">
        <f t="shared" ca="1" si="131"/>
        <v/>
      </c>
      <c r="BJ604" s="4" t="str">
        <f t="shared" si="139"/>
        <v/>
      </c>
      <c r="BK604" s="96" t="str">
        <f t="shared" si="132"/>
        <v/>
      </c>
      <c r="BL604" s="107" t="str">
        <f t="shared" si="138"/>
        <v/>
      </c>
      <c r="BR604" s="4" t="str">
        <f>IF(IFERROR(VLOOKUP(C604,C605:C$1993,1,0),"")="","",COUNTIF(C:C,C604))</f>
        <v/>
      </c>
      <c r="BV604" s="5" t="str">
        <f>IF(B604="","",IF(BR604="",1+(MAX(BV$2:BV603)),""))</f>
        <v/>
      </c>
      <c r="BW604" s="5" t="str">
        <f t="shared" si="133"/>
        <v/>
      </c>
      <c r="BX604" s="5" t="str">
        <f t="shared" si="134"/>
        <v/>
      </c>
      <c r="BY604" s="14" t="str">
        <f t="shared" si="135"/>
        <v/>
      </c>
      <c r="BZ604" s="28"/>
      <c r="CA604" s="15"/>
      <c r="CB604" s="5" t="str">
        <f t="shared" si="140"/>
        <v/>
      </c>
      <c r="CE604" s="5" t="str">
        <f t="shared" si="136"/>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7"/>
      <c r="AW605" s="97"/>
      <c r="AX605" s="97"/>
      <c r="AY605" s="110"/>
      <c r="AZ605" s="97"/>
      <c r="BA605" s="97"/>
      <c r="BB605" s="4"/>
      <c r="BC605" s="100"/>
      <c r="BF605" s="9"/>
      <c r="BI605" s="7" t="str">
        <f t="shared" ca="1" si="131"/>
        <v/>
      </c>
      <c r="BJ605" s="4" t="str">
        <f t="shared" si="139"/>
        <v/>
      </c>
      <c r="BK605" s="96" t="str">
        <f t="shared" si="132"/>
        <v/>
      </c>
      <c r="BL605" s="107"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8"/>
      <c r="CA605" s="15"/>
      <c r="CB605" s="5" t="str">
        <f t="shared" si="140"/>
        <v/>
      </c>
      <c r="CD605" s="5"/>
      <c r="CE605" s="5" t="str">
        <f t="shared" si="136"/>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7"/>
      <c r="AW606" s="97"/>
      <c r="AX606" s="97"/>
      <c r="AY606" s="110"/>
      <c r="AZ606" s="97"/>
      <c r="BA606" s="97"/>
      <c r="BB606" s="4"/>
      <c r="BC606" s="100"/>
      <c r="BF606" s="9"/>
      <c r="BI606" s="7" t="str">
        <f t="shared" ca="1" si="131"/>
        <v/>
      </c>
      <c r="BJ606" s="4" t="str">
        <f t="shared" si="139"/>
        <v/>
      </c>
      <c r="BK606" s="96" t="str">
        <f t="shared" si="132"/>
        <v/>
      </c>
      <c r="BL606" s="107"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8"/>
      <c r="CA606" s="15"/>
      <c r="CB606" s="5" t="str">
        <f t="shared" si="140"/>
        <v/>
      </c>
      <c r="CD606" s="5"/>
      <c r="CE606" s="5" t="str">
        <f t="shared" si="136"/>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7"/>
      <c r="AW607" s="97"/>
      <c r="AX607" s="97"/>
      <c r="AY607" s="110"/>
      <c r="AZ607" s="97"/>
      <c r="BA607" s="97"/>
      <c r="BB607" s="4"/>
      <c r="BC607" s="100"/>
      <c r="BF607" s="9"/>
      <c r="BI607" s="7" t="str">
        <f t="shared" ca="1" si="131"/>
        <v/>
      </c>
      <c r="BJ607" s="4" t="str">
        <f t="shared" si="139"/>
        <v/>
      </c>
      <c r="BK607" s="96" t="str">
        <f t="shared" si="132"/>
        <v/>
      </c>
      <c r="BL607" s="107"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8"/>
      <c r="CA607" s="15"/>
      <c r="CB607" s="5" t="str">
        <f t="shared" si="140"/>
        <v/>
      </c>
      <c r="CD607" s="5"/>
      <c r="CE607" s="5" t="str">
        <f t="shared" si="136"/>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7"/>
      <c r="AW608" s="97"/>
      <c r="AX608" s="97"/>
      <c r="AY608" s="110"/>
      <c r="AZ608" s="97"/>
      <c r="BA608" s="97"/>
      <c r="BB608" s="4"/>
      <c r="BC608" s="100"/>
      <c r="BF608" s="9"/>
      <c r="BI608" s="7" t="str">
        <f t="shared" ca="1" si="131"/>
        <v/>
      </c>
      <c r="BJ608" s="4" t="str">
        <f t="shared" si="139"/>
        <v/>
      </c>
      <c r="BK608" s="96" t="str">
        <f t="shared" si="132"/>
        <v/>
      </c>
      <c r="BL608" s="107"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8"/>
      <c r="CA608" s="15"/>
      <c r="CB608" s="5" t="str">
        <f t="shared" si="140"/>
        <v/>
      </c>
      <c r="CD608" s="5"/>
      <c r="CE608" s="5" t="str">
        <f t="shared" si="136"/>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7"/>
      <c r="AW609" s="97"/>
      <c r="AX609" s="97"/>
      <c r="AY609" s="110"/>
      <c r="AZ609" s="97"/>
      <c r="BA609" s="97"/>
      <c r="BB609" s="4"/>
      <c r="BC609" s="100"/>
      <c r="BF609" s="9"/>
      <c r="BI609" s="7" t="str">
        <f t="shared" ca="1" si="131"/>
        <v/>
      </c>
      <c r="BJ609" s="4" t="str">
        <f t="shared" si="139"/>
        <v/>
      </c>
      <c r="BK609" s="96" t="str">
        <f t="shared" si="132"/>
        <v/>
      </c>
      <c r="BL609" s="107"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8"/>
      <c r="CA609" s="15"/>
      <c r="CB609" s="5" t="str">
        <f t="shared" si="140"/>
        <v/>
      </c>
      <c r="CD609" s="5"/>
      <c r="CE609" s="5" t="str">
        <f t="shared" si="136"/>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7"/>
      <c r="AW610" s="97"/>
      <c r="AX610" s="97"/>
      <c r="AY610" s="110"/>
      <c r="AZ610" s="97"/>
      <c r="BA610" s="97"/>
      <c r="BB610" s="4"/>
      <c r="BC610" s="100"/>
      <c r="BF610" s="9"/>
      <c r="BI610" s="7" t="str">
        <f t="shared" ca="1" si="131"/>
        <v/>
      </c>
      <c r="BJ610" s="4" t="str">
        <f t="shared" si="139"/>
        <v/>
      </c>
      <c r="BK610" s="96" t="str">
        <f t="shared" si="132"/>
        <v/>
      </c>
      <c r="BL610" s="107"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8"/>
      <c r="CA610" s="15"/>
      <c r="CB610" s="5" t="str">
        <f t="shared" si="140"/>
        <v/>
      </c>
      <c r="CD610" s="5"/>
      <c r="CE610" s="5" t="str">
        <f t="shared" si="136"/>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7"/>
      <c r="AW611" s="97"/>
      <c r="AX611" s="97"/>
      <c r="AY611" s="110"/>
      <c r="AZ611" s="97"/>
      <c r="BA611" s="97"/>
      <c r="BB611" s="4"/>
      <c r="BC611" s="100"/>
      <c r="BF611" s="9"/>
      <c r="BI611" s="7" t="str">
        <f t="shared" ca="1" si="131"/>
        <v/>
      </c>
      <c r="BJ611" s="4" t="str">
        <f t="shared" si="139"/>
        <v/>
      </c>
      <c r="BK611" s="96" t="str">
        <f t="shared" si="132"/>
        <v/>
      </c>
      <c r="BL611" s="107"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8"/>
      <c r="CA611" s="15"/>
      <c r="CB611" s="5" t="str">
        <f t="shared" si="140"/>
        <v/>
      </c>
      <c r="CD611" s="5"/>
      <c r="CE611" s="5" t="str">
        <f t="shared" si="136"/>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7"/>
      <c r="AW612" s="97"/>
      <c r="AX612" s="97"/>
      <c r="AY612" s="110"/>
      <c r="AZ612" s="97"/>
      <c r="BA612" s="97"/>
      <c r="BB612" s="4"/>
      <c r="BC612" s="100"/>
      <c r="BF612" s="9"/>
      <c r="BI612" s="7" t="str">
        <f t="shared" ca="1" si="131"/>
        <v/>
      </c>
      <c r="BJ612" s="4" t="str">
        <f t="shared" si="139"/>
        <v/>
      </c>
      <c r="BK612" s="96" t="str">
        <f t="shared" si="132"/>
        <v/>
      </c>
      <c r="BL612" s="107"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8"/>
      <c r="CA612" s="15"/>
      <c r="CB612" s="5" t="str">
        <f t="shared" si="140"/>
        <v/>
      </c>
      <c r="CD612" s="5"/>
      <c r="CE612" s="5" t="str">
        <f t="shared" si="136"/>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7"/>
      <c r="AW613" s="97"/>
      <c r="AX613" s="97"/>
      <c r="AY613" s="110"/>
      <c r="AZ613" s="97"/>
      <c r="BA613" s="97"/>
      <c r="BB613" s="4"/>
      <c r="BC613" s="100"/>
      <c r="BF613" s="9"/>
      <c r="BI613" s="7" t="str">
        <f t="shared" ca="1" si="131"/>
        <v/>
      </c>
      <c r="BJ613" s="4" t="str">
        <f t="shared" si="139"/>
        <v/>
      </c>
      <c r="BK613" s="96" t="str">
        <f t="shared" si="132"/>
        <v/>
      </c>
      <c r="BL613" s="107"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8"/>
      <c r="CA613" s="15"/>
      <c r="CB613" s="5" t="str">
        <f t="shared" si="140"/>
        <v/>
      </c>
      <c r="CD613" s="5"/>
      <c r="CE613" s="5" t="str">
        <f t="shared" si="136"/>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7"/>
      <c r="AW614" s="97"/>
      <c r="AX614" s="97"/>
      <c r="AY614" s="110"/>
      <c r="AZ614" s="97"/>
      <c r="BA614" s="97"/>
      <c r="BB614" s="4"/>
      <c r="BC614" s="100"/>
      <c r="BF614" s="9"/>
      <c r="BI614" s="7" t="str">
        <f t="shared" ca="1" si="131"/>
        <v/>
      </c>
      <c r="BJ614" s="4" t="str">
        <f t="shared" si="139"/>
        <v/>
      </c>
      <c r="BK614" s="96" t="str">
        <f t="shared" si="132"/>
        <v/>
      </c>
      <c r="BL614" s="107"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8"/>
      <c r="CA614" s="15"/>
      <c r="CB614" s="5" t="str">
        <f t="shared" si="140"/>
        <v/>
      </c>
      <c r="CD614" s="5"/>
      <c r="CE614" s="5" t="str">
        <f t="shared" si="136"/>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7"/>
      <c r="AW615" s="97"/>
      <c r="AX615" s="97"/>
      <c r="AY615" s="110"/>
      <c r="AZ615" s="97"/>
      <c r="BA615" s="97"/>
      <c r="BB615" s="4"/>
      <c r="BC615" s="100"/>
      <c r="BF615" s="9"/>
      <c r="BI615" s="7" t="str">
        <f t="shared" ca="1" si="131"/>
        <v/>
      </c>
      <c r="BJ615" s="4" t="str">
        <f t="shared" si="139"/>
        <v/>
      </c>
      <c r="BK615" s="96" t="str">
        <f t="shared" si="132"/>
        <v/>
      </c>
      <c r="BL615" s="107"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8"/>
      <c r="CA615" s="15"/>
      <c r="CB615" s="5" t="str">
        <f t="shared" si="140"/>
        <v/>
      </c>
      <c r="CD615" s="5"/>
      <c r="CE615" s="5" t="str">
        <f t="shared" si="136"/>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7"/>
      <c r="AW616" s="97"/>
      <c r="AX616" s="97"/>
      <c r="AY616" s="110"/>
      <c r="AZ616" s="97"/>
      <c r="BA616" s="97"/>
      <c r="BB616" s="4"/>
      <c r="BC616" s="100"/>
      <c r="BF616" s="9"/>
      <c r="BI616" s="7" t="str">
        <f t="shared" ca="1" si="131"/>
        <v/>
      </c>
      <c r="BJ616" s="4" t="str">
        <f t="shared" si="139"/>
        <v/>
      </c>
      <c r="BK616" s="96" t="str">
        <f t="shared" si="132"/>
        <v/>
      </c>
      <c r="BL616" s="107"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8"/>
      <c r="CA616" s="15"/>
      <c r="CB616" s="5" t="str">
        <f t="shared" si="140"/>
        <v/>
      </c>
      <c r="CD616" s="5"/>
      <c r="CE616" s="5" t="str">
        <f t="shared" si="136"/>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7"/>
      <c r="AW617" s="97"/>
      <c r="AX617" s="97"/>
      <c r="AY617" s="110"/>
      <c r="AZ617" s="97"/>
      <c r="BA617" s="97"/>
      <c r="BB617" s="4"/>
      <c r="BC617" s="100"/>
      <c r="BF617" s="9"/>
      <c r="BI617" s="7" t="str">
        <f t="shared" ca="1" si="131"/>
        <v/>
      </c>
      <c r="BJ617" s="4" t="str">
        <f t="shared" si="139"/>
        <v/>
      </c>
      <c r="BK617" s="96" t="str">
        <f t="shared" si="132"/>
        <v/>
      </c>
      <c r="BL617" s="107"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8"/>
      <c r="CA617" s="15"/>
      <c r="CB617" s="5" t="str">
        <f t="shared" si="140"/>
        <v/>
      </c>
      <c r="CD617" s="5"/>
      <c r="CE617" s="5" t="str">
        <f t="shared" si="136"/>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7"/>
      <c r="AW618" s="97"/>
      <c r="AX618" s="97"/>
      <c r="AY618" s="110"/>
      <c r="AZ618" s="97"/>
      <c r="BA618" s="97"/>
      <c r="BB618" s="4"/>
      <c r="BC618" s="100"/>
      <c r="BF618" s="9"/>
      <c r="BI618" s="7" t="str">
        <f t="shared" ca="1" si="131"/>
        <v/>
      </c>
      <c r="BJ618" s="4" t="str">
        <f t="shared" si="139"/>
        <v/>
      </c>
      <c r="BK618" s="96" t="str">
        <f t="shared" si="132"/>
        <v/>
      </c>
      <c r="BL618" s="107"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8"/>
      <c r="CA618" s="15"/>
      <c r="CB618" s="5" t="str">
        <f t="shared" si="140"/>
        <v/>
      </c>
      <c r="CD618" s="5"/>
      <c r="CE618" s="5" t="str">
        <f t="shared" si="136"/>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7"/>
      <c r="AW619" s="97"/>
      <c r="AX619" s="97"/>
      <c r="AY619" s="110"/>
      <c r="AZ619" s="97"/>
      <c r="BA619" s="97"/>
      <c r="BB619" s="4"/>
      <c r="BC619" s="100"/>
      <c r="BF619" s="9"/>
      <c r="BI619" s="7" t="str">
        <f t="shared" ca="1" si="131"/>
        <v/>
      </c>
      <c r="BJ619" s="4" t="str">
        <f t="shared" si="139"/>
        <v/>
      </c>
      <c r="BK619" s="96" t="str">
        <f t="shared" si="132"/>
        <v/>
      </c>
      <c r="BL619" s="107"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8"/>
      <c r="CA619" s="15"/>
      <c r="CB619" s="5" t="str">
        <f t="shared" si="140"/>
        <v/>
      </c>
      <c r="CD619" s="5"/>
      <c r="CE619" s="5" t="str">
        <f t="shared" si="136"/>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7"/>
      <c r="AW620" s="97"/>
      <c r="AX620" s="97"/>
      <c r="AY620" s="110"/>
      <c r="AZ620" s="97"/>
      <c r="BA620" s="97"/>
      <c r="BB620" s="4"/>
      <c r="BC620" s="100"/>
      <c r="BF620" s="9"/>
      <c r="BI620" s="7" t="str">
        <f t="shared" ca="1" si="131"/>
        <v/>
      </c>
      <c r="BJ620" s="4" t="str">
        <f t="shared" si="139"/>
        <v/>
      </c>
      <c r="BK620" s="96" t="str">
        <f t="shared" si="132"/>
        <v/>
      </c>
      <c r="BL620" s="107"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8"/>
      <c r="CA620" s="15"/>
      <c r="CB620" s="5" t="str">
        <f t="shared" si="140"/>
        <v/>
      </c>
      <c r="CD620" s="5"/>
      <c r="CE620" s="5" t="str">
        <f t="shared" si="136"/>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7"/>
      <c r="AW621" s="97"/>
      <c r="AX621" s="97"/>
      <c r="AY621" s="110"/>
      <c r="AZ621" s="97"/>
      <c r="BA621" s="97"/>
      <c r="BB621" s="4"/>
      <c r="BC621" s="100"/>
      <c r="BF621" s="9"/>
      <c r="BI621" s="7" t="str">
        <f t="shared" ca="1" si="131"/>
        <v/>
      </c>
      <c r="BJ621" s="4" t="str">
        <f t="shared" si="139"/>
        <v/>
      </c>
      <c r="BK621" s="96" t="str">
        <f t="shared" si="132"/>
        <v/>
      </c>
      <c r="BL621" s="107"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8"/>
      <c r="CA621" s="15"/>
      <c r="CB621" s="5" t="str">
        <f t="shared" si="140"/>
        <v/>
      </c>
      <c r="CD621" s="5"/>
      <c r="CE621" s="5" t="str">
        <f t="shared" si="136"/>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7"/>
      <c r="AW622" s="97"/>
      <c r="AX622" s="97"/>
      <c r="AY622" s="110"/>
      <c r="AZ622" s="97"/>
      <c r="BA622" s="97"/>
      <c r="BB622" s="4"/>
      <c r="BC622" s="100"/>
      <c r="BF622" s="9"/>
      <c r="BI622" s="7" t="str">
        <f t="shared" ca="1" si="131"/>
        <v/>
      </c>
      <c r="BJ622" s="4" t="str">
        <f t="shared" si="139"/>
        <v/>
      </c>
      <c r="BK622" s="96" t="str">
        <f t="shared" si="132"/>
        <v/>
      </c>
      <c r="BL622" s="107"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8"/>
      <c r="CA622" s="15"/>
      <c r="CB622" s="5" t="str">
        <f t="shared" si="140"/>
        <v/>
      </c>
      <c r="CD622" s="5"/>
      <c r="CE622" s="5" t="str">
        <f t="shared" si="136"/>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7"/>
      <c r="AW623" s="97"/>
      <c r="AX623" s="97"/>
      <c r="AY623" s="110"/>
      <c r="AZ623" s="97"/>
      <c r="BA623" s="97"/>
      <c r="BB623" s="4"/>
      <c r="BC623" s="100"/>
      <c r="BF623" s="9"/>
      <c r="BI623" s="7" t="str">
        <f t="shared" ca="1" si="131"/>
        <v/>
      </c>
      <c r="BJ623" s="4" t="str">
        <f t="shared" si="139"/>
        <v/>
      </c>
      <c r="BK623" s="96" t="str">
        <f t="shared" si="132"/>
        <v/>
      </c>
      <c r="BL623" s="107"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8"/>
      <c r="CA623" s="15"/>
      <c r="CB623" s="5" t="str">
        <f t="shared" si="140"/>
        <v/>
      </c>
      <c r="CD623" s="5"/>
      <c r="CE623" s="5" t="str">
        <f t="shared" si="136"/>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7"/>
      <c r="AW624" s="97"/>
      <c r="AX624" s="97"/>
      <c r="AY624" s="110"/>
      <c r="AZ624" s="97"/>
      <c r="BA624" s="97"/>
      <c r="BB624" s="4"/>
      <c r="BC624" s="100"/>
      <c r="BF624" s="9"/>
      <c r="BI624" s="7" t="str">
        <f t="shared" ca="1" si="131"/>
        <v/>
      </c>
      <c r="BJ624" s="4" t="str">
        <f t="shared" si="139"/>
        <v/>
      </c>
      <c r="BK624" s="96" t="str">
        <f t="shared" si="132"/>
        <v/>
      </c>
      <c r="BL624" s="107"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8"/>
      <c r="CA624" s="15"/>
      <c r="CB624" s="5" t="str">
        <f t="shared" si="140"/>
        <v/>
      </c>
      <c r="CD624" s="5"/>
      <c r="CE624" s="5" t="str">
        <f t="shared" si="136"/>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7"/>
      <c r="AW625" s="97"/>
      <c r="AX625" s="97"/>
      <c r="AY625" s="110"/>
      <c r="AZ625" s="97"/>
      <c r="BA625" s="97"/>
      <c r="BB625" s="4"/>
      <c r="BC625" s="100"/>
      <c r="BF625" s="9"/>
      <c r="BI625" s="7" t="str">
        <f t="shared" ca="1" si="131"/>
        <v/>
      </c>
      <c r="BJ625" s="4" t="str">
        <f t="shared" si="139"/>
        <v/>
      </c>
      <c r="BK625" s="96" t="str">
        <f t="shared" si="132"/>
        <v/>
      </c>
      <c r="BL625" s="107"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8"/>
      <c r="CA625" s="15"/>
      <c r="CB625" s="5" t="str">
        <f t="shared" si="140"/>
        <v/>
      </c>
      <c r="CD625" s="5"/>
      <c r="CE625" s="5" t="str">
        <f t="shared" si="136"/>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7"/>
      <c r="AW626" s="97"/>
      <c r="AX626" s="97"/>
      <c r="AY626" s="110"/>
      <c r="AZ626" s="97"/>
      <c r="BA626" s="97"/>
      <c r="BB626" s="4"/>
      <c r="BC626" s="100"/>
      <c r="BF626" s="9"/>
      <c r="BI626" s="7" t="str">
        <f t="shared" ca="1" si="131"/>
        <v/>
      </c>
      <c r="BJ626" s="4" t="str">
        <f t="shared" si="139"/>
        <v/>
      </c>
      <c r="BK626" s="96" t="str">
        <f t="shared" si="132"/>
        <v/>
      </c>
      <c r="BL626" s="107"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8"/>
      <c r="CA626" s="15"/>
      <c r="CB626" s="5" t="str">
        <f t="shared" si="140"/>
        <v/>
      </c>
      <c r="CD626" s="5"/>
      <c r="CE626" s="5" t="str">
        <f t="shared" si="136"/>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7"/>
      <c r="AW627" s="97"/>
      <c r="AX627" s="97"/>
      <c r="AY627" s="110"/>
      <c r="AZ627" s="97"/>
      <c r="BA627" s="97"/>
      <c r="BB627" s="4"/>
      <c r="BC627" s="100"/>
      <c r="BF627" s="9"/>
      <c r="BI627" s="7" t="str">
        <f t="shared" ca="1" si="131"/>
        <v/>
      </c>
      <c r="BJ627" s="4" t="str">
        <f t="shared" si="139"/>
        <v/>
      </c>
      <c r="BK627" s="96" t="str">
        <f t="shared" si="132"/>
        <v/>
      </c>
      <c r="BL627" s="107"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8"/>
      <c r="CA627" s="15"/>
      <c r="CB627" s="5" t="str">
        <f t="shared" si="140"/>
        <v/>
      </c>
      <c r="CD627" s="5"/>
      <c r="CE627" s="5" t="str">
        <f t="shared" si="136"/>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7"/>
      <c r="AW628" s="97"/>
      <c r="AX628" s="97"/>
      <c r="AY628" s="110"/>
      <c r="AZ628" s="97"/>
      <c r="BA628" s="97"/>
      <c r="BB628" s="4"/>
      <c r="BC628" s="100"/>
      <c r="BF628" s="9"/>
      <c r="BI628" s="7" t="str">
        <f t="shared" ca="1" si="131"/>
        <v/>
      </c>
      <c r="BJ628" s="4" t="str">
        <f t="shared" si="139"/>
        <v/>
      </c>
      <c r="BK628" s="96" t="str">
        <f t="shared" si="132"/>
        <v/>
      </c>
      <c r="BL628" s="107"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8"/>
      <c r="CA628" s="15"/>
      <c r="CB628" s="5" t="str">
        <f t="shared" si="140"/>
        <v/>
      </c>
      <c r="CD628" s="5"/>
      <c r="CE628" s="5" t="str">
        <f t="shared" si="136"/>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7"/>
      <c r="AW629" s="97"/>
      <c r="AX629" s="97"/>
      <c r="AY629" s="110"/>
      <c r="AZ629" s="97"/>
      <c r="BA629" s="97"/>
      <c r="BB629" s="4"/>
      <c r="BC629" s="100"/>
      <c r="BF629" s="9"/>
      <c r="BI629" s="7" t="str">
        <f t="shared" ca="1" si="131"/>
        <v/>
      </c>
      <c r="BJ629" s="4" t="str">
        <f t="shared" si="139"/>
        <v/>
      </c>
      <c r="BK629" s="96" t="str">
        <f t="shared" si="132"/>
        <v/>
      </c>
      <c r="BL629" s="107"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8"/>
      <c r="CA629" s="15"/>
      <c r="CB629" s="5" t="str">
        <f t="shared" si="140"/>
        <v/>
      </c>
      <c r="CD629" s="5"/>
      <c r="CE629" s="5" t="str">
        <f t="shared" si="136"/>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7"/>
      <c r="AW630" s="97"/>
      <c r="AX630" s="97"/>
      <c r="AY630" s="110"/>
      <c r="AZ630" s="97"/>
      <c r="BA630" s="97"/>
      <c r="BB630" s="4"/>
      <c r="BC630" s="100"/>
      <c r="BF630" s="9"/>
      <c r="BI630" s="7" t="str">
        <f t="shared" ca="1" si="131"/>
        <v/>
      </c>
      <c r="BJ630" s="4" t="str">
        <f t="shared" si="139"/>
        <v/>
      </c>
      <c r="BK630" s="96" t="str">
        <f t="shared" si="132"/>
        <v/>
      </c>
      <c r="BL630" s="107"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8"/>
      <c r="CA630" s="15"/>
      <c r="CB630" s="5" t="str">
        <f t="shared" si="140"/>
        <v/>
      </c>
      <c r="CD630" s="5"/>
      <c r="CE630" s="5" t="str">
        <f t="shared" si="136"/>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7"/>
      <c r="AW631" s="97"/>
      <c r="AX631" s="97"/>
      <c r="AY631" s="110"/>
      <c r="AZ631" s="97"/>
      <c r="BA631" s="97"/>
      <c r="BB631" s="4"/>
      <c r="BC631" s="100"/>
      <c r="BF631" s="9"/>
      <c r="BI631" s="7" t="str">
        <f t="shared" ca="1" si="131"/>
        <v/>
      </c>
      <c r="BJ631" s="4" t="str">
        <f t="shared" si="139"/>
        <v/>
      </c>
      <c r="BK631" s="96" t="str">
        <f t="shared" si="132"/>
        <v/>
      </c>
      <c r="BL631" s="107"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8"/>
      <c r="CA631" s="15"/>
      <c r="CB631" s="5" t="str">
        <f t="shared" si="140"/>
        <v/>
      </c>
      <c r="CD631" s="5"/>
      <c r="CE631" s="5" t="str">
        <f t="shared" si="136"/>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7"/>
      <c r="AW632" s="97"/>
      <c r="AX632" s="97"/>
      <c r="AY632" s="110"/>
      <c r="AZ632" s="97"/>
      <c r="BA632" s="97"/>
      <c r="BB632" s="4"/>
      <c r="BC632" s="100"/>
      <c r="BF632" s="9"/>
      <c r="BI632" s="7" t="str">
        <f t="shared" ca="1" si="131"/>
        <v/>
      </c>
      <c r="BJ632" s="4" t="str">
        <f t="shared" si="139"/>
        <v/>
      </c>
      <c r="BK632" s="96" t="str">
        <f t="shared" si="132"/>
        <v/>
      </c>
      <c r="BL632" s="107"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8"/>
      <c r="CA632" s="15"/>
      <c r="CB632" s="5" t="str">
        <f t="shared" si="140"/>
        <v/>
      </c>
      <c r="CD632" s="5"/>
      <c r="CE632" s="5" t="str">
        <f t="shared" si="136"/>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7"/>
      <c r="AW633" s="97"/>
      <c r="AX633" s="97"/>
      <c r="AY633" s="110"/>
      <c r="AZ633" s="97"/>
      <c r="BA633" s="97"/>
      <c r="BB633" s="4"/>
      <c r="BC633" s="100"/>
      <c r="BF633" s="9"/>
      <c r="BI633" s="7" t="str">
        <f t="shared" ca="1" si="131"/>
        <v/>
      </c>
      <c r="BJ633" s="4" t="str">
        <f t="shared" si="139"/>
        <v/>
      </c>
      <c r="BK633" s="96" t="str">
        <f t="shared" si="132"/>
        <v/>
      </c>
      <c r="BL633" s="107"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8"/>
      <c r="CA633" s="15"/>
      <c r="CB633" s="5" t="str">
        <f t="shared" si="140"/>
        <v/>
      </c>
      <c r="CD633" s="5"/>
      <c r="CE633" s="5" t="str">
        <f t="shared" si="136"/>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7"/>
      <c r="AW634" s="97"/>
      <c r="AX634" s="97"/>
      <c r="AY634" s="110"/>
      <c r="AZ634" s="97"/>
      <c r="BA634" s="97"/>
      <c r="BB634" s="4"/>
      <c r="BC634" s="100"/>
      <c r="BF634" s="9"/>
      <c r="BI634" s="7" t="str">
        <f t="shared" ca="1" si="131"/>
        <v/>
      </c>
      <c r="BJ634" s="4" t="str">
        <f t="shared" si="139"/>
        <v/>
      </c>
      <c r="BK634" s="96" t="str">
        <f t="shared" si="132"/>
        <v/>
      </c>
      <c r="BL634" s="107"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8"/>
      <c r="CA634" s="15"/>
      <c r="CB634" s="5" t="str">
        <f t="shared" si="140"/>
        <v/>
      </c>
      <c r="CD634" s="5"/>
      <c r="CE634" s="5" t="str">
        <f t="shared" si="136"/>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7"/>
      <c r="AW635" s="97"/>
      <c r="AX635" s="97"/>
      <c r="AY635" s="110"/>
      <c r="AZ635" s="97"/>
      <c r="BA635" s="97"/>
      <c r="BB635" s="4"/>
      <c r="BC635" s="100"/>
      <c r="BF635" s="9"/>
      <c r="BI635" s="7" t="str">
        <f t="shared" ca="1" si="131"/>
        <v/>
      </c>
      <c r="BJ635" s="4" t="str">
        <f t="shared" si="139"/>
        <v/>
      </c>
      <c r="BK635" s="96" t="str">
        <f t="shared" si="132"/>
        <v/>
      </c>
      <c r="BL635" s="107"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8"/>
      <c r="CA635" s="15"/>
      <c r="CB635" s="5" t="str">
        <f t="shared" si="140"/>
        <v/>
      </c>
      <c r="CD635" s="5"/>
      <c r="CE635" s="5" t="str">
        <f t="shared" si="136"/>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7"/>
      <c r="AW636" s="97"/>
      <c r="AX636" s="97"/>
      <c r="AY636" s="110"/>
      <c r="AZ636" s="97"/>
      <c r="BA636" s="97"/>
      <c r="BB636" s="4"/>
      <c r="BC636" s="100"/>
      <c r="BF636" s="9"/>
      <c r="BI636" s="7" t="str">
        <f t="shared" ca="1" si="131"/>
        <v/>
      </c>
      <c r="BJ636" s="4" t="str">
        <f t="shared" si="139"/>
        <v/>
      </c>
      <c r="BK636" s="96" t="str">
        <f t="shared" si="132"/>
        <v/>
      </c>
      <c r="BL636" s="107"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8"/>
      <c r="CA636" s="15"/>
      <c r="CB636" s="5" t="str">
        <f t="shared" si="140"/>
        <v/>
      </c>
      <c r="CD636" s="5"/>
      <c r="CE636" s="5" t="str">
        <f t="shared" si="136"/>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7"/>
      <c r="AW637" s="97"/>
      <c r="AX637" s="97"/>
      <c r="AY637" s="110"/>
      <c r="AZ637" s="97"/>
      <c r="BA637" s="97"/>
      <c r="BB637" s="4"/>
      <c r="BC637" s="100"/>
      <c r="BF637" s="9"/>
      <c r="BI637" s="7" t="str">
        <f t="shared" ca="1" si="131"/>
        <v/>
      </c>
      <c r="BJ637" s="4" t="str">
        <f t="shared" si="139"/>
        <v/>
      </c>
      <c r="BK637" s="96" t="str">
        <f t="shared" si="132"/>
        <v/>
      </c>
      <c r="BL637" s="107"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8"/>
      <c r="CA637" s="15"/>
      <c r="CB637" s="5" t="str">
        <f t="shared" si="140"/>
        <v/>
      </c>
      <c r="CD637" s="5"/>
      <c r="CE637" s="5" t="str">
        <f t="shared" si="136"/>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7"/>
      <c r="AW638" s="97"/>
      <c r="AX638" s="97"/>
      <c r="AY638" s="110"/>
      <c r="AZ638" s="97"/>
      <c r="BA638" s="97"/>
      <c r="BB638" s="4"/>
      <c r="BC638" s="100"/>
      <c r="BF638" s="9"/>
      <c r="BI638" s="7" t="str">
        <f t="shared" ca="1" si="131"/>
        <v/>
      </c>
      <c r="BJ638" s="4" t="str">
        <f t="shared" si="139"/>
        <v/>
      </c>
      <c r="BK638" s="96" t="str">
        <f t="shared" si="132"/>
        <v/>
      </c>
      <c r="BL638" s="107"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8"/>
      <c r="CA638" s="15"/>
      <c r="CB638" s="5" t="str">
        <f t="shared" si="140"/>
        <v/>
      </c>
      <c r="CD638" s="5"/>
      <c r="CE638" s="5" t="str">
        <f t="shared" si="136"/>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7"/>
      <c r="AW639" s="97"/>
      <c r="AX639" s="97"/>
      <c r="AY639" s="110"/>
      <c r="AZ639" s="97"/>
      <c r="BA639" s="97"/>
      <c r="BB639" s="4"/>
      <c r="BC639" s="100"/>
      <c r="BF639" s="9"/>
      <c r="BI639" s="7" t="str">
        <f t="shared" ca="1" si="131"/>
        <v/>
      </c>
      <c r="BJ639" s="4" t="str">
        <f t="shared" si="139"/>
        <v/>
      </c>
      <c r="BK639" s="96" t="str">
        <f t="shared" si="132"/>
        <v/>
      </c>
      <c r="BL639" s="107"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8"/>
      <c r="CA639" s="15"/>
      <c r="CB639" s="5" t="str">
        <f t="shared" si="140"/>
        <v/>
      </c>
      <c r="CD639" s="5"/>
      <c r="CE639" s="5" t="str">
        <f t="shared" si="136"/>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7"/>
      <c r="AW640" s="97"/>
      <c r="AX640" s="97"/>
      <c r="AY640" s="110"/>
      <c r="AZ640" s="97"/>
      <c r="BA640" s="97"/>
      <c r="BB640" s="4"/>
      <c r="BC640" s="100"/>
      <c r="BF640" s="9"/>
      <c r="BI640" s="7" t="str">
        <f t="shared" ca="1" si="131"/>
        <v/>
      </c>
      <c r="BJ640" s="4" t="str">
        <f t="shared" si="139"/>
        <v/>
      </c>
      <c r="BK640" s="96" t="str">
        <f t="shared" si="132"/>
        <v/>
      </c>
      <c r="BL640" s="107"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8"/>
      <c r="CA640" s="15"/>
      <c r="CB640" s="5" t="str">
        <f t="shared" si="140"/>
        <v/>
      </c>
      <c r="CD640" s="5"/>
      <c r="CE640" s="5" t="str">
        <f t="shared" si="136"/>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7"/>
      <c r="AW641" s="97"/>
      <c r="AX641" s="97"/>
      <c r="AY641" s="110"/>
      <c r="AZ641" s="97"/>
      <c r="BA641" s="97"/>
      <c r="BB641" s="4"/>
      <c r="BC641" s="100"/>
      <c r="BF641" s="9"/>
      <c r="BI641" s="7" t="str">
        <f t="shared" ca="1" si="131"/>
        <v/>
      </c>
      <c r="BJ641" s="4" t="str">
        <f t="shared" si="139"/>
        <v/>
      </c>
      <c r="BK641" s="96" t="str">
        <f t="shared" si="132"/>
        <v/>
      </c>
      <c r="BL641" s="107"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8"/>
      <c r="CA641" s="15"/>
      <c r="CB641" s="5" t="str">
        <f t="shared" si="140"/>
        <v/>
      </c>
      <c r="CD641" s="5"/>
      <c r="CE641" s="5" t="str">
        <f t="shared" si="136"/>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7"/>
      <c r="AW642" s="97"/>
      <c r="AX642" s="97"/>
      <c r="AY642" s="110"/>
      <c r="AZ642" s="97"/>
      <c r="BA642" s="97"/>
      <c r="BB642" s="4"/>
      <c r="BC642" s="100"/>
      <c r="BF642" s="9"/>
      <c r="BI642" s="7" t="str">
        <f t="shared" ref="BI642:BI705" ca="1" si="143">IFERROR(IF(BF642="","",IF(BB642=5,"",IF(BF642-TODAY()&gt;0,"VIGENTE","VENCIDO"))),"")</f>
        <v/>
      </c>
      <c r="BJ642" s="4" t="str">
        <f t="shared" si="139"/>
        <v/>
      </c>
      <c r="BK642" s="96" t="str">
        <f t="shared" ref="BK642:BK705" si="144">IFERROR(IF(AA642="","",AA642/V642),"")</f>
        <v/>
      </c>
      <c r="BL642" s="107"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8"/>
      <c r="CA642" s="15"/>
      <c r="CB642" s="5" t="str">
        <f t="shared" si="140"/>
        <v/>
      </c>
      <c r="CD642" s="5"/>
      <c r="CE642" s="5" t="str">
        <f t="shared" ref="CE642:CE705" si="148">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7"/>
      <c r="AW643" s="97"/>
      <c r="AX643" s="97"/>
      <c r="AY643" s="110"/>
      <c r="AZ643" s="97"/>
      <c r="BA643" s="97"/>
      <c r="BB643" s="4"/>
      <c r="BC643" s="100"/>
      <c r="BF643" s="9"/>
      <c r="BI643" s="7" t="str">
        <f t="shared" ca="1" si="143"/>
        <v/>
      </c>
      <c r="BJ643" s="4" t="str">
        <f t="shared" si="139"/>
        <v/>
      </c>
      <c r="BK643" s="96" t="str">
        <f t="shared" si="144"/>
        <v/>
      </c>
      <c r="BL643" s="107"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8"/>
      <c r="CA643" s="15"/>
      <c r="CB643" s="5" t="str">
        <f t="shared" si="140"/>
        <v/>
      </c>
      <c r="CD643" s="5"/>
      <c r="CE643" s="5" t="str">
        <f t="shared" si="148"/>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7"/>
      <c r="AW644" s="97"/>
      <c r="AX644" s="97"/>
      <c r="AY644" s="110"/>
      <c r="AZ644" s="97"/>
      <c r="BA644" s="97"/>
      <c r="BB644" s="4"/>
      <c r="BC644" s="100"/>
      <c r="BF644" s="9"/>
      <c r="BI644" s="7" t="str">
        <f t="shared" ca="1" si="143"/>
        <v/>
      </c>
      <c r="BJ644" s="4" t="str">
        <f t="shared" si="139"/>
        <v/>
      </c>
      <c r="BK644" s="96" t="str">
        <f t="shared" si="144"/>
        <v/>
      </c>
      <c r="BL644" s="107"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8"/>
      <c r="CA644" s="15"/>
      <c r="CB644" s="5" t="str">
        <f t="shared" si="140"/>
        <v/>
      </c>
      <c r="CD644" s="5"/>
      <c r="CE644" s="5" t="str">
        <f t="shared" si="148"/>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7"/>
      <c r="AW645" s="97"/>
      <c r="AX645" s="97"/>
      <c r="AY645" s="110"/>
      <c r="AZ645" s="97"/>
      <c r="BA645" s="97"/>
      <c r="BB645" s="4"/>
      <c r="BC645" s="100"/>
      <c r="BF645" s="9"/>
      <c r="BI645" s="7" t="str">
        <f t="shared" ca="1" si="143"/>
        <v/>
      </c>
      <c r="BJ645" s="4" t="str">
        <f t="shared" si="139"/>
        <v/>
      </c>
      <c r="BK645" s="96" t="str">
        <f t="shared" si="144"/>
        <v/>
      </c>
      <c r="BL645" s="107"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8"/>
      <c r="CA645" s="15"/>
      <c r="CB645" s="5" t="str">
        <f t="shared" si="140"/>
        <v/>
      </c>
      <c r="CD645" s="5"/>
      <c r="CE645" s="5" t="str">
        <f t="shared" si="148"/>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7"/>
      <c r="AW646" s="97"/>
      <c r="AX646" s="97"/>
      <c r="AY646" s="110"/>
      <c r="AZ646" s="97"/>
      <c r="BA646" s="97"/>
      <c r="BB646" s="4"/>
      <c r="BC646" s="100"/>
      <c r="BF646" s="9"/>
      <c r="BI646" s="7" t="str">
        <f t="shared" ca="1" si="143"/>
        <v/>
      </c>
      <c r="BJ646" s="4" t="str">
        <f t="shared" si="139"/>
        <v/>
      </c>
      <c r="BK646" s="96" t="str">
        <f t="shared" si="144"/>
        <v/>
      </c>
      <c r="BL646" s="107"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8"/>
      <c r="CA646" s="15"/>
      <c r="CB646" s="5" t="str">
        <f t="shared" si="140"/>
        <v/>
      </c>
      <c r="CD646" s="5"/>
      <c r="CE646" s="5" t="str">
        <f t="shared" si="148"/>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7"/>
      <c r="AW647" s="97"/>
      <c r="AX647" s="97"/>
      <c r="AY647" s="110"/>
      <c r="AZ647" s="97"/>
      <c r="BA647" s="97"/>
      <c r="BB647" s="4"/>
      <c r="BC647" s="100"/>
      <c r="BF647" s="9"/>
      <c r="BI647" s="7" t="str">
        <f t="shared" ca="1" si="143"/>
        <v/>
      </c>
      <c r="BJ647" s="4" t="str">
        <f t="shared" si="139"/>
        <v/>
      </c>
      <c r="BK647" s="96" t="str">
        <f t="shared" si="144"/>
        <v/>
      </c>
      <c r="BL647" s="107"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8"/>
      <c r="CA647" s="15"/>
      <c r="CB647" s="5" t="str">
        <f t="shared" si="140"/>
        <v/>
      </c>
      <c r="CD647" s="5"/>
      <c r="CE647" s="5" t="str">
        <f t="shared" si="148"/>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7"/>
      <c r="AW648" s="97"/>
      <c r="AX648" s="97"/>
      <c r="AY648" s="110"/>
      <c r="AZ648" s="97"/>
      <c r="BA648" s="97"/>
      <c r="BB648" s="4"/>
      <c r="BC648" s="100"/>
      <c r="BF648" s="9"/>
      <c r="BI648" s="7" t="str">
        <f t="shared" ca="1" si="143"/>
        <v/>
      </c>
      <c r="BJ648" s="4" t="str">
        <f t="shared" si="139"/>
        <v/>
      </c>
      <c r="BK648" s="96" t="str">
        <f t="shared" si="144"/>
        <v/>
      </c>
      <c r="BL648" s="107"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8"/>
      <c r="CA648" s="15"/>
      <c r="CB648" s="5" t="str">
        <f t="shared" si="140"/>
        <v/>
      </c>
      <c r="CD648" s="5"/>
      <c r="CE648" s="5" t="str">
        <f t="shared" si="148"/>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7"/>
      <c r="AW649" s="97"/>
      <c r="AX649" s="97"/>
      <c r="AY649" s="110"/>
      <c r="AZ649" s="97"/>
      <c r="BA649" s="97"/>
      <c r="BB649" s="4"/>
      <c r="BC649" s="100"/>
      <c r="BF649" s="9"/>
      <c r="BI649" s="7" t="str">
        <f t="shared" ca="1" si="143"/>
        <v/>
      </c>
      <c r="BJ649" s="4" t="str">
        <f t="shared" si="139"/>
        <v/>
      </c>
      <c r="BK649" s="96" t="str">
        <f t="shared" si="144"/>
        <v/>
      </c>
      <c r="BL649" s="107"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8"/>
      <c r="CA649" s="15"/>
      <c r="CB649" s="5" t="str">
        <f t="shared" si="140"/>
        <v/>
      </c>
      <c r="CD649" s="5"/>
      <c r="CE649" s="5" t="str">
        <f t="shared" si="148"/>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7"/>
      <c r="AW650" s="97"/>
      <c r="AX650" s="97"/>
      <c r="AY650" s="110"/>
      <c r="AZ650" s="97"/>
      <c r="BA650" s="97"/>
      <c r="BB650" s="4"/>
      <c r="BC650" s="100"/>
      <c r="BF650" s="9"/>
      <c r="BI650" s="7" t="str">
        <f t="shared" ca="1" si="143"/>
        <v/>
      </c>
      <c r="BJ650" s="4" t="str">
        <f t="shared" si="139"/>
        <v/>
      </c>
      <c r="BK650" s="96" t="str">
        <f t="shared" si="144"/>
        <v/>
      </c>
      <c r="BL650" s="107"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8"/>
      <c r="CA650" s="15"/>
      <c r="CB650" s="5" t="str">
        <f t="shared" si="140"/>
        <v/>
      </c>
      <c r="CD650" s="5"/>
      <c r="CE650" s="5" t="str">
        <f t="shared" si="148"/>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7"/>
      <c r="AW651" s="97"/>
      <c r="AX651" s="97"/>
      <c r="AY651" s="110"/>
      <c r="AZ651" s="97"/>
      <c r="BA651" s="97"/>
      <c r="BB651" s="4"/>
      <c r="BC651" s="100"/>
      <c r="BF651" s="9"/>
      <c r="BI651" s="7" t="str">
        <f t="shared" ca="1" si="143"/>
        <v/>
      </c>
      <c r="BJ651" s="4" t="str">
        <f t="shared" si="139"/>
        <v/>
      </c>
      <c r="BK651" s="96" t="str">
        <f t="shared" si="144"/>
        <v/>
      </c>
      <c r="BL651" s="107"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8"/>
      <c r="CA651" s="15"/>
      <c r="CB651" s="5" t="str">
        <f t="shared" si="140"/>
        <v/>
      </c>
      <c r="CD651" s="5"/>
      <c r="CE651" s="5" t="str">
        <f t="shared" si="148"/>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7"/>
      <c r="AW652" s="97"/>
      <c r="AX652" s="97"/>
      <c r="AY652" s="110"/>
      <c r="AZ652" s="97"/>
      <c r="BA652" s="97"/>
      <c r="BB652" s="4"/>
      <c r="BC652" s="100"/>
      <c r="BF652" s="9"/>
      <c r="BI652" s="7" t="str">
        <f t="shared" ca="1" si="143"/>
        <v/>
      </c>
      <c r="BJ652" s="4" t="str">
        <f t="shared" si="139"/>
        <v/>
      </c>
      <c r="BK652" s="96" t="str">
        <f t="shared" si="144"/>
        <v/>
      </c>
      <c r="BL652" s="107"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8"/>
      <c r="CA652" s="15"/>
      <c r="CB652" s="5" t="str">
        <f t="shared" si="140"/>
        <v/>
      </c>
      <c r="CD652" s="5"/>
      <c r="CE652" s="5" t="str">
        <f t="shared" si="148"/>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7"/>
      <c r="AW653" s="97"/>
      <c r="AX653" s="97"/>
      <c r="AY653" s="110"/>
      <c r="AZ653" s="97"/>
      <c r="BA653" s="97"/>
      <c r="BB653" s="4"/>
      <c r="BC653" s="100"/>
      <c r="BF653" s="9"/>
      <c r="BI653" s="7" t="str">
        <f t="shared" ca="1" si="143"/>
        <v/>
      </c>
      <c r="BJ653" s="4" t="str">
        <f t="shared" si="139"/>
        <v/>
      </c>
      <c r="BK653" s="96" t="str">
        <f t="shared" si="144"/>
        <v/>
      </c>
      <c r="BL653" s="107"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8"/>
      <c r="CA653" s="15"/>
      <c r="CB653" s="5" t="str">
        <f t="shared" si="140"/>
        <v/>
      </c>
      <c r="CD653" s="5"/>
      <c r="CE653" s="5" t="str">
        <f t="shared" si="148"/>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7"/>
      <c r="AW654" s="97"/>
      <c r="AX654" s="97"/>
      <c r="AY654" s="110"/>
      <c r="AZ654" s="97"/>
      <c r="BA654" s="97"/>
      <c r="BB654" s="4"/>
      <c r="BC654" s="100"/>
      <c r="BF654" s="9"/>
      <c r="BI654" s="7" t="str">
        <f t="shared" ca="1" si="143"/>
        <v/>
      </c>
      <c r="BJ654" s="4" t="str">
        <f t="shared" si="139"/>
        <v/>
      </c>
      <c r="BK654" s="96" t="str">
        <f t="shared" si="144"/>
        <v/>
      </c>
      <c r="BL654" s="107"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8"/>
      <c r="CA654" s="15"/>
      <c r="CB654" s="5" t="str">
        <f t="shared" si="140"/>
        <v/>
      </c>
      <c r="CD654" s="5"/>
      <c r="CE654" s="5" t="str">
        <f t="shared" si="148"/>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7"/>
      <c r="AW655" s="97"/>
      <c r="AX655" s="97"/>
      <c r="AY655" s="110"/>
      <c r="AZ655" s="97"/>
      <c r="BA655" s="97"/>
      <c r="BB655" s="4"/>
      <c r="BC655" s="100"/>
      <c r="BF655" s="9"/>
      <c r="BI655" s="7" t="str">
        <f t="shared" ca="1" si="143"/>
        <v/>
      </c>
      <c r="BJ655" s="4" t="str">
        <f t="shared" si="139"/>
        <v/>
      </c>
      <c r="BK655" s="96" t="str">
        <f t="shared" si="144"/>
        <v/>
      </c>
      <c r="BL655" s="107"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8"/>
      <c r="CA655" s="15"/>
      <c r="CB655" s="5" t="str">
        <f t="shared" si="140"/>
        <v/>
      </c>
      <c r="CD655" s="5"/>
      <c r="CE655" s="5" t="str">
        <f t="shared" si="148"/>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7"/>
      <c r="AW656" s="97"/>
      <c r="AX656" s="97"/>
      <c r="AY656" s="110"/>
      <c r="AZ656" s="97"/>
      <c r="BA656" s="97"/>
      <c r="BB656" s="4"/>
      <c r="BC656" s="100"/>
      <c r="BF656" s="9"/>
      <c r="BI656" s="7" t="str">
        <f t="shared" ca="1" si="143"/>
        <v/>
      </c>
      <c r="BJ656" s="4" t="str">
        <f t="shared" si="139"/>
        <v/>
      </c>
      <c r="BK656" s="96" t="str">
        <f t="shared" si="144"/>
        <v/>
      </c>
      <c r="BL656" s="107"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8"/>
      <c r="CA656" s="15"/>
      <c r="CB656" s="5" t="str">
        <f t="shared" si="140"/>
        <v/>
      </c>
      <c r="CD656" s="5"/>
      <c r="CE656" s="5" t="str">
        <f t="shared" si="148"/>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7"/>
      <c r="AW657" s="97"/>
      <c r="AX657" s="97"/>
      <c r="AY657" s="110"/>
      <c r="AZ657" s="97"/>
      <c r="BA657" s="97"/>
      <c r="BB657" s="4"/>
      <c r="BC657" s="100"/>
      <c r="BF657" s="9"/>
      <c r="BI657" s="7" t="str">
        <f t="shared" ca="1" si="143"/>
        <v/>
      </c>
      <c r="BJ657" s="4" t="str">
        <f t="shared" si="139"/>
        <v/>
      </c>
      <c r="BK657" s="96" t="str">
        <f t="shared" si="144"/>
        <v/>
      </c>
      <c r="BL657" s="107"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8"/>
      <c r="CA657" s="15"/>
      <c r="CB657" s="5" t="str">
        <f t="shared" si="140"/>
        <v/>
      </c>
      <c r="CD657" s="5"/>
      <c r="CE657" s="5" t="str">
        <f t="shared" si="148"/>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7"/>
      <c r="AW658" s="97"/>
      <c r="AX658" s="97"/>
      <c r="AY658" s="110"/>
      <c r="AZ658" s="97"/>
      <c r="BA658" s="97"/>
      <c r="BB658" s="4"/>
      <c r="BC658" s="100"/>
      <c r="BF658" s="9"/>
      <c r="BI658" s="7" t="str">
        <f t="shared" ca="1" si="143"/>
        <v/>
      </c>
      <c r="BJ658" s="4" t="str">
        <f t="shared" si="139"/>
        <v/>
      </c>
      <c r="BK658" s="96" t="str">
        <f t="shared" si="144"/>
        <v/>
      </c>
      <c r="BL658" s="107"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8"/>
      <c r="CA658" s="15"/>
      <c r="CB658" s="5" t="str">
        <f t="shared" si="140"/>
        <v/>
      </c>
      <c r="CD658" s="5"/>
      <c r="CE658" s="5" t="str">
        <f t="shared" si="148"/>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7"/>
      <c r="AW659" s="97"/>
      <c r="AX659" s="97"/>
      <c r="AY659" s="110"/>
      <c r="AZ659" s="97"/>
      <c r="BA659" s="97"/>
      <c r="BB659" s="4"/>
      <c r="BC659" s="100"/>
      <c r="BF659" s="9"/>
      <c r="BI659" s="7" t="str">
        <f t="shared" ca="1" si="143"/>
        <v/>
      </c>
      <c r="BJ659" s="4" t="str">
        <f t="shared" ref="BJ659:BJ722" si="151">IFERROR(IF(AA659=0,"",AA659/BC659),"")</f>
        <v/>
      </c>
      <c r="BK659" s="96" t="str">
        <f t="shared" si="144"/>
        <v/>
      </c>
      <c r="BL659" s="107"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8"/>
      <c r="CA659" s="15"/>
      <c r="CB659" s="5" t="str">
        <f t="shared" si="140"/>
        <v/>
      </c>
      <c r="CD659" s="5"/>
      <c r="CE659" s="5" t="str">
        <f t="shared" si="148"/>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7"/>
      <c r="AW660" s="97"/>
      <c r="AX660" s="97"/>
      <c r="AY660" s="110"/>
      <c r="AZ660" s="97"/>
      <c r="BA660" s="97"/>
      <c r="BB660" s="4"/>
      <c r="BC660" s="100"/>
      <c r="BF660" s="9"/>
      <c r="BI660" s="7" t="str">
        <f t="shared" ca="1" si="143"/>
        <v/>
      </c>
      <c r="BJ660" s="4" t="str">
        <f t="shared" si="151"/>
        <v/>
      </c>
      <c r="BK660" s="96" t="str">
        <f t="shared" si="144"/>
        <v/>
      </c>
      <c r="BL660" s="107"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8"/>
      <c r="CA660" s="15"/>
      <c r="CB660" s="5" t="str">
        <f t="shared" si="140"/>
        <v/>
      </c>
      <c r="CD660" s="5"/>
      <c r="CE660" s="5" t="str">
        <f t="shared" si="148"/>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7"/>
      <c r="AW661" s="97"/>
      <c r="AX661" s="97"/>
      <c r="AY661" s="110"/>
      <c r="AZ661" s="97"/>
      <c r="BA661" s="97"/>
      <c r="BB661" s="4"/>
      <c r="BC661" s="100"/>
      <c r="BF661" s="9"/>
      <c r="BI661" s="7" t="str">
        <f t="shared" ca="1" si="143"/>
        <v/>
      </c>
      <c r="BJ661" s="4" t="str">
        <f t="shared" si="151"/>
        <v/>
      </c>
      <c r="BK661" s="96" t="str">
        <f t="shared" si="144"/>
        <v/>
      </c>
      <c r="BL661" s="107"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8"/>
      <c r="CA661" s="15"/>
      <c r="CB661" s="5" t="str">
        <f t="shared" si="140"/>
        <v/>
      </c>
      <c r="CD661" s="5"/>
      <c r="CE661" s="5" t="str">
        <f t="shared" si="148"/>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7"/>
      <c r="AW662" s="97"/>
      <c r="AX662" s="97"/>
      <c r="AY662" s="110"/>
      <c r="AZ662" s="97"/>
      <c r="BA662" s="97"/>
      <c r="BB662" s="4"/>
      <c r="BC662" s="100"/>
      <c r="BF662" s="9"/>
      <c r="BI662" s="7" t="str">
        <f t="shared" ca="1" si="143"/>
        <v/>
      </c>
      <c r="BJ662" s="4" t="str">
        <f t="shared" si="151"/>
        <v/>
      </c>
      <c r="BK662" s="96" t="str">
        <f t="shared" si="144"/>
        <v/>
      </c>
      <c r="BL662" s="107"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8"/>
      <c r="CA662" s="15"/>
      <c r="CB662" s="5" t="str">
        <f t="shared" ref="CB662:CB725" si="152">CONCATENATE(AJ662,AK662,AL662,AM662,AN662)</f>
        <v/>
      </c>
      <c r="CD662" s="5"/>
      <c r="CE662" s="5" t="str">
        <f t="shared" si="148"/>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7"/>
      <c r="AW663" s="97"/>
      <c r="AX663" s="97"/>
      <c r="AY663" s="110"/>
      <c r="AZ663" s="97"/>
      <c r="BA663" s="97"/>
      <c r="BB663" s="4"/>
      <c r="BC663" s="100"/>
      <c r="BF663" s="9"/>
      <c r="BI663" s="7" t="str">
        <f t="shared" ca="1" si="143"/>
        <v/>
      </c>
      <c r="BJ663" s="4" t="str">
        <f t="shared" si="151"/>
        <v/>
      </c>
      <c r="BK663" s="96" t="str">
        <f t="shared" si="144"/>
        <v/>
      </c>
      <c r="BL663" s="107"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8"/>
      <c r="CA663" s="15"/>
      <c r="CB663" s="5" t="str">
        <f t="shared" si="152"/>
        <v/>
      </c>
      <c r="CD663" s="5"/>
      <c r="CE663" s="5" t="str">
        <f t="shared" si="148"/>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7"/>
      <c r="AW664" s="97"/>
      <c r="AX664" s="97"/>
      <c r="AY664" s="110"/>
      <c r="AZ664" s="97"/>
      <c r="BA664" s="97"/>
      <c r="BB664" s="4"/>
      <c r="BC664" s="100"/>
      <c r="BF664" s="9"/>
      <c r="BI664" s="7" t="str">
        <f t="shared" ca="1" si="143"/>
        <v/>
      </c>
      <c r="BJ664" s="4" t="str">
        <f t="shared" si="151"/>
        <v/>
      </c>
      <c r="BK664" s="96" t="str">
        <f t="shared" si="144"/>
        <v/>
      </c>
      <c r="BL664" s="107"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8"/>
      <c r="CA664" s="15"/>
      <c r="CB664" s="5" t="str">
        <f t="shared" si="152"/>
        <v/>
      </c>
      <c r="CD664" s="5"/>
      <c r="CE664" s="5" t="str">
        <f t="shared" si="148"/>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7"/>
      <c r="AW665" s="97"/>
      <c r="AX665" s="97"/>
      <c r="AY665" s="110"/>
      <c r="AZ665" s="97"/>
      <c r="BA665" s="97"/>
      <c r="BB665" s="4"/>
      <c r="BC665" s="100"/>
      <c r="BF665" s="9"/>
      <c r="BI665" s="7" t="str">
        <f t="shared" ca="1" si="143"/>
        <v/>
      </c>
      <c r="BJ665" s="4" t="str">
        <f t="shared" si="151"/>
        <v/>
      </c>
      <c r="BK665" s="96" t="str">
        <f t="shared" si="144"/>
        <v/>
      </c>
      <c r="BL665" s="107"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8"/>
      <c r="CA665" s="15"/>
      <c r="CB665" s="5" t="str">
        <f t="shared" si="152"/>
        <v/>
      </c>
      <c r="CD665" s="5"/>
      <c r="CE665" s="5" t="str">
        <f t="shared" si="148"/>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7"/>
      <c r="AW666" s="97"/>
      <c r="AX666" s="97"/>
      <c r="AY666" s="110"/>
      <c r="AZ666" s="97"/>
      <c r="BA666" s="97"/>
      <c r="BB666" s="4"/>
      <c r="BC666" s="100"/>
      <c r="BF666" s="9"/>
      <c r="BI666" s="7" t="str">
        <f t="shared" ca="1" si="143"/>
        <v/>
      </c>
      <c r="BJ666" s="4" t="str">
        <f t="shared" si="151"/>
        <v/>
      </c>
      <c r="BK666" s="96" t="str">
        <f t="shared" si="144"/>
        <v/>
      </c>
      <c r="BL666" s="107"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8"/>
      <c r="CA666" s="15"/>
      <c r="CB666" s="5" t="str">
        <f t="shared" si="152"/>
        <v/>
      </c>
      <c r="CD666" s="5"/>
      <c r="CE666" s="5" t="str">
        <f t="shared" si="148"/>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7"/>
      <c r="AW667" s="97"/>
      <c r="AX667" s="97"/>
      <c r="AY667" s="110"/>
      <c r="AZ667" s="97"/>
      <c r="BA667" s="97"/>
      <c r="BB667" s="4"/>
      <c r="BC667" s="100"/>
      <c r="BF667" s="9"/>
      <c r="BI667" s="7" t="str">
        <f t="shared" ca="1" si="143"/>
        <v/>
      </c>
      <c r="BJ667" s="4" t="str">
        <f t="shared" si="151"/>
        <v/>
      </c>
      <c r="BK667" s="96" t="str">
        <f t="shared" si="144"/>
        <v/>
      </c>
      <c r="BL667" s="107"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8"/>
      <c r="CA667" s="15"/>
      <c r="CB667" s="5" t="str">
        <f t="shared" si="152"/>
        <v/>
      </c>
      <c r="CD667" s="5"/>
      <c r="CE667" s="5" t="str">
        <f t="shared" si="148"/>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7"/>
      <c r="AW668" s="97"/>
      <c r="AX668" s="97"/>
      <c r="AY668" s="110"/>
      <c r="AZ668" s="97"/>
      <c r="BA668" s="97"/>
      <c r="BB668" s="4"/>
      <c r="BC668" s="100"/>
      <c r="BF668" s="9"/>
      <c r="BI668" s="7" t="str">
        <f t="shared" ca="1" si="143"/>
        <v/>
      </c>
      <c r="BJ668" s="4" t="str">
        <f t="shared" si="151"/>
        <v/>
      </c>
      <c r="BK668" s="96" t="str">
        <f t="shared" si="144"/>
        <v/>
      </c>
      <c r="BL668" s="107"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8"/>
      <c r="CA668" s="15"/>
      <c r="CB668" s="5" t="str">
        <f t="shared" si="152"/>
        <v/>
      </c>
      <c r="CD668" s="5"/>
      <c r="CE668" s="5" t="str">
        <f t="shared" si="148"/>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7"/>
      <c r="AW669" s="97"/>
      <c r="AX669" s="97"/>
      <c r="AY669" s="110"/>
      <c r="AZ669" s="97"/>
      <c r="BA669" s="97"/>
      <c r="BB669" s="4"/>
      <c r="BC669" s="100"/>
      <c r="BF669" s="9"/>
      <c r="BI669" s="7" t="str">
        <f t="shared" ca="1" si="143"/>
        <v/>
      </c>
      <c r="BJ669" s="4" t="str">
        <f t="shared" si="151"/>
        <v/>
      </c>
      <c r="BK669" s="96" t="str">
        <f t="shared" si="144"/>
        <v/>
      </c>
      <c r="BL669" s="107"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8"/>
      <c r="CA669" s="15"/>
      <c r="CB669" s="5" t="str">
        <f t="shared" si="152"/>
        <v/>
      </c>
      <c r="CD669" s="5"/>
      <c r="CE669" s="5" t="str">
        <f t="shared" si="148"/>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7"/>
      <c r="AW670" s="97"/>
      <c r="AX670" s="97"/>
      <c r="AY670" s="110"/>
      <c r="AZ670" s="97"/>
      <c r="BA670" s="97"/>
      <c r="BB670" s="4"/>
      <c r="BC670" s="100"/>
      <c r="BF670" s="9"/>
      <c r="BI670" s="7" t="str">
        <f t="shared" ca="1" si="143"/>
        <v/>
      </c>
      <c r="BJ670" s="4" t="str">
        <f t="shared" si="151"/>
        <v/>
      </c>
      <c r="BK670" s="96" t="str">
        <f t="shared" si="144"/>
        <v/>
      </c>
      <c r="BL670" s="107"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8"/>
      <c r="CA670" s="15"/>
      <c r="CB670" s="5" t="str">
        <f t="shared" si="152"/>
        <v/>
      </c>
      <c r="CD670" s="5"/>
      <c r="CE670" s="5" t="str">
        <f t="shared" si="148"/>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7"/>
      <c r="AW671" s="97"/>
      <c r="AX671" s="97"/>
      <c r="AY671" s="110"/>
      <c r="AZ671" s="97"/>
      <c r="BA671" s="97"/>
      <c r="BB671" s="4"/>
      <c r="BC671" s="100"/>
      <c r="BF671" s="9"/>
      <c r="BI671" s="7" t="str">
        <f t="shared" ca="1" si="143"/>
        <v/>
      </c>
      <c r="BJ671" s="4" t="str">
        <f t="shared" si="151"/>
        <v/>
      </c>
      <c r="BK671" s="96" t="str">
        <f t="shared" si="144"/>
        <v/>
      </c>
      <c r="BL671" s="107"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8"/>
      <c r="CA671" s="15"/>
      <c r="CB671" s="5" t="str">
        <f t="shared" si="152"/>
        <v/>
      </c>
      <c r="CD671" s="5"/>
      <c r="CE671" s="5" t="str">
        <f t="shared" si="148"/>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7"/>
      <c r="AW672" s="97"/>
      <c r="AX672" s="97"/>
      <c r="AY672" s="110"/>
      <c r="AZ672" s="97"/>
      <c r="BA672" s="97"/>
      <c r="BB672" s="4"/>
      <c r="BC672" s="100"/>
      <c r="BF672" s="9"/>
      <c r="BI672" s="7" t="str">
        <f t="shared" ca="1" si="143"/>
        <v/>
      </c>
      <c r="BJ672" s="4" t="str">
        <f t="shared" si="151"/>
        <v/>
      </c>
      <c r="BK672" s="96" t="str">
        <f t="shared" si="144"/>
        <v/>
      </c>
      <c r="BL672" s="107"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8"/>
      <c r="CA672" s="15"/>
      <c r="CB672" s="5" t="str">
        <f t="shared" si="152"/>
        <v/>
      </c>
      <c r="CD672" s="5"/>
      <c r="CE672" s="5" t="str">
        <f t="shared" si="148"/>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7"/>
      <c r="AW673" s="97"/>
      <c r="AX673" s="97"/>
      <c r="AY673" s="110"/>
      <c r="AZ673" s="97"/>
      <c r="BA673" s="97"/>
      <c r="BB673" s="4"/>
      <c r="BC673" s="100"/>
      <c r="BF673" s="9"/>
      <c r="BI673" s="7" t="str">
        <f t="shared" ca="1" si="143"/>
        <v/>
      </c>
      <c r="BJ673" s="4" t="str">
        <f t="shared" si="151"/>
        <v/>
      </c>
      <c r="BK673" s="96" t="str">
        <f t="shared" si="144"/>
        <v/>
      </c>
      <c r="BL673" s="107"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8"/>
      <c r="CA673" s="15"/>
      <c r="CB673" s="5" t="str">
        <f t="shared" si="152"/>
        <v/>
      </c>
      <c r="CD673" s="5"/>
      <c r="CE673" s="5" t="str">
        <f t="shared" si="148"/>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7"/>
      <c r="AW674" s="97"/>
      <c r="AX674" s="97"/>
      <c r="AY674" s="110"/>
      <c r="AZ674" s="97"/>
      <c r="BA674" s="97"/>
      <c r="BB674" s="4"/>
      <c r="BC674" s="100"/>
      <c r="BF674" s="9"/>
      <c r="BI674" s="7" t="str">
        <f t="shared" ca="1" si="143"/>
        <v/>
      </c>
      <c r="BJ674" s="4" t="str">
        <f t="shared" si="151"/>
        <v/>
      </c>
      <c r="BK674" s="96" t="str">
        <f t="shared" si="144"/>
        <v/>
      </c>
      <c r="BL674" s="107"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8"/>
      <c r="CA674" s="15"/>
      <c r="CB674" s="5" t="str">
        <f t="shared" si="152"/>
        <v/>
      </c>
      <c r="CD674" s="5"/>
      <c r="CE674" s="5" t="str">
        <f t="shared" si="148"/>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7"/>
      <c r="AW675" s="97"/>
      <c r="AX675" s="97"/>
      <c r="AY675" s="110"/>
      <c r="AZ675" s="97"/>
      <c r="BA675" s="97"/>
      <c r="BB675" s="4"/>
      <c r="BC675" s="100"/>
      <c r="BF675" s="9"/>
      <c r="BI675" s="7" t="str">
        <f t="shared" ca="1" si="143"/>
        <v/>
      </c>
      <c r="BJ675" s="4" t="str">
        <f t="shared" si="151"/>
        <v/>
      </c>
      <c r="BK675" s="96" t="str">
        <f t="shared" si="144"/>
        <v/>
      </c>
      <c r="BL675" s="107"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8"/>
      <c r="CA675" s="15"/>
      <c r="CB675" s="5" t="str">
        <f t="shared" si="152"/>
        <v/>
      </c>
      <c r="CD675" s="5"/>
      <c r="CE675" s="5" t="str">
        <f t="shared" si="148"/>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7"/>
      <c r="AW676" s="97"/>
      <c r="AX676" s="97"/>
      <c r="AY676" s="110"/>
      <c r="AZ676" s="97"/>
      <c r="BA676" s="97"/>
      <c r="BB676" s="4"/>
      <c r="BC676" s="100"/>
      <c r="BF676" s="9"/>
      <c r="BI676" s="7" t="str">
        <f t="shared" ca="1" si="143"/>
        <v/>
      </c>
      <c r="BJ676" s="4" t="str">
        <f t="shared" si="151"/>
        <v/>
      </c>
      <c r="BK676" s="96" t="str">
        <f t="shared" si="144"/>
        <v/>
      </c>
      <c r="BL676" s="107"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8"/>
      <c r="CA676" s="15"/>
      <c r="CB676" s="5" t="str">
        <f t="shared" si="152"/>
        <v/>
      </c>
      <c r="CD676" s="5"/>
      <c r="CE676" s="5" t="str">
        <f t="shared" si="148"/>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7"/>
      <c r="AW677" s="97"/>
      <c r="AX677" s="97"/>
      <c r="AY677" s="110"/>
      <c r="AZ677" s="97"/>
      <c r="BA677" s="97"/>
      <c r="BB677" s="4"/>
      <c r="BC677" s="100"/>
      <c r="BF677" s="9"/>
      <c r="BI677" s="7" t="str">
        <f t="shared" ca="1" si="143"/>
        <v/>
      </c>
      <c r="BJ677" s="4" t="str">
        <f t="shared" si="151"/>
        <v/>
      </c>
      <c r="BK677" s="96" t="str">
        <f t="shared" si="144"/>
        <v/>
      </c>
      <c r="BL677" s="107"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8"/>
      <c r="CA677" s="15"/>
      <c r="CB677" s="5" t="str">
        <f t="shared" si="152"/>
        <v/>
      </c>
      <c r="CD677" s="5"/>
      <c r="CE677" s="5" t="str">
        <f t="shared" si="148"/>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7"/>
      <c r="AW678" s="97"/>
      <c r="AX678" s="97"/>
      <c r="AY678" s="110"/>
      <c r="AZ678" s="97"/>
      <c r="BA678" s="97"/>
      <c r="BB678" s="4"/>
      <c r="BC678" s="100"/>
      <c r="BF678" s="9"/>
      <c r="BI678" s="7" t="str">
        <f t="shared" ca="1" si="143"/>
        <v/>
      </c>
      <c r="BJ678" s="4" t="str">
        <f t="shared" si="151"/>
        <v/>
      </c>
      <c r="BK678" s="96" t="str">
        <f t="shared" si="144"/>
        <v/>
      </c>
      <c r="BL678" s="107"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8"/>
      <c r="CA678" s="15"/>
      <c r="CB678" s="5" t="str">
        <f t="shared" si="152"/>
        <v/>
      </c>
      <c r="CD678" s="5"/>
      <c r="CE678" s="5" t="str">
        <f t="shared" si="148"/>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7"/>
      <c r="AW679" s="97"/>
      <c r="AX679" s="97"/>
      <c r="AY679" s="110"/>
      <c r="AZ679" s="97"/>
      <c r="BA679" s="97"/>
      <c r="BB679" s="4"/>
      <c r="BC679" s="100"/>
      <c r="BF679" s="9"/>
      <c r="BI679" s="7" t="str">
        <f t="shared" ca="1" si="143"/>
        <v/>
      </c>
      <c r="BJ679" s="4" t="str">
        <f t="shared" si="151"/>
        <v/>
      </c>
      <c r="BK679" s="96" t="str">
        <f t="shared" si="144"/>
        <v/>
      </c>
      <c r="BL679" s="107"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8"/>
      <c r="CA679" s="15"/>
      <c r="CB679" s="5" t="str">
        <f t="shared" si="152"/>
        <v/>
      </c>
      <c r="CD679" s="5"/>
      <c r="CE679" s="5" t="str">
        <f t="shared" si="148"/>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7"/>
      <c r="AW680" s="97"/>
      <c r="AX680" s="97"/>
      <c r="AY680" s="110"/>
      <c r="AZ680" s="97"/>
      <c r="BA680" s="97"/>
      <c r="BB680" s="4"/>
      <c r="BC680" s="100"/>
      <c r="BF680" s="9"/>
      <c r="BI680" s="7" t="str">
        <f t="shared" ca="1" si="143"/>
        <v/>
      </c>
      <c r="BJ680" s="4" t="str">
        <f t="shared" si="151"/>
        <v/>
      </c>
      <c r="BK680" s="96" t="str">
        <f t="shared" si="144"/>
        <v/>
      </c>
      <c r="BL680" s="107"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8"/>
      <c r="CA680" s="15"/>
      <c r="CB680" s="5" t="str">
        <f t="shared" si="152"/>
        <v/>
      </c>
      <c r="CD680" s="5"/>
      <c r="CE680" s="5" t="str">
        <f t="shared" si="148"/>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7"/>
      <c r="AW681" s="97"/>
      <c r="AX681" s="97"/>
      <c r="AY681" s="110"/>
      <c r="AZ681" s="97"/>
      <c r="BA681" s="97"/>
      <c r="BB681" s="4"/>
      <c r="BC681" s="100"/>
      <c r="BF681" s="9"/>
      <c r="BI681" s="7" t="str">
        <f t="shared" ca="1" si="143"/>
        <v/>
      </c>
      <c r="BJ681" s="4" t="str">
        <f t="shared" si="151"/>
        <v/>
      </c>
      <c r="BK681" s="96" t="str">
        <f t="shared" si="144"/>
        <v/>
      </c>
      <c r="BL681" s="107"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8"/>
      <c r="CA681" s="15"/>
      <c r="CB681" s="5" t="str">
        <f t="shared" si="152"/>
        <v/>
      </c>
      <c r="CD681" s="5"/>
      <c r="CE681" s="5" t="str">
        <f t="shared" si="148"/>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7"/>
      <c r="AW682" s="97"/>
      <c r="AX682" s="97"/>
      <c r="AY682" s="110"/>
      <c r="AZ682" s="97"/>
      <c r="BA682" s="97"/>
      <c r="BB682" s="4"/>
      <c r="BC682" s="100"/>
      <c r="BF682" s="9"/>
      <c r="BI682" s="7" t="str">
        <f t="shared" ca="1" si="143"/>
        <v/>
      </c>
      <c r="BJ682" s="4" t="str">
        <f t="shared" si="151"/>
        <v/>
      </c>
      <c r="BK682" s="96" t="str">
        <f t="shared" si="144"/>
        <v/>
      </c>
      <c r="BL682" s="107"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8"/>
      <c r="CA682" s="15"/>
      <c r="CB682" s="5" t="str">
        <f t="shared" si="152"/>
        <v/>
      </c>
      <c r="CD682" s="5"/>
      <c r="CE682" s="5" t="str">
        <f t="shared" si="148"/>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7"/>
      <c r="AW683" s="97"/>
      <c r="AX683" s="97"/>
      <c r="AY683" s="110"/>
      <c r="AZ683" s="97"/>
      <c r="BA683" s="97"/>
      <c r="BB683" s="4"/>
      <c r="BC683" s="100"/>
      <c r="BF683" s="9"/>
      <c r="BI683" s="7" t="str">
        <f t="shared" ca="1" si="143"/>
        <v/>
      </c>
      <c r="BJ683" s="4" t="str">
        <f t="shared" si="151"/>
        <v/>
      </c>
      <c r="BK683" s="96" t="str">
        <f t="shared" si="144"/>
        <v/>
      </c>
      <c r="BL683" s="107"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8"/>
      <c r="CA683" s="15"/>
      <c r="CB683" s="5" t="str">
        <f t="shared" si="152"/>
        <v/>
      </c>
      <c r="CD683" s="5"/>
      <c r="CE683" s="5" t="str">
        <f t="shared" si="148"/>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7"/>
      <c r="AW684" s="97"/>
      <c r="AX684" s="97"/>
      <c r="AY684" s="110"/>
      <c r="AZ684" s="97"/>
      <c r="BA684" s="97"/>
      <c r="BB684" s="4"/>
      <c r="BC684" s="100"/>
      <c r="BF684" s="9"/>
      <c r="BI684" s="7" t="str">
        <f t="shared" ca="1" si="143"/>
        <v/>
      </c>
      <c r="BJ684" s="4" t="str">
        <f t="shared" si="151"/>
        <v/>
      </c>
      <c r="BK684" s="96" t="str">
        <f t="shared" si="144"/>
        <v/>
      </c>
      <c r="BL684" s="107"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8"/>
      <c r="CA684" s="15"/>
      <c r="CB684" s="5" t="str">
        <f t="shared" si="152"/>
        <v/>
      </c>
      <c r="CD684" s="5"/>
      <c r="CE684" s="5" t="str">
        <f t="shared" si="148"/>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7"/>
      <c r="AW685" s="97"/>
      <c r="AX685" s="97"/>
      <c r="AY685" s="110"/>
      <c r="AZ685" s="97"/>
      <c r="BA685" s="97"/>
      <c r="BB685" s="4"/>
      <c r="BC685" s="100"/>
      <c r="BF685" s="9"/>
      <c r="BI685" s="7" t="str">
        <f t="shared" ca="1" si="143"/>
        <v/>
      </c>
      <c r="BJ685" s="4" t="str">
        <f t="shared" si="151"/>
        <v/>
      </c>
      <c r="BK685" s="96" t="str">
        <f t="shared" si="144"/>
        <v/>
      </c>
      <c r="BL685" s="107"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8"/>
      <c r="CA685" s="15"/>
      <c r="CB685" s="5" t="str">
        <f t="shared" si="152"/>
        <v/>
      </c>
      <c r="CD685" s="5"/>
      <c r="CE685" s="5" t="str">
        <f t="shared" si="148"/>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7"/>
      <c r="AW686" s="97"/>
      <c r="AX686" s="97"/>
      <c r="AY686" s="110"/>
      <c r="AZ686" s="97"/>
      <c r="BA686" s="97"/>
      <c r="BB686" s="4"/>
      <c r="BC686" s="100"/>
      <c r="BF686" s="9"/>
      <c r="BI686" s="7" t="str">
        <f t="shared" ca="1" si="143"/>
        <v/>
      </c>
      <c r="BJ686" s="4" t="str">
        <f t="shared" si="151"/>
        <v/>
      </c>
      <c r="BK686" s="96" t="str">
        <f t="shared" si="144"/>
        <v/>
      </c>
      <c r="BL686" s="107"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8"/>
      <c r="CA686" s="15"/>
      <c r="CB686" s="5" t="str">
        <f t="shared" si="152"/>
        <v/>
      </c>
      <c r="CD686" s="5"/>
      <c r="CE686" s="5" t="str">
        <f t="shared" si="148"/>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7"/>
      <c r="AW687" s="97"/>
      <c r="AX687" s="97"/>
      <c r="AY687" s="110"/>
      <c r="AZ687" s="97"/>
      <c r="BA687" s="97"/>
      <c r="BB687" s="4"/>
      <c r="BC687" s="100"/>
      <c r="BF687" s="9"/>
      <c r="BI687" s="7" t="str">
        <f t="shared" ca="1" si="143"/>
        <v/>
      </c>
      <c r="BJ687" s="4" t="str">
        <f t="shared" si="151"/>
        <v/>
      </c>
      <c r="BK687" s="96" t="str">
        <f t="shared" si="144"/>
        <v/>
      </c>
      <c r="BL687" s="107"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8"/>
      <c r="CA687" s="15"/>
      <c r="CB687" s="5" t="str">
        <f t="shared" si="152"/>
        <v/>
      </c>
      <c r="CD687" s="5"/>
      <c r="CE687" s="5" t="str">
        <f t="shared" si="148"/>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7"/>
      <c r="AW688" s="97"/>
      <c r="AX688" s="97"/>
      <c r="AY688" s="110"/>
      <c r="AZ688" s="97"/>
      <c r="BA688" s="97"/>
      <c r="BB688" s="4"/>
      <c r="BC688" s="100"/>
      <c r="BF688" s="9"/>
      <c r="BI688" s="7" t="str">
        <f t="shared" ca="1" si="143"/>
        <v/>
      </c>
      <c r="BJ688" s="4" t="str">
        <f t="shared" si="151"/>
        <v/>
      </c>
      <c r="BK688" s="96" t="str">
        <f t="shared" si="144"/>
        <v/>
      </c>
      <c r="BL688" s="107"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8"/>
      <c r="CA688" s="15"/>
      <c r="CB688" s="5" t="str">
        <f t="shared" si="152"/>
        <v/>
      </c>
      <c r="CD688" s="5"/>
      <c r="CE688" s="5" t="str">
        <f t="shared" si="148"/>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7"/>
      <c r="AW689" s="97"/>
      <c r="AX689" s="97"/>
      <c r="AY689" s="110"/>
      <c r="AZ689" s="97"/>
      <c r="BA689" s="97"/>
      <c r="BB689" s="4"/>
      <c r="BC689" s="100"/>
      <c r="BF689" s="9"/>
      <c r="BI689" s="7" t="str">
        <f t="shared" ca="1" si="143"/>
        <v/>
      </c>
      <c r="BJ689" s="4" t="str">
        <f t="shared" si="151"/>
        <v/>
      </c>
      <c r="BK689" s="96" t="str">
        <f t="shared" si="144"/>
        <v/>
      </c>
      <c r="BL689" s="107"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8"/>
      <c r="CA689" s="15"/>
      <c r="CB689" s="5" t="str">
        <f t="shared" si="152"/>
        <v/>
      </c>
      <c r="CD689" s="5"/>
      <c r="CE689" s="5" t="str">
        <f t="shared" si="148"/>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7"/>
      <c r="AW690" s="97"/>
      <c r="AX690" s="97"/>
      <c r="AY690" s="110"/>
      <c r="AZ690" s="97"/>
      <c r="BA690" s="97"/>
      <c r="BB690" s="4"/>
      <c r="BC690" s="100"/>
      <c r="BF690" s="9"/>
      <c r="BI690" s="7" t="str">
        <f t="shared" ca="1" si="143"/>
        <v/>
      </c>
      <c r="BJ690" s="4" t="str">
        <f t="shared" si="151"/>
        <v/>
      </c>
      <c r="BK690" s="96" t="str">
        <f t="shared" si="144"/>
        <v/>
      </c>
      <c r="BL690" s="107"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8"/>
      <c r="CA690" s="15"/>
      <c r="CB690" s="5" t="str">
        <f t="shared" si="152"/>
        <v/>
      </c>
      <c r="CD690" s="5"/>
      <c r="CE690" s="5" t="str">
        <f t="shared" si="148"/>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7"/>
      <c r="AW691" s="97"/>
      <c r="AX691" s="97"/>
      <c r="AY691" s="110"/>
      <c r="AZ691" s="97"/>
      <c r="BA691" s="97"/>
      <c r="BB691" s="4"/>
      <c r="BC691" s="100"/>
      <c r="BF691" s="9"/>
      <c r="BI691" s="7" t="str">
        <f t="shared" ca="1" si="143"/>
        <v/>
      </c>
      <c r="BJ691" s="4" t="str">
        <f t="shared" si="151"/>
        <v/>
      </c>
      <c r="BK691" s="96" t="str">
        <f t="shared" si="144"/>
        <v/>
      </c>
      <c r="BL691" s="107"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8"/>
      <c r="CA691" s="15"/>
      <c r="CB691" s="5" t="str">
        <f t="shared" si="152"/>
        <v/>
      </c>
      <c r="CD691" s="5"/>
      <c r="CE691" s="5" t="str">
        <f t="shared" si="148"/>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7"/>
      <c r="AW692" s="97"/>
      <c r="AX692" s="97"/>
      <c r="AY692" s="110"/>
      <c r="AZ692" s="97"/>
      <c r="BA692" s="97"/>
      <c r="BB692" s="4"/>
      <c r="BC692" s="100"/>
      <c r="BF692" s="9"/>
      <c r="BI692" s="7" t="str">
        <f t="shared" ca="1" si="143"/>
        <v/>
      </c>
      <c r="BJ692" s="4" t="str">
        <f t="shared" si="151"/>
        <v/>
      </c>
      <c r="BK692" s="96" t="str">
        <f t="shared" si="144"/>
        <v/>
      </c>
      <c r="BL692" s="107"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8"/>
      <c r="CA692" s="15"/>
      <c r="CB692" s="5" t="str">
        <f t="shared" si="152"/>
        <v/>
      </c>
      <c r="CD692" s="5"/>
      <c r="CE692" s="5" t="str">
        <f t="shared" si="148"/>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7"/>
      <c r="AW693" s="97"/>
      <c r="AX693" s="97"/>
      <c r="AY693" s="110"/>
      <c r="AZ693" s="97"/>
      <c r="BA693" s="97"/>
      <c r="BB693" s="4"/>
      <c r="BC693" s="100"/>
      <c r="BF693" s="9"/>
      <c r="BI693" s="7" t="str">
        <f t="shared" ca="1" si="143"/>
        <v/>
      </c>
      <c r="BJ693" s="4" t="str">
        <f t="shared" si="151"/>
        <v/>
      </c>
      <c r="BK693" s="96" t="str">
        <f t="shared" si="144"/>
        <v/>
      </c>
      <c r="BL693" s="107"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8"/>
      <c r="CA693" s="15"/>
      <c r="CB693" s="5" t="str">
        <f t="shared" si="152"/>
        <v/>
      </c>
      <c r="CD693" s="5"/>
      <c r="CE693" s="5" t="str">
        <f t="shared" si="148"/>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7"/>
      <c r="AW694" s="97"/>
      <c r="AX694" s="97"/>
      <c r="AY694" s="110"/>
      <c r="AZ694" s="97"/>
      <c r="BA694" s="97"/>
      <c r="BB694" s="4"/>
      <c r="BC694" s="100"/>
      <c r="BF694" s="9"/>
      <c r="BI694" s="7" t="str">
        <f t="shared" ca="1" si="143"/>
        <v/>
      </c>
      <c r="BJ694" s="4" t="str">
        <f t="shared" si="151"/>
        <v/>
      </c>
      <c r="BK694" s="96" t="str">
        <f t="shared" si="144"/>
        <v/>
      </c>
      <c r="BL694" s="107"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8"/>
      <c r="CA694" s="15"/>
      <c r="CB694" s="5" t="str">
        <f t="shared" si="152"/>
        <v/>
      </c>
      <c r="CD694" s="5"/>
      <c r="CE694" s="5" t="str">
        <f t="shared" si="148"/>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7"/>
      <c r="AW695" s="97"/>
      <c r="AX695" s="97"/>
      <c r="AY695" s="110"/>
      <c r="AZ695" s="97"/>
      <c r="BA695" s="97"/>
      <c r="BB695" s="4"/>
      <c r="BC695" s="100"/>
      <c r="BF695" s="9"/>
      <c r="BI695" s="7" t="str">
        <f t="shared" ca="1" si="143"/>
        <v/>
      </c>
      <c r="BJ695" s="4" t="str">
        <f t="shared" si="151"/>
        <v/>
      </c>
      <c r="BK695" s="96" t="str">
        <f t="shared" si="144"/>
        <v/>
      </c>
      <c r="BL695" s="107"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8"/>
      <c r="CA695" s="15"/>
      <c r="CB695" s="5" t="str">
        <f t="shared" si="152"/>
        <v/>
      </c>
      <c r="CD695" s="5"/>
      <c r="CE695" s="5" t="str">
        <f t="shared" si="148"/>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7"/>
      <c r="AW696" s="97"/>
      <c r="AX696" s="97"/>
      <c r="AY696" s="110"/>
      <c r="AZ696" s="97"/>
      <c r="BA696" s="97"/>
      <c r="BB696" s="4"/>
      <c r="BC696" s="100"/>
      <c r="BF696" s="9"/>
      <c r="BI696" s="7" t="str">
        <f t="shared" ca="1" si="143"/>
        <v/>
      </c>
      <c r="BJ696" s="4" t="str">
        <f t="shared" si="151"/>
        <v/>
      </c>
      <c r="BK696" s="96" t="str">
        <f t="shared" si="144"/>
        <v/>
      </c>
      <c r="BL696" s="107"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8"/>
      <c r="CA696" s="15"/>
      <c r="CB696" s="5" t="str">
        <f t="shared" si="152"/>
        <v/>
      </c>
      <c r="CD696" s="5"/>
      <c r="CE696" s="5" t="str">
        <f t="shared" si="148"/>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7"/>
      <c r="AW697" s="97"/>
      <c r="AX697" s="97"/>
      <c r="AY697" s="110"/>
      <c r="AZ697" s="97"/>
      <c r="BA697" s="97"/>
      <c r="BB697" s="4"/>
      <c r="BC697" s="100"/>
      <c r="BF697" s="9"/>
      <c r="BI697" s="7" t="str">
        <f t="shared" ca="1" si="143"/>
        <v/>
      </c>
      <c r="BJ697" s="4" t="str">
        <f t="shared" si="151"/>
        <v/>
      </c>
      <c r="BK697" s="96" t="str">
        <f t="shared" si="144"/>
        <v/>
      </c>
      <c r="BL697" s="107"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8"/>
      <c r="CA697" s="15"/>
      <c r="CB697" s="5" t="str">
        <f t="shared" si="152"/>
        <v/>
      </c>
      <c r="CD697" s="5"/>
      <c r="CE697" s="5" t="str">
        <f t="shared" si="148"/>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7"/>
      <c r="AW698" s="97"/>
      <c r="AX698" s="97"/>
      <c r="AY698" s="110"/>
      <c r="AZ698" s="97"/>
      <c r="BA698" s="97"/>
      <c r="BB698" s="4"/>
      <c r="BC698" s="100"/>
      <c r="BF698" s="9"/>
      <c r="BI698" s="7" t="str">
        <f t="shared" ca="1" si="143"/>
        <v/>
      </c>
      <c r="BJ698" s="4" t="str">
        <f t="shared" si="151"/>
        <v/>
      </c>
      <c r="BK698" s="96" t="str">
        <f t="shared" si="144"/>
        <v/>
      </c>
      <c r="BL698" s="107"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8"/>
      <c r="CA698" s="15"/>
      <c r="CB698" s="5" t="str">
        <f t="shared" si="152"/>
        <v/>
      </c>
      <c r="CD698" s="5"/>
      <c r="CE698" s="5" t="str">
        <f t="shared" si="148"/>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7"/>
      <c r="AW699" s="97"/>
      <c r="AX699" s="97"/>
      <c r="AY699" s="110"/>
      <c r="AZ699" s="97"/>
      <c r="BA699" s="97"/>
      <c r="BB699" s="4"/>
      <c r="BC699" s="100"/>
      <c r="BF699" s="9"/>
      <c r="BI699" s="7" t="str">
        <f t="shared" ca="1" si="143"/>
        <v/>
      </c>
      <c r="BJ699" s="4" t="str">
        <f t="shared" si="151"/>
        <v/>
      </c>
      <c r="BK699" s="96" t="str">
        <f t="shared" si="144"/>
        <v/>
      </c>
      <c r="BL699" s="107"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8"/>
      <c r="CA699" s="15"/>
      <c r="CB699" s="5" t="str">
        <f t="shared" si="152"/>
        <v/>
      </c>
      <c r="CD699" s="5"/>
      <c r="CE699" s="5" t="str">
        <f t="shared" si="148"/>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7"/>
      <c r="AW700" s="97"/>
      <c r="AX700" s="97"/>
      <c r="AY700" s="110"/>
      <c r="AZ700" s="97"/>
      <c r="BA700" s="97"/>
      <c r="BB700" s="4"/>
      <c r="BC700" s="100"/>
      <c r="BF700" s="9"/>
      <c r="BI700" s="7" t="str">
        <f t="shared" ca="1" si="143"/>
        <v/>
      </c>
      <c r="BJ700" s="4" t="str">
        <f t="shared" si="151"/>
        <v/>
      </c>
      <c r="BK700" s="96" t="str">
        <f t="shared" si="144"/>
        <v/>
      </c>
      <c r="BL700" s="107"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8"/>
      <c r="CA700" s="15"/>
      <c r="CB700" s="5" t="str">
        <f t="shared" si="152"/>
        <v/>
      </c>
      <c r="CD700" s="5"/>
      <c r="CE700" s="5" t="str">
        <f t="shared" si="148"/>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7"/>
      <c r="AW701" s="97"/>
      <c r="AX701" s="97"/>
      <c r="AY701" s="110"/>
      <c r="AZ701" s="97"/>
      <c r="BA701" s="97"/>
      <c r="BB701" s="4"/>
      <c r="BC701" s="100"/>
      <c r="BF701" s="9"/>
      <c r="BI701" s="7" t="str">
        <f t="shared" ca="1" si="143"/>
        <v/>
      </c>
      <c r="BJ701" s="4" t="str">
        <f t="shared" si="151"/>
        <v/>
      </c>
      <c r="BK701" s="96" t="str">
        <f t="shared" si="144"/>
        <v/>
      </c>
      <c r="BL701" s="107"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8"/>
      <c r="CA701" s="15"/>
      <c r="CB701" s="5" t="str">
        <f t="shared" si="152"/>
        <v/>
      </c>
      <c r="CD701" s="5"/>
      <c r="CE701" s="5" t="str">
        <f t="shared" si="148"/>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7"/>
      <c r="AW702" s="97"/>
      <c r="AX702" s="97"/>
      <c r="AY702" s="110"/>
      <c r="AZ702" s="97"/>
      <c r="BA702" s="97"/>
      <c r="BB702" s="4"/>
      <c r="BC702" s="100"/>
      <c r="BF702" s="9"/>
      <c r="BI702" s="7" t="str">
        <f t="shared" ca="1" si="143"/>
        <v/>
      </c>
      <c r="BJ702" s="4" t="str">
        <f t="shared" si="151"/>
        <v/>
      </c>
      <c r="BK702" s="96" t="str">
        <f t="shared" si="144"/>
        <v/>
      </c>
      <c r="BL702" s="107"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8"/>
      <c r="CA702" s="15"/>
      <c r="CB702" s="5" t="str">
        <f t="shared" si="152"/>
        <v/>
      </c>
      <c r="CD702" s="5"/>
      <c r="CE702" s="5" t="str">
        <f t="shared" si="148"/>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7"/>
      <c r="AW703" s="97"/>
      <c r="AX703" s="97"/>
      <c r="AY703" s="110"/>
      <c r="AZ703" s="97"/>
      <c r="BA703" s="97"/>
      <c r="BB703" s="4"/>
      <c r="BC703" s="100"/>
      <c r="BF703" s="9"/>
      <c r="BI703" s="7" t="str">
        <f t="shared" ca="1" si="143"/>
        <v/>
      </c>
      <c r="BJ703" s="4" t="str">
        <f t="shared" si="151"/>
        <v/>
      </c>
      <c r="BK703" s="96" t="str">
        <f t="shared" si="144"/>
        <v/>
      </c>
      <c r="BL703" s="107"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8"/>
      <c r="CA703" s="15"/>
      <c r="CB703" s="5" t="str">
        <f t="shared" si="152"/>
        <v/>
      </c>
      <c r="CD703" s="5"/>
      <c r="CE703" s="5" t="str">
        <f t="shared" si="148"/>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7"/>
      <c r="AW704" s="97"/>
      <c r="AX704" s="97"/>
      <c r="AY704" s="110"/>
      <c r="AZ704" s="97"/>
      <c r="BA704" s="97"/>
      <c r="BB704" s="4"/>
      <c r="BC704" s="100"/>
      <c r="BF704" s="9"/>
      <c r="BI704" s="7" t="str">
        <f t="shared" ca="1" si="143"/>
        <v/>
      </c>
      <c r="BJ704" s="4" t="str">
        <f t="shared" si="151"/>
        <v/>
      </c>
      <c r="BK704" s="96" t="str">
        <f t="shared" si="144"/>
        <v/>
      </c>
      <c r="BL704" s="107"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8"/>
      <c r="CA704" s="15"/>
      <c r="CB704" s="5" t="str">
        <f t="shared" si="152"/>
        <v/>
      </c>
      <c r="CD704" s="5"/>
      <c r="CE704" s="5" t="str">
        <f t="shared" si="148"/>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7"/>
      <c r="AW705" s="97"/>
      <c r="AX705" s="97"/>
      <c r="AY705" s="110"/>
      <c r="AZ705" s="97"/>
      <c r="BA705" s="97"/>
      <c r="BB705" s="4"/>
      <c r="BC705" s="100"/>
      <c r="BF705" s="9"/>
      <c r="BI705" s="7" t="str">
        <f t="shared" ca="1" si="143"/>
        <v/>
      </c>
      <c r="BJ705" s="4" t="str">
        <f t="shared" si="151"/>
        <v/>
      </c>
      <c r="BK705" s="96" t="str">
        <f t="shared" si="144"/>
        <v/>
      </c>
      <c r="BL705" s="107"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8"/>
      <c r="CA705" s="15"/>
      <c r="CB705" s="5" t="str">
        <f t="shared" si="152"/>
        <v/>
      </c>
      <c r="CD705" s="5"/>
      <c r="CE705" s="5" t="str">
        <f t="shared" si="148"/>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7"/>
      <c r="AW706" s="97"/>
      <c r="AX706" s="97"/>
      <c r="AY706" s="110"/>
      <c r="AZ706" s="97"/>
      <c r="BA706" s="97"/>
      <c r="BB706" s="4"/>
      <c r="BC706" s="100"/>
      <c r="BF706" s="9"/>
      <c r="BI706" s="7" t="str">
        <f t="shared" ref="BI706:BI769" ca="1" si="155">IFERROR(IF(BF706="","",IF(BB706=5,"",IF(BF706-TODAY()&gt;0,"VIGENTE","VENCIDO"))),"")</f>
        <v/>
      </c>
      <c r="BJ706" s="4" t="str">
        <f t="shared" si="151"/>
        <v/>
      </c>
      <c r="BK706" s="96" t="str">
        <f t="shared" ref="BK706:BK769" si="156">IFERROR(IF(AA706="","",AA706/V706),"")</f>
        <v/>
      </c>
      <c r="BL706" s="107"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8"/>
      <c r="CA706" s="15"/>
      <c r="CB706" s="5" t="str">
        <f t="shared" si="152"/>
        <v/>
      </c>
      <c r="CD706" s="5"/>
      <c r="CE706" s="5" t="str">
        <f t="shared" ref="CE706:CE744" si="160">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7"/>
      <c r="AW707" s="97"/>
      <c r="AX707" s="97"/>
      <c r="AY707" s="110"/>
      <c r="AZ707" s="97"/>
      <c r="BA707" s="97"/>
      <c r="BB707" s="4"/>
      <c r="BC707" s="100"/>
      <c r="BF707" s="9"/>
      <c r="BI707" s="7" t="str">
        <f t="shared" ca="1" si="155"/>
        <v/>
      </c>
      <c r="BJ707" s="4" t="str">
        <f t="shared" si="151"/>
        <v/>
      </c>
      <c r="BK707" s="96" t="str">
        <f t="shared" si="156"/>
        <v/>
      </c>
      <c r="BL707" s="107"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8"/>
      <c r="CA707" s="15"/>
      <c r="CB707" s="5" t="str">
        <f t="shared" si="152"/>
        <v/>
      </c>
      <c r="CD707" s="5"/>
      <c r="CE707" s="5" t="str">
        <f t="shared" si="160"/>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7"/>
      <c r="AW708" s="97"/>
      <c r="AX708" s="97"/>
      <c r="AY708" s="110"/>
      <c r="AZ708" s="97"/>
      <c r="BA708" s="97"/>
      <c r="BB708" s="4"/>
      <c r="BC708" s="100"/>
      <c r="BF708" s="9"/>
      <c r="BI708" s="7" t="str">
        <f t="shared" ca="1" si="155"/>
        <v/>
      </c>
      <c r="BJ708" s="4" t="str">
        <f t="shared" si="151"/>
        <v/>
      </c>
      <c r="BK708" s="96" t="str">
        <f t="shared" si="156"/>
        <v/>
      </c>
      <c r="BL708" s="107"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8"/>
      <c r="CA708" s="15"/>
      <c r="CB708" s="5" t="str">
        <f t="shared" si="152"/>
        <v/>
      </c>
      <c r="CD708" s="5"/>
      <c r="CE708" s="5" t="str">
        <f t="shared" si="160"/>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7"/>
      <c r="AW709" s="97"/>
      <c r="AX709" s="97"/>
      <c r="AY709" s="110"/>
      <c r="AZ709" s="97"/>
      <c r="BA709" s="97"/>
      <c r="BB709" s="4"/>
      <c r="BC709" s="100"/>
      <c r="BF709" s="9"/>
      <c r="BI709" s="7" t="str">
        <f t="shared" ca="1" si="155"/>
        <v/>
      </c>
      <c r="BJ709" s="4" t="str">
        <f t="shared" si="151"/>
        <v/>
      </c>
      <c r="BK709" s="96" t="str">
        <f t="shared" si="156"/>
        <v/>
      </c>
      <c r="BL709" s="107"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8"/>
      <c r="CA709" s="15"/>
      <c r="CB709" s="5" t="str">
        <f t="shared" si="152"/>
        <v/>
      </c>
      <c r="CD709" s="5"/>
      <c r="CE709" s="5" t="str">
        <f t="shared" si="160"/>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7"/>
      <c r="AW710" s="97"/>
      <c r="AX710" s="97"/>
      <c r="AY710" s="110"/>
      <c r="AZ710" s="97"/>
      <c r="BA710" s="97"/>
      <c r="BB710" s="4"/>
      <c r="BC710" s="100"/>
      <c r="BF710" s="9"/>
      <c r="BI710" s="7" t="str">
        <f t="shared" ca="1" si="155"/>
        <v/>
      </c>
      <c r="BJ710" s="4" t="str">
        <f t="shared" si="151"/>
        <v/>
      </c>
      <c r="BK710" s="96" t="str">
        <f t="shared" si="156"/>
        <v/>
      </c>
      <c r="BL710" s="107"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8"/>
      <c r="CA710" s="15"/>
      <c r="CB710" s="5" t="str">
        <f t="shared" si="152"/>
        <v/>
      </c>
      <c r="CD710" s="5"/>
      <c r="CE710" s="5" t="str">
        <f t="shared" si="160"/>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7"/>
      <c r="AW711" s="97"/>
      <c r="AX711" s="97"/>
      <c r="AY711" s="110"/>
      <c r="AZ711" s="97"/>
      <c r="BA711" s="97"/>
      <c r="BB711" s="4"/>
      <c r="BC711" s="100"/>
      <c r="BF711" s="9"/>
      <c r="BI711" s="7" t="str">
        <f t="shared" ca="1" si="155"/>
        <v/>
      </c>
      <c r="BJ711" s="4" t="str">
        <f t="shared" si="151"/>
        <v/>
      </c>
      <c r="BK711" s="96" t="str">
        <f t="shared" si="156"/>
        <v/>
      </c>
      <c r="BL711" s="107"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8"/>
      <c r="CA711" s="15"/>
      <c r="CB711" s="5" t="str">
        <f t="shared" si="152"/>
        <v/>
      </c>
      <c r="CD711" s="5"/>
      <c r="CE711" s="5" t="str">
        <f t="shared" si="160"/>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7"/>
      <c r="AW712" s="97"/>
      <c r="AX712" s="97"/>
      <c r="AY712" s="110"/>
      <c r="AZ712" s="97"/>
      <c r="BA712" s="97"/>
      <c r="BB712" s="4"/>
      <c r="BC712" s="100"/>
      <c r="BF712" s="9"/>
      <c r="BI712" s="7" t="str">
        <f t="shared" ca="1" si="155"/>
        <v/>
      </c>
      <c r="BJ712" s="4" t="str">
        <f t="shared" si="151"/>
        <v/>
      </c>
      <c r="BK712" s="96" t="str">
        <f t="shared" si="156"/>
        <v/>
      </c>
      <c r="BL712" s="107"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8"/>
      <c r="CA712" s="15"/>
      <c r="CB712" s="5" t="str">
        <f t="shared" si="152"/>
        <v/>
      </c>
      <c r="CD712" s="5"/>
      <c r="CE712" s="5" t="str">
        <f t="shared" si="160"/>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7"/>
      <c r="AW713" s="97"/>
      <c r="AX713" s="97"/>
      <c r="AY713" s="110"/>
      <c r="AZ713" s="97"/>
      <c r="BA713" s="97"/>
      <c r="BB713" s="4"/>
      <c r="BC713" s="100"/>
      <c r="BF713" s="9"/>
      <c r="BI713" s="7" t="str">
        <f t="shared" ca="1" si="155"/>
        <v/>
      </c>
      <c r="BJ713" s="4" t="str">
        <f t="shared" si="151"/>
        <v/>
      </c>
      <c r="BK713" s="96" t="str">
        <f t="shared" si="156"/>
        <v/>
      </c>
      <c r="BL713" s="107"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8"/>
      <c r="CA713" s="15"/>
      <c r="CB713" s="5" t="str">
        <f t="shared" si="152"/>
        <v/>
      </c>
      <c r="CD713" s="5"/>
      <c r="CE713" s="5" t="str">
        <f t="shared" si="160"/>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7"/>
      <c r="AW714" s="97"/>
      <c r="AX714" s="97"/>
      <c r="AY714" s="110"/>
      <c r="AZ714" s="97"/>
      <c r="BA714" s="97"/>
      <c r="BB714" s="4"/>
      <c r="BC714" s="100"/>
      <c r="BF714" s="9"/>
      <c r="BI714" s="7" t="str">
        <f t="shared" ca="1" si="155"/>
        <v/>
      </c>
      <c r="BJ714" s="4" t="str">
        <f t="shared" si="151"/>
        <v/>
      </c>
      <c r="BK714" s="96" t="str">
        <f t="shared" si="156"/>
        <v/>
      </c>
      <c r="BL714" s="107"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8"/>
      <c r="CA714" s="15"/>
      <c r="CB714" s="5" t="str">
        <f t="shared" si="152"/>
        <v/>
      </c>
      <c r="CD714" s="5"/>
      <c r="CE714" s="5" t="str">
        <f t="shared" si="160"/>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7"/>
      <c r="AW715" s="97"/>
      <c r="AX715" s="97"/>
      <c r="AY715" s="110"/>
      <c r="AZ715" s="97"/>
      <c r="BA715" s="97"/>
      <c r="BB715" s="4"/>
      <c r="BC715" s="100"/>
      <c r="BF715" s="9"/>
      <c r="BI715" s="7" t="str">
        <f t="shared" ca="1" si="155"/>
        <v/>
      </c>
      <c r="BJ715" s="4" t="str">
        <f t="shared" si="151"/>
        <v/>
      </c>
      <c r="BK715" s="96" t="str">
        <f t="shared" si="156"/>
        <v/>
      </c>
      <c r="BL715" s="107"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8"/>
      <c r="CA715" s="15"/>
      <c r="CB715" s="5" t="str">
        <f t="shared" si="152"/>
        <v/>
      </c>
      <c r="CD715" s="5"/>
      <c r="CE715" s="5" t="str">
        <f t="shared" si="160"/>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7"/>
      <c r="AW716" s="97"/>
      <c r="AX716" s="97"/>
      <c r="AY716" s="110"/>
      <c r="AZ716" s="97"/>
      <c r="BA716" s="97"/>
      <c r="BB716" s="4"/>
      <c r="BC716" s="100"/>
      <c r="BF716" s="9"/>
      <c r="BI716" s="7" t="str">
        <f t="shared" ca="1" si="155"/>
        <v/>
      </c>
      <c r="BJ716" s="4" t="str">
        <f t="shared" si="151"/>
        <v/>
      </c>
      <c r="BK716" s="96" t="str">
        <f t="shared" si="156"/>
        <v/>
      </c>
      <c r="BL716" s="107"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8"/>
      <c r="CA716" s="15"/>
      <c r="CB716" s="5" t="str">
        <f t="shared" si="152"/>
        <v/>
      </c>
      <c r="CD716" s="5"/>
      <c r="CE716" s="5" t="str">
        <f t="shared" si="160"/>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7"/>
      <c r="AW717" s="97"/>
      <c r="AX717" s="97"/>
      <c r="AY717" s="110"/>
      <c r="AZ717" s="97"/>
      <c r="BA717" s="97"/>
      <c r="BB717" s="4"/>
      <c r="BC717" s="100"/>
      <c r="BF717" s="9"/>
      <c r="BI717" s="7" t="str">
        <f t="shared" ca="1" si="155"/>
        <v/>
      </c>
      <c r="BJ717" s="4" t="str">
        <f t="shared" si="151"/>
        <v/>
      </c>
      <c r="BK717" s="96" t="str">
        <f t="shared" si="156"/>
        <v/>
      </c>
      <c r="BL717" s="107"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8"/>
      <c r="CA717" s="15"/>
      <c r="CB717" s="5" t="str">
        <f t="shared" si="152"/>
        <v/>
      </c>
      <c r="CD717" s="5"/>
      <c r="CE717" s="5" t="str">
        <f t="shared" si="160"/>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7"/>
      <c r="AW718" s="97"/>
      <c r="AX718" s="97"/>
      <c r="AY718" s="110"/>
      <c r="AZ718" s="97"/>
      <c r="BA718" s="97"/>
      <c r="BB718" s="4"/>
      <c r="BC718" s="100"/>
      <c r="BF718" s="9"/>
      <c r="BI718" s="7" t="str">
        <f t="shared" ca="1" si="155"/>
        <v/>
      </c>
      <c r="BJ718" s="4" t="str">
        <f t="shared" si="151"/>
        <v/>
      </c>
      <c r="BK718" s="96" t="str">
        <f t="shared" si="156"/>
        <v/>
      </c>
      <c r="BL718" s="107"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8"/>
      <c r="CA718" s="15"/>
      <c r="CB718" s="5" t="str">
        <f t="shared" si="152"/>
        <v/>
      </c>
      <c r="CD718" s="5"/>
      <c r="CE718" s="5" t="str">
        <f t="shared" si="160"/>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7"/>
      <c r="AW719" s="97"/>
      <c r="AX719" s="97"/>
      <c r="AY719" s="110"/>
      <c r="AZ719" s="97"/>
      <c r="BA719" s="97"/>
      <c r="BB719" s="4"/>
      <c r="BC719" s="100"/>
      <c r="BF719" s="9"/>
      <c r="BI719" s="7" t="str">
        <f t="shared" ca="1" si="155"/>
        <v/>
      </c>
      <c r="BJ719" s="4" t="str">
        <f t="shared" si="151"/>
        <v/>
      </c>
      <c r="BK719" s="96" t="str">
        <f t="shared" si="156"/>
        <v/>
      </c>
      <c r="BL719" s="107"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8"/>
      <c r="CA719" s="15"/>
      <c r="CB719" s="5" t="str">
        <f t="shared" si="152"/>
        <v/>
      </c>
      <c r="CD719" s="5"/>
      <c r="CE719" s="5" t="str">
        <f t="shared" si="160"/>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7"/>
      <c r="AW720" s="97"/>
      <c r="AX720" s="97"/>
      <c r="AY720" s="110"/>
      <c r="AZ720" s="97"/>
      <c r="BA720" s="97"/>
      <c r="BB720" s="4"/>
      <c r="BC720" s="100"/>
      <c r="BF720" s="9"/>
      <c r="BI720" s="7" t="str">
        <f t="shared" ca="1" si="155"/>
        <v/>
      </c>
      <c r="BJ720" s="4" t="str">
        <f t="shared" si="151"/>
        <v/>
      </c>
      <c r="BK720" s="96" t="str">
        <f t="shared" si="156"/>
        <v/>
      </c>
      <c r="BL720" s="107"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8"/>
      <c r="CA720" s="15"/>
      <c r="CB720" s="5" t="str">
        <f t="shared" si="152"/>
        <v/>
      </c>
      <c r="CD720" s="5"/>
      <c r="CE720" s="5" t="str">
        <f t="shared" si="160"/>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7"/>
      <c r="AW721" s="97"/>
      <c r="AX721" s="97"/>
      <c r="AY721" s="110"/>
      <c r="AZ721" s="97"/>
      <c r="BA721" s="97"/>
      <c r="BB721" s="4"/>
      <c r="BC721" s="100"/>
      <c r="BF721" s="9"/>
      <c r="BI721" s="7" t="str">
        <f t="shared" ca="1" si="155"/>
        <v/>
      </c>
      <c r="BJ721" s="4" t="str">
        <f t="shared" si="151"/>
        <v/>
      </c>
      <c r="BK721" s="96" t="str">
        <f t="shared" si="156"/>
        <v/>
      </c>
      <c r="BL721" s="107"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8"/>
      <c r="CA721" s="15"/>
      <c r="CB721" s="5" t="str">
        <f t="shared" si="152"/>
        <v/>
      </c>
      <c r="CD721" s="5"/>
      <c r="CE721" s="5" t="str">
        <f t="shared" si="160"/>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7"/>
      <c r="AW722" s="97"/>
      <c r="AX722" s="97"/>
      <c r="AY722" s="110"/>
      <c r="AZ722" s="97"/>
      <c r="BA722" s="97"/>
      <c r="BB722" s="4"/>
      <c r="BC722" s="100"/>
      <c r="BF722" s="9"/>
      <c r="BI722" s="7" t="str">
        <f t="shared" ca="1" si="155"/>
        <v/>
      </c>
      <c r="BJ722" s="4" t="str">
        <f t="shared" si="151"/>
        <v/>
      </c>
      <c r="BK722" s="96" t="str">
        <f t="shared" si="156"/>
        <v/>
      </c>
      <c r="BL722" s="107"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8"/>
      <c r="CA722" s="15"/>
      <c r="CB722" s="5" t="str">
        <f t="shared" si="152"/>
        <v/>
      </c>
      <c r="CD722" s="5"/>
      <c r="CE722" s="5" t="str">
        <f t="shared" si="160"/>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7"/>
      <c r="AW723" s="97"/>
      <c r="AX723" s="97"/>
      <c r="AY723" s="110"/>
      <c r="AZ723" s="97"/>
      <c r="BA723" s="97"/>
      <c r="BB723" s="4"/>
      <c r="BC723" s="100"/>
      <c r="BF723" s="9"/>
      <c r="BI723" s="7" t="str">
        <f t="shared" ca="1" si="155"/>
        <v/>
      </c>
      <c r="BJ723" s="4" t="str">
        <f t="shared" ref="BJ723:BJ786" si="163">IFERROR(IF(AA723=0,"",AA723/BC723),"")</f>
        <v/>
      </c>
      <c r="BK723" s="96" t="str">
        <f t="shared" si="156"/>
        <v/>
      </c>
      <c r="BL723" s="107"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8"/>
      <c r="CA723" s="15"/>
      <c r="CB723" s="5" t="str">
        <f t="shared" si="152"/>
        <v/>
      </c>
      <c r="CD723" s="5"/>
      <c r="CE723" s="5" t="str">
        <f t="shared" si="160"/>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7"/>
      <c r="AW724" s="97"/>
      <c r="AX724" s="97"/>
      <c r="AY724" s="110"/>
      <c r="AZ724" s="97"/>
      <c r="BA724" s="97"/>
      <c r="BB724" s="4"/>
      <c r="BC724" s="100"/>
      <c r="BF724" s="9"/>
      <c r="BI724" s="7" t="str">
        <f t="shared" ca="1" si="155"/>
        <v/>
      </c>
      <c r="BJ724" s="4" t="str">
        <f t="shared" si="163"/>
        <v/>
      </c>
      <c r="BK724" s="96" t="str">
        <f t="shared" si="156"/>
        <v/>
      </c>
      <c r="BL724" s="107"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8"/>
      <c r="CA724" s="15"/>
      <c r="CB724" s="5" t="str">
        <f t="shared" si="152"/>
        <v/>
      </c>
      <c r="CD724" s="5"/>
      <c r="CE724" s="5" t="str">
        <f t="shared" si="160"/>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7"/>
      <c r="AW725" s="97"/>
      <c r="AX725" s="97"/>
      <c r="AY725" s="110"/>
      <c r="AZ725" s="97"/>
      <c r="BA725" s="97"/>
      <c r="BB725" s="4"/>
      <c r="BC725" s="100"/>
      <c r="BF725" s="9"/>
      <c r="BI725" s="7" t="str">
        <f t="shared" ca="1" si="155"/>
        <v/>
      </c>
      <c r="BJ725" s="4" t="str">
        <f t="shared" si="163"/>
        <v/>
      </c>
      <c r="BK725" s="96" t="str">
        <f t="shared" si="156"/>
        <v/>
      </c>
      <c r="BL725" s="107"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8"/>
      <c r="CA725" s="15"/>
      <c r="CB725" s="5" t="str">
        <f t="shared" si="152"/>
        <v/>
      </c>
      <c r="CD725" s="5"/>
      <c r="CE725" s="5" t="str">
        <f t="shared" si="160"/>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7"/>
      <c r="AW726" s="97"/>
      <c r="AX726" s="97"/>
      <c r="AY726" s="110"/>
      <c r="AZ726" s="97"/>
      <c r="BA726" s="97"/>
      <c r="BB726" s="4"/>
      <c r="BC726" s="100"/>
      <c r="BF726" s="9"/>
      <c r="BI726" s="7" t="str">
        <f t="shared" ca="1" si="155"/>
        <v/>
      </c>
      <c r="BJ726" s="4" t="str">
        <f t="shared" si="163"/>
        <v/>
      </c>
      <c r="BK726" s="96" t="str">
        <f t="shared" si="156"/>
        <v/>
      </c>
      <c r="BL726" s="107"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8"/>
      <c r="CA726" s="15"/>
      <c r="CB726" s="5" t="str">
        <f t="shared" ref="CB726:CB789" si="164">CONCATENATE(AJ726,AK726,AL726,AM726,AN726)</f>
        <v/>
      </c>
      <c r="CD726" s="5"/>
      <c r="CE726" s="5" t="str">
        <f t="shared" si="160"/>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7"/>
      <c r="AW727" s="97"/>
      <c r="AX727" s="97"/>
      <c r="AY727" s="110"/>
      <c r="AZ727" s="97"/>
      <c r="BA727" s="97"/>
      <c r="BB727" s="4"/>
      <c r="BC727" s="100"/>
      <c r="BF727" s="9"/>
      <c r="BI727" s="7" t="str">
        <f t="shared" ca="1" si="155"/>
        <v/>
      </c>
      <c r="BJ727" s="4" t="str">
        <f t="shared" si="163"/>
        <v/>
      </c>
      <c r="BK727" s="96" t="str">
        <f t="shared" si="156"/>
        <v/>
      </c>
      <c r="BL727" s="107"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8"/>
      <c r="CA727" s="15"/>
      <c r="CB727" s="5" t="str">
        <f t="shared" si="164"/>
        <v/>
      </c>
      <c r="CD727" s="5"/>
      <c r="CE727" s="5" t="str">
        <f t="shared" si="160"/>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7"/>
      <c r="AW728" s="97"/>
      <c r="AX728" s="97"/>
      <c r="AY728" s="110"/>
      <c r="AZ728" s="97"/>
      <c r="BA728" s="97"/>
      <c r="BB728" s="4"/>
      <c r="BC728" s="100"/>
      <c r="BF728" s="9"/>
      <c r="BI728" s="7" t="str">
        <f t="shared" ca="1" si="155"/>
        <v/>
      </c>
      <c r="BJ728" s="4" t="str">
        <f t="shared" si="163"/>
        <v/>
      </c>
      <c r="BK728" s="96" t="str">
        <f t="shared" si="156"/>
        <v/>
      </c>
      <c r="BL728" s="107"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8"/>
      <c r="CA728" s="15"/>
      <c r="CB728" s="5" t="str">
        <f t="shared" si="164"/>
        <v/>
      </c>
      <c r="CD728" s="5"/>
      <c r="CE728" s="5" t="str">
        <f t="shared" si="160"/>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7"/>
      <c r="AW729" s="97"/>
      <c r="AX729" s="97"/>
      <c r="AY729" s="110"/>
      <c r="AZ729" s="97"/>
      <c r="BA729" s="97"/>
      <c r="BB729" s="4"/>
      <c r="BC729" s="100"/>
      <c r="BF729" s="9"/>
      <c r="BI729" s="7" t="str">
        <f t="shared" ca="1" si="155"/>
        <v/>
      </c>
      <c r="BJ729" s="4" t="str">
        <f t="shared" si="163"/>
        <v/>
      </c>
      <c r="BK729" s="96" t="str">
        <f t="shared" si="156"/>
        <v/>
      </c>
      <c r="BL729" s="107"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8"/>
      <c r="CA729" s="15"/>
      <c r="CB729" s="5" t="str">
        <f t="shared" si="164"/>
        <v/>
      </c>
      <c r="CD729" s="5"/>
      <c r="CE729" s="5" t="str">
        <f t="shared" si="160"/>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7"/>
      <c r="AW730" s="97"/>
      <c r="AX730" s="97"/>
      <c r="AY730" s="110"/>
      <c r="AZ730" s="97"/>
      <c r="BA730" s="97"/>
      <c r="BB730" s="4"/>
      <c r="BC730" s="100"/>
      <c r="BF730" s="9"/>
      <c r="BI730" s="7" t="str">
        <f t="shared" ca="1" si="155"/>
        <v/>
      </c>
      <c r="BJ730" s="4" t="str">
        <f t="shared" si="163"/>
        <v/>
      </c>
      <c r="BK730" s="96" t="str">
        <f t="shared" si="156"/>
        <v/>
      </c>
      <c r="BL730" s="107"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8"/>
      <c r="CA730" s="15"/>
      <c r="CB730" s="5" t="str">
        <f t="shared" si="164"/>
        <v/>
      </c>
      <c r="CD730" s="5"/>
      <c r="CE730" s="5" t="str">
        <f t="shared" si="160"/>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7"/>
      <c r="AW731" s="97"/>
      <c r="AX731" s="97"/>
      <c r="AY731" s="110"/>
      <c r="AZ731" s="97"/>
      <c r="BA731" s="97"/>
      <c r="BB731" s="4"/>
      <c r="BC731" s="100"/>
      <c r="BF731" s="9"/>
      <c r="BI731" s="7" t="str">
        <f t="shared" ca="1" si="155"/>
        <v/>
      </c>
      <c r="BJ731" s="4" t="str">
        <f t="shared" si="163"/>
        <v/>
      </c>
      <c r="BK731" s="96" t="str">
        <f t="shared" si="156"/>
        <v/>
      </c>
      <c r="BL731" s="107"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8"/>
      <c r="CA731" s="15"/>
      <c r="CB731" s="5" t="str">
        <f t="shared" si="164"/>
        <v/>
      </c>
      <c r="CD731" s="5"/>
      <c r="CE731" s="5" t="str">
        <f t="shared" si="160"/>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7"/>
      <c r="AW732" s="97"/>
      <c r="AX732" s="97"/>
      <c r="AY732" s="110"/>
      <c r="AZ732" s="97"/>
      <c r="BA732" s="97"/>
      <c r="BB732" s="4"/>
      <c r="BC732" s="100"/>
      <c r="BF732" s="9"/>
      <c r="BI732" s="7" t="str">
        <f t="shared" ca="1" si="155"/>
        <v/>
      </c>
      <c r="BJ732" s="4" t="str">
        <f t="shared" si="163"/>
        <v/>
      </c>
      <c r="BK732" s="96" t="str">
        <f t="shared" si="156"/>
        <v/>
      </c>
      <c r="BL732" s="107"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8"/>
      <c r="CA732" s="15"/>
      <c r="CB732" s="5" t="str">
        <f t="shared" si="164"/>
        <v/>
      </c>
      <c r="CD732" s="5"/>
      <c r="CE732" s="5" t="str">
        <f t="shared" si="160"/>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7"/>
      <c r="AW733" s="97"/>
      <c r="AX733" s="97"/>
      <c r="AY733" s="110"/>
      <c r="AZ733" s="97"/>
      <c r="BA733" s="97"/>
      <c r="BB733" s="4"/>
      <c r="BC733" s="100"/>
      <c r="BF733" s="9"/>
      <c r="BI733" s="7" t="str">
        <f t="shared" ca="1" si="155"/>
        <v/>
      </c>
      <c r="BJ733" s="4" t="str">
        <f t="shared" si="163"/>
        <v/>
      </c>
      <c r="BK733" s="96" t="str">
        <f t="shared" si="156"/>
        <v/>
      </c>
      <c r="BL733" s="107"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8"/>
      <c r="CA733" s="15"/>
      <c r="CB733" s="5" t="str">
        <f t="shared" si="164"/>
        <v/>
      </c>
      <c r="CD733" s="5"/>
      <c r="CE733" s="5" t="str">
        <f t="shared" si="160"/>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7"/>
      <c r="AW734" s="97"/>
      <c r="AX734" s="97"/>
      <c r="AY734" s="110"/>
      <c r="AZ734" s="97"/>
      <c r="BA734" s="97"/>
      <c r="BB734" s="4"/>
      <c r="BC734" s="100"/>
      <c r="BF734" s="9"/>
      <c r="BI734" s="7" t="str">
        <f t="shared" ca="1" si="155"/>
        <v/>
      </c>
      <c r="BJ734" s="4" t="str">
        <f t="shared" si="163"/>
        <v/>
      </c>
      <c r="BK734" s="96" t="str">
        <f t="shared" si="156"/>
        <v/>
      </c>
      <c r="BL734" s="107"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8"/>
      <c r="CA734" s="15"/>
      <c r="CB734" s="5" t="str">
        <f t="shared" si="164"/>
        <v/>
      </c>
      <c r="CD734" s="5"/>
      <c r="CE734" s="5" t="str">
        <f t="shared" si="160"/>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7"/>
      <c r="AW735" s="97"/>
      <c r="AX735" s="97"/>
      <c r="AY735" s="110"/>
      <c r="AZ735" s="97"/>
      <c r="BA735" s="97"/>
      <c r="BB735" s="4"/>
      <c r="BC735" s="100"/>
      <c r="BF735" s="9"/>
      <c r="BI735" s="7" t="str">
        <f t="shared" ca="1" si="155"/>
        <v/>
      </c>
      <c r="BJ735" s="4" t="str">
        <f t="shared" si="163"/>
        <v/>
      </c>
      <c r="BK735" s="96" t="str">
        <f t="shared" si="156"/>
        <v/>
      </c>
      <c r="BL735" s="107"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8"/>
      <c r="CA735" s="15"/>
      <c r="CB735" s="5" t="str">
        <f t="shared" si="164"/>
        <v/>
      </c>
      <c r="CD735" s="5"/>
      <c r="CE735" s="5" t="str">
        <f t="shared" si="160"/>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7"/>
      <c r="AW736" s="97"/>
      <c r="AX736" s="97"/>
      <c r="AY736" s="110"/>
      <c r="AZ736" s="97"/>
      <c r="BA736" s="97"/>
      <c r="BB736" s="4"/>
      <c r="BC736" s="100"/>
      <c r="BF736" s="9"/>
      <c r="BI736" s="7" t="str">
        <f t="shared" ca="1" si="155"/>
        <v/>
      </c>
      <c r="BJ736" s="4" t="str">
        <f t="shared" si="163"/>
        <v/>
      </c>
      <c r="BK736" s="96" t="str">
        <f t="shared" si="156"/>
        <v/>
      </c>
      <c r="BL736" s="107"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8"/>
      <c r="CA736" s="15"/>
      <c r="CB736" s="5" t="str">
        <f t="shared" si="164"/>
        <v/>
      </c>
      <c r="CD736" s="5"/>
      <c r="CE736" s="5" t="str">
        <f t="shared" si="160"/>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7"/>
      <c r="AW737" s="97"/>
      <c r="AX737" s="97"/>
      <c r="AY737" s="110"/>
      <c r="AZ737" s="97"/>
      <c r="BA737" s="97"/>
      <c r="BB737" s="4"/>
      <c r="BC737" s="100"/>
      <c r="BF737" s="9"/>
      <c r="BI737" s="7" t="str">
        <f t="shared" ca="1" si="155"/>
        <v/>
      </c>
      <c r="BJ737" s="4" t="str">
        <f t="shared" si="163"/>
        <v/>
      </c>
      <c r="BK737" s="96" t="str">
        <f t="shared" si="156"/>
        <v/>
      </c>
      <c r="BL737" s="107"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8"/>
      <c r="CA737" s="15"/>
      <c r="CB737" s="5" t="str">
        <f t="shared" si="164"/>
        <v/>
      </c>
      <c r="CD737" s="5"/>
      <c r="CE737" s="5" t="str">
        <f t="shared" si="160"/>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7"/>
      <c r="AW738" s="97"/>
      <c r="AX738" s="97"/>
      <c r="AY738" s="110"/>
      <c r="AZ738" s="97"/>
      <c r="BA738" s="97"/>
      <c r="BB738" s="4"/>
      <c r="BC738" s="100"/>
      <c r="BF738" s="9"/>
      <c r="BI738" s="7" t="str">
        <f t="shared" ca="1" si="155"/>
        <v/>
      </c>
      <c r="BJ738" s="4" t="str">
        <f t="shared" si="163"/>
        <v/>
      </c>
      <c r="BK738" s="96" t="str">
        <f t="shared" si="156"/>
        <v/>
      </c>
      <c r="BL738" s="107"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8"/>
      <c r="CA738" s="15"/>
      <c r="CB738" s="5" t="str">
        <f t="shared" si="164"/>
        <v/>
      </c>
      <c r="CD738" s="5"/>
      <c r="CE738" s="5" t="str">
        <f t="shared" si="160"/>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7"/>
      <c r="AW739" s="97"/>
      <c r="AX739" s="97"/>
      <c r="AY739" s="110"/>
      <c r="AZ739" s="97"/>
      <c r="BA739" s="97"/>
      <c r="BB739" s="4"/>
      <c r="BC739" s="100"/>
      <c r="BF739" s="9"/>
      <c r="BI739" s="7" t="str">
        <f t="shared" ca="1" si="155"/>
        <v/>
      </c>
      <c r="BJ739" s="4" t="str">
        <f t="shared" si="163"/>
        <v/>
      </c>
      <c r="BK739" s="96" t="str">
        <f t="shared" si="156"/>
        <v/>
      </c>
      <c r="BL739" s="107"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8"/>
      <c r="CA739" s="15"/>
      <c r="CB739" s="5" t="str">
        <f t="shared" si="164"/>
        <v/>
      </c>
      <c r="CD739" s="5"/>
      <c r="CE739" s="5" t="str">
        <f t="shared" si="160"/>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7"/>
      <c r="AW740" s="97"/>
      <c r="AX740" s="97"/>
      <c r="AY740" s="110"/>
      <c r="AZ740" s="97"/>
      <c r="BA740" s="97"/>
      <c r="BB740" s="4"/>
      <c r="BC740" s="100"/>
      <c r="BF740" s="9"/>
      <c r="BI740" s="7" t="str">
        <f t="shared" ca="1" si="155"/>
        <v/>
      </c>
      <c r="BJ740" s="4" t="str">
        <f t="shared" si="163"/>
        <v/>
      </c>
      <c r="BK740" s="96" t="str">
        <f t="shared" si="156"/>
        <v/>
      </c>
      <c r="BL740" s="107"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8"/>
      <c r="CA740" s="15"/>
      <c r="CB740" s="5" t="str">
        <f t="shared" si="164"/>
        <v/>
      </c>
      <c r="CD740" s="5"/>
      <c r="CE740" s="5" t="str">
        <f t="shared" si="160"/>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7"/>
      <c r="AW741" s="97"/>
      <c r="AX741" s="97"/>
      <c r="AY741" s="110"/>
      <c r="AZ741" s="97"/>
      <c r="BA741" s="97"/>
      <c r="BB741" s="4"/>
      <c r="BC741" s="100"/>
      <c r="BF741" s="9"/>
      <c r="BI741" s="7" t="str">
        <f t="shared" ca="1" si="155"/>
        <v/>
      </c>
      <c r="BJ741" s="4" t="str">
        <f t="shared" si="163"/>
        <v/>
      </c>
      <c r="BK741" s="96" t="str">
        <f t="shared" si="156"/>
        <v/>
      </c>
      <c r="BL741" s="107"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8"/>
      <c r="CA741" s="15"/>
      <c r="CB741" s="5" t="str">
        <f t="shared" si="164"/>
        <v/>
      </c>
      <c r="CD741" s="5"/>
      <c r="CE741" s="5" t="str">
        <f t="shared" si="160"/>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7"/>
      <c r="AW742" s="97"/>
      <c r="AX742" s="97"/>
      <c r="AY742" s="110"/>
      <c r="AZ742" s="97"/>
      <c r="BA742" s="97"/>
      <c r="BB742" s="4"/>
      <c r="BC742" s="100"/>
      <c r="BF742" s="9"/>
      <c r="BI742" s="7" t="str">
        <f t="shared" ca="1" si="155"/>
        <v/>
      </c>
      <c r="BJ742" s="4" t="str">
        <f t="shared" si="163"/>
        <v/>
      </c>
      <c r="BK742" s="96" t="str">
        <f t="shared" si="156"/>
        <v/>
      </c>
      <c r="BL742" s="107"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8"/>
      <c r="CA742" s="15"/>
      <c r="CB742" s="5" t="str">
        <f t="shared" si="164"/>
        <v/>
      </c>
      <c r="CD742" s="5"/>
      <c r="CE742" s="5" t="str">
        <f t="shared" si="160"/>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7"/>
      <c r="AW743" s="97"/>
      <c r="AX743" s="97"/>
      <c r="AY743" s="110"/>
      <c r="AZ743" s="97"/>
      <c r="BA743" s="97"/>
      <c r="BB743" s="4"/>
      <c r="BC743" s="100"/>
      <c r="BF743" s="9"/>
      <c r="BI743" s="7" t="str">
        <f t="shared" ca="1" si="155"/>
        <v/>
      </c>
      <c r="BJ743" s="4" t="str">
        <f t="shared" si="163"/>
        <v/>
      </c>
      <c r="BK743" s="96" t="str">
        <f t="shared" si="156"/>
        <v/>
      </c>
      <c r="BL743" s="107"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8"/>
      <c r="CA743" s="15"/>
      <c r="CB743" s="5" t="str">
        <f t="shared" si="164"/>
        <v/>
      </c>
      <c r="CD743" s="5"/>
      <c r="CE743" s="5" t="str">
        <f t="shared" si="160"/>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7"/>
      <c r="AW744" s="97"/>
      <c r="AX744" s="97"/>
      <c r="AY744" s="110"/>
      <c r="AZ744" s="97"/>
      <c r="BA744" s="97"/>
      <c r="BB744" s="4"/>
      <c r="BC744" s="100"/>
      <c r="BF744" s="9"/>
      <c r="BI744" s="7" t="str">
        <f t="shared" ca="1" si="155"/>
        <v/>
      </c>
      <c r="BJ744" s="4" t="str">
        <f t="shared" si="163"/>
        <v/>
      </c>
      <c r="BK744" s="96" t="str">
        <f t="shared" si="156"/>
        <v/>
      </c>
      <c r="BL744" s="107"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8"/>
      <c r="CA744" s="15"/>
      <c r="CB744" s="5" t="str">
        <f t="shared" si="164"/>
        <v/>
      </c>
      <c r="CD744" s="5"/>
      <c r="CE744" s="5" t="str">
        <f t="shared" si="160"/>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7"/>
      <c r="AW745" s="97"/>
      <c r="AX745" s="97"/>
      <c r="AY745" s="110"/>
      <c r="AZ745" s="97"/>
      <c r="BA745" s="97"/>
      <c r="BB745" s="4"/>
      <c r="BC745" s="100"/>
      <c r="BF745" s="9"/>
      <c r="BI745" s="7" t="str">
        <f t="shared" ca="1" si="155"/>
        <v/>
      </c>
      <c r="BJ745" s="4" t="str">
        <f t="shared" si="163"/>
        <v/>
      </c>
      <c r="BK745" s="96" t="str">
        <f t="shared" si="156"/>
        <v/>
      </c>
      <c r="BL745" s="107"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8"/>
      <c r="CA745" s="15"/>
      <c r="CB745" s="5" t="str">
        <f t="shared" si="164"/>
        <v/>
      </c>
      <c r="CD745" s="5"/>
      <c r="CE745" s="5" t="str">
        <f t="shared" ref="CE745:CE769" si="16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7"/>
      <c r="AW746" s="97"/>
      <c r="AX746" s="97"/>
      <c r="AY746" s="110"/>
      <c r="AZ746" s="97"/>
      <c r="BA746" s="97"/>
      <c r="BB746" s="4"/>
      <c r="BC746" s="100"/>
      <c r="BF746" s="9"/>
      <c r="BI746" s="7" t="str">
        <f t="shared" ca="1" si="155"/>
        <v/>
      </c>
      <c r="BJ746" s="4" t="str">
        <f t="shared" si="163"/>
        <v/>
      </c>
      <c r="BK746" s="96" t="str">
        <f t="shared" si="156"/>
        <v/>
      </c>
      <c r="BL746" s="107"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8"/>
      <c r="CA746" s="15"/>
      <c r="CB746" s="5" t="str">
        <f t="shared" si="164"/>
        <v/>
      </c>
      <c r="CD746" s="5"/>
      <c r="CE746" s="5" t="str">
        <f t="shared" si="16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7"/>
      <c r="AW747" s="97"/>
      <c r="AX747" s="97"/>
      <c r="AY747" s="110"/>
      <c r="AZ747" s="97"/>
      <c r="BA747" s="97"/>
      <c r="BB747" s="4"/>
      <c r="BC747" s="100"/>
      <c r="BF747" s="9"/>
      <c r="BI747" s="7" t="str">
        <f t="shared" ca="1" si="155"/>
        <v/>
      </c>
      <c r="BJ747" s="4" t="str">
        <f t="shared" si="163"/>
        <v/>
      </c>
      <c r="BK747" s="96" t="str">
        <f t="shared" si="156"/>
        <v/>
      </c>
      <c r="BL747" s="107"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8"/>
      <c r="CA747" s="15"/>
      <c r="CB747" s="5" t="str">
        <f t="shared" si="164"/>
        <v/>
      </c>
      <c r="CD747" s="5"/>
      <c r="CE747" s="5" t="str">
        <f t="shared" si="16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7"/>
      <c r="AW748" s="97"/>
      <c r="AX748" s="97"/>
      <c r="AY748" s="110"/>
      <c r="AZ748" s="97"/>
      <c r="BA748" s="97"/>
      <c r="BB748" s="4"/>
      <c r="BC748" s="100"/>
      <c r="BF748" s="9"/>
      <c r="BI748" s="7" t="str">
        <f t="shared" ca="1" si="155"/>
        <v/>
      </c>
      <c r="BJ748" s="4" t="str">
        <f t="shared" si="163"/>
        <v/>
      </c>
      <c r="BK748" s="96" t="str">
        <f t="shared" si="156"/>
        <v/>
      </c>
      <c r="BL748" s="107"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8"/>
      <c r="CA748" s="15"/>
      <c r="CB748" s="5" t="str">
        <f t="shared" si="164"/>
        <v/>
      </c>
      <c r="CD748" s="5"/>
      <c r="CE748" s="5" t="str">
        <f t="shared" si="16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7"/>
      <c r="AW749" s="97"/>
      <c r="AX749" s="97"/>
      <c r="AY749" s="110"/>
      <c r="AZ749" s="97"/>
      <c r="BA749" s="97"/>
      <c r="BB749" s="4"/>
      <c r="BC749" s="100"/>
      <c r="BF749" s="9"/>
      <c r="BI749" s="7" t="str">
        <f t="shared" ca="1" si="155"/>
        <v/>
      </c>
      <c r="BJ749" s="4" t="str">
        <f t="shared" si="163"/>
        <v/>
      </c>
      <c r="BK749" s="96" t="str">
        <f t="shared" si="156"/>
        <v/>
      </c>
      <c r="BL749" s="107"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8"/>
      <c r="CA749" s="15"/>
      <c r="CB749" s="5" t="str">
        <f t="shared" si="164"/>
        <v/>
      </c>
      <c r="CD749" s="5"/>
      <c r="CE749" s="5" t="str">
        <f t="shared" si="16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7"/>
      <c r="AW750" s="97"/>
      <c r="AX750" s="97"/>
      <c r="AY750" s="110"/>
      <c r="AZ750" s="97"/>
      <c r="BA750" s="97"/>
      <c r="BB750" s="4"/>
      <c r="BC750" s="100"/>
      <c r="BF750" s="9"/>
      <c r="BI750" s="7" t="str">
        <f t="shared" ca="1" si="155"/>
        <v/>
      </c>
      <c r="BJ750" s="4" t="str">
        <f t="shared" si="163"/>
        <v/>
      </c>
      <c r="BK750" s="96" t="str">
        <f t="shared" si="156"/>
        <v/>
      </c>
      <c r="BL750" s="107"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8"/>
      <c r="CA750" s="15"/>
      <c r="CB750" s="5" t="str">
        <f t="shared" si="164"/>
        <v/>
      </c>
      <c r="CD750" s="5"/>
      <c r="CE750" s="5" t="str">
        <f t="shared" si="16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7"/>
      <c r="AW751" s="97"/>
      <c r="AX751" s="97"/>
      <c r="AY751" s="110"/>
      <c r="AZ751" s="97"/>
      <c r="BA751" s="97"/>
      <c r="BB751" s="4"/>
      <c r="BC751" s="100"/>
      <c r="BF751" s="9"/>
      <c r="BI751" s="7" t="str">
        <f t="shared" ca="1" si="155"/>
        <v/>
      </c>
      <c r="BJ751" s="4" t="str">
        <f t="shared" si="163"/>
        <v/>
      </c>
      <c r="BK751" s="96" t="str">
        <f t="shared" si="156"/>
        <v/>
      </c>
      <c r="BL751" s="107"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8"/>
      <c r="CA751" s="15"/>
      <c r="CB751" s="5" t="str">
        <f t="shared" si="164"/>
        <v/>
      </c>
      <c r="CD751" s="5"/>
      <c r="CE751" s="5" t="str">
        <f t="shared" si="16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7"/>
      <c r="AW752" s="97"/>
      <c r="AX752" s="97"/>
      <c r="AY752" s="110"/>
      <c r="AZ752" s="97"/>
      <c r="BA752" s="97"/>
      <c r="BB752" s="4"/>
      <c r="BC752" s="100"/>
      <c r="BF752" s="9"/>
      <c r="BI752" s="7" t="str">
        <f t="shared" ca="1" si="155"/>
        <v/>
      </c>
      <c r="BJ752" s="4" t="str">
        <f t="shared" si="163"/>
        <v/>
      </c>
      <c r="BK752" s="96" t="str">
        <f t="shared" si="156"/>
        <v/>
      </c>
      <c r="BL752" s="107"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8"/>
      <c r="CA752" s="15"/>
      <c r="CB752" s="5" t="str">
        <f t="shared" si="164"/>
        <v/>
      </c>
      <c r="CD752" s="5"/>
      <c r="CE752" s="5" t="str">
        <f t="shared" si="16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7"/>
      <c r="AW753" s="97"/>
      <c r="AX753" s="97"/>
      <c r="AY753" s="110"/>
      <c r="AZ753" s="97"/>
      <c r="BA753" s="97"/>
      <c r="BB753" s="4"/>
      <c r="BC753" s="100"/>
      <c r="BF753" s="9"/>
      <c r="BI753" s="7" t="str">
        <f t="shared" ca="1" si="155"/>
        <v/>
      </c>
      <c r="BJ753" s="4" t="str">
        <f t="shared" si="163"/>
        <v/>
      </c>
      <c r="BK753" s="96" t="str">
        <f t="shared" si="156"/>
        <v/>
      </c>
      <c r="BL753" s="107"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8"/>
      <c r="CA753" s="15"/>
      <c r="CB753" s="5" t="str">
        <f t="shared" si="164"/>
        <v/>
      </c>
      <c r="CD753" s="5"/>
      <c r="CE753" s="5" t="str">
        <f t="shared" si="16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7"/>
      <c r="AW754" s="97"/>
      <c r="AX754" s="97"/>
      <c r="AY754" s="110"/>
      <c r="AZ754" s="97"/>
      <c r="BA754" s="97"/>
      <c r="BB754" s="4"/>
      <c r="BC754" s="100"/>
      <c r="BF754" s="9"/>
      <c r="BI754" s="7" t="str">
        <f t="shared" ca="1" si="155"/>
        <v/>
      </c>
      <c r="BJ754" s="4" t="str">
        <f t="shared" si="163"/>
        <v/>
      </c>
      <c r="BK754" s="96" t="str">
        <f t="shared" si="156"/>
        <v/>
      </c>
      <c r="BL754" s="107"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8"/>
      <c r="CA754" s="15"/>
      <c r="CB754" s="5" t="str">
        <f t="shared" si="164"/>
        <v/>
      </c>
      <c r="CD754" s="5"/>
      <c r="CE754" s="5" t="str">
        <f t="shared" si="16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7"/>
      <c r="AW755" s="97"/>
      <c r="AX755" s="97"/>
      <c r="AY755" s="110"/>
      <c r="AZ755" s="97"/>
      <c r="BA755" s="97"/>
      <c r="BB755" s="4"/>
      <c r="BC755" s="100"/>
      <c r="BF755" s="9"/>
      <c r="BI755" s="7" t="str">
        <f t="shared" ca="1" si="155"/>
        <v/>
      </c>
      <c r="BJ755" s="4" t="str">
        <f t="shared" si="163"/>
        <v/>
      </c>
      <c r="BK755" s="96" t="str">
        <f t="shared" si="156"/>
        <v/>
      </c>
      <c r="BL755" s="107"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8"/>
      <c r="CA755" s="15"/>
      <c r="CB755" s="5" t="str">
        <f t="shared" si="164"/>
        <v/>
      </c>
      <c r="CD755" s="5"/>
      <c r="CE755" s="5" t="str">
        <f t="shared" si="16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7"/>
      <c r="AW756" s="97"/>
      <c r="AX756" s="97"/>
      <c r="AY756" s="110"/>
      <c r="AZ756" s="97"/>
      <c r="BA756" s="97"/>
      <c r="BB756" s="4"/>
      <c r="BC756" s="100"/>
      <c r="BF756" s="9"/>
      <c r="BI756" s="7" t="str">
        <f t="shared" ca="1" si="155"/>
        <v/>
      </c>
      <c r="BJ756" s="4" t="str">
        <f t="shared" si="163"/>
        <v/>
      </c>
      <c r="BK756" s="96" t="str">
        <f t="shared" si="156"/>
        <v/>
      </c>
      <c r="BL756" s="107"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8"/>
      <c r="CA756" s="15"/>
      <c r="CB756" s="5" t="str">
        <f t="shared" si="164"/>
        <v/>
      </c>
      <c r="CD756" s="5"/>
      <c r="CE756" s="5" t="str">
        <f t="shared" si="16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7"/>
      <c r="AW757" s="97"/>
      <c r="AX757" s="97"/>
      <c r="AY757" s="110"/>
      <c r="AZ757" s="97"/>
      <c r="BA757" s="97"/>
      <c r="BB757" s="4"/>
      <c r="BC757" s="100"/>
      <c r="BF757" s="9"/>
      <c r="BI757" s="7" t="str">
        <f t="shared" ca="1" si="155"/>
        <v/>
      </c>
      <c r="BJ757" s="4" t="str">
        <f t="shared" si="163"/>
        <v/>
      </c>
      <c r="BK757" s="96" t="str">
        <f t="shared" si="156"/>
        <v/>
      </c>
      <c r="BL757" s="107"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8"/>
      <c r="CA757" s="15"/>
      <c r="CB757" s="5" t="str">
        <f t="shared" si="164"/>
        <v/>
      </c>
      <c r="CD757" s="5"/>
      <c r="CE757" s="5" t="str">
        <f t="shared" si="16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7"/>
      <c r="AW758" s="97"/>
      <c r="AX758" s="97"/>
      <c r="AY758" s="110"/>
      <c r="AZ758" s="97"/>
      <c r="BA758" s="97"/>
      <c r="BB758" s="4"/>
      <c r="BC758" s="100"/>
      <c r="BF758" s="9"/>
      <c r="BI758" s="7" t="str">
        <f t="shared" ca="1" si="155"/>
        <v/>
      </c>
      <c r="BJ758" s="4" t="str">
        <f t="shared" si="163"/>
        <v/>
      </c>
      <c r="BK758" s="96" t="str">
        <f t="shared" si="156"/>
        <v/>
      </c>
      <c r="BL758" s="107"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8"/>
      <c r="CA758" s="15"/>
      <c r="CB758" s="5" t="str">
        <f t="shared" si="164"/>
        <v/>
      </c>
      <c r="CD758" s="5"/>
      <c r="CE758" s="5" t="str">
        <f t="shared" si="16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7"/>
      <c r="AW759" s="97"/>
      <c r="AX759" s="97"/>
      <c r="AY759" s="110"/>
      <c r="AZ759" s="97"/>
      <c r="BA759" s="97"/>
      <c r="BB759" s="4"/>
      <c r="BC759" s="100"/>
      <c r="BF759" s="9"/>
      <c r="BI759" s="7" t="str">
        <f t="shared" ca="1" si="155"/>
        <v/>
      </c>
      <c r="BJ759" s="4" t="str">
        <f t="shared" si="163"/>
        <v/>
      </c>
      <c r="BK759" s="96" t="str">
        <f t="shared" si="156"/>
        <v/>
      </c>
      <c r="BL759" s="107"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8"/>
      <c r="CA759" s="15"/>
      <c r="CB759" s="5" t="str">
        <f t="shared" si="164"/>
        <v/>
      </c>
      <c r="CD759" s="5"/>
      <c r="CE759" s="5" t="str">
        <f t="shared" si="16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7"/>
      <c r="AW760" s="97"/>
      <c r="AX760" s="97"/>
      <c r="AY760" s="110"/>
      <c r="AZ760" s="97"/>
      <c r="BA760" s="97"/>
      <c r="BB760" s="4"/>
      <c r="BC760" s="100"/>
      <c r="BF760" s="9"/>
      <c r="BI760" s="7" t="str">
        <f t="shared" ca="1" si="155"/>
        <v/>
      </c>
      <c r="BJ760" s="4" t="str">
        <f t="shared" si="163"/>
        <v/>
      </c>
      <c r="BK760" s="96" t="str">
        <f t="shared" si="156"/>
        <v/>
      </c>
      <c r="BL760" s="107"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8"/>
      <c r="CA760" s="15"/>
      <c r="CB760" s="5" t="str">
        <f t="shared" si="164"/>
        <v/>
      </c>
      <c r="CD760" s="5"/>
      <c r="CE760" s="5" t="str">
        <f t="shared" si="16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7"/>
      <c r="AW761" s="97"/>
      <c r="AX761" s="97"/>
      <c r="AY761" s="110"/>
      <c r="AZ761" s="97"/>
      <c r="BA761" s="97"/>
      <c r="BB761" s="4"/>
      <c r="BC761" s="100"/>
      <c r="BF761" s="9"/>
      <c r="BI761" s="7" t="str">
        <f t="shared" ca="1" si="155"/>
        <v/>
      </c>
      <c r="BJ761" s="4" t="str">
        <f t="shared" si="163"/>
        <v/>
      </c>
      <c r="BK761" s="96" t="str">
        <f t="shared" si="156"/>
        <v/>
      </c>
      <c r="BL761" s="107"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8"/>
      <c r="CA761" s="15"/>
      <c r="CB761" s="5" t="str">
        <f t="shared" si="164"/>
        <v/>
      </c>
      <c r="CD761" s="5"/>
      <c r="CE761" s="5" t="str">
        <f t="shared" si="16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7"/>
      <c r="AW762" s="97"/>
      <c r="AX762" s="97"/>
      <c r="AY762" s="110"/>
      <c r="AZ762" s="97"/>
      <c r="BA762" s="97"/>
      <c r="BB762" s="4"/>
      <c r="BC762" s="100"/>
      <c r="BF762" s="9"/>
      <c r="BI762" s="7" t="str">
        <f t="shared" ca="1" si="155"/>
        <v/>
      </c>
      <c r="BJ762" s="4" t="str">
        <f t="shared" si="163"/>
        <v/>
      </c>
      <c r="BK762" s="96" t="str">
        <f t="shared" si="156"/>
        <v/>
      </c>
      <c r="BL762" s="107"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8"/>
      <c r="CA762" s="15"/>
      <c r="CB762" s="5" t="str">
        <f t="shared" si="164"/>
        <v/>
      </c>
      <c r="CD762" s="5"/>
      <c r="CE762" s="5" t="str">
        <f t="shared" si="16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7"/>
      <c r="AW763" s="97"/>
      <c r="AX763" s="97"/>
      <c r="AY763" s="110"/>
      <c r="AZ763" s="97"/>
      <c r="BA763" s="97"/>
      <c r="BB763" s="4"/>
      <c r="BC763" s="100"/>
      <c r="BF763" s="9"/>
      <c r="BI763" s="7" t="str">
        <f t="shared" ca="1" si="155"/>
        <v/>
      </c>
      <c r="BJ763" s="4" t="str">
        <f t="shared" si="163"/>
        <v/>
      </c>
      <c r="BK763" s="96" t="str">
        <f t="shared" si="156"/>
        <v/>
      </c>
      <c r="BL763" s="107"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8"/>
      <c r="CA763" s="15"/>
      <c r="CB763" s="5" t="str">
        <f t="shared" si="164"/>
        <v/>
      </c>
      <c r="CD763" s="5"/>
      <c r="CE763" s="5" t="str">
        <f t="shared" si="16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7"/>
      <c r="AW764" s="97"/>
      <c r="AX764" s="97"/>
      <c r="AY764" s="110"/>
      <c r="AZ764" s="97"/>
      <c r="BA764" s="97"/>
      <c r="BB764" s="4"/>
      <c r="BC764" s="100"/>
      <c r="BF764" s="9"/>
      <c r="BI764" s="7" t="str">
        <f t="shared" ca="1" si="155"/>
        <v/>
      </c>
      <c r="BJ764" s="4" t="str">
        <f t="shared" si="163"/>
        <v/>
      </c>
      <c r="BK764" s="96" t="str">
        <f t="shared" si="156"/>
        <v/>
      </c>
      <c r="BL764" s="107"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8"/>
      <c r="CA764" s="15"/>
      <c r="CB764" s="5" t="str">
        <f t="shared" si="164"/>
        <v/>
      </c>
      <c r="CD764" s="5"/>
      <c r="CE764" s="5" t="str">
        <f t="shared" si="16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7"/>
      <c r="AW765" s="97"/>
      <c r="AX765" s="97"/>
      <c r="AY765" s="110"/>
      <c r="AZ765" s="97"/>
      <c r="BA765" s="97"/>
      <c r="BB765" s="4"/>
      <c r="BC765" s="100"/>
      <c r="BF765" s="9"/>
      <c r="BI765" s="7" t="str">
        <f t="shared" ca="1" si="155"/>
        <v/>
      </c>
      <c r="BJ765" s="4" t="str">
        <f t="shared" si="163"/>
        <v/>
      </c>
      <c r="BK765" s="96" t="str">
        <f t="shared" si="156"/>
        <v/>
      </c>
      <c r="BL765" s="107"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8"/>
      <c r="CA765" s="15"/>
      <c r="CB765" s="5" t="str">
        <f t="shared" si="164"/>
        <v/>
      </c>
      <c r="CD765" s="5"/>
      <c r="CE765" s="5" t="str">
        <f t="shared" si="16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7"/>
      <c r="AW766" s="97"/>
      <c r="AX766" s="97"/>
      <c r="AY766" s="110"/>
      <c r="AZ766" s="97"/>
      <c r="BA766" s="97"/>
      <c r="BB766" s="4"/>
      <c r="BC766" s="100"/>
      <c r="BF766" s="9"/>
      <c r="BI766" s="7" t="str">
        <f t="shared" ca="1" si="155"/>
        <v/>
      </c>
      <c r="BJ766" s="4" t="str">
        <f t="shared" si="163"/>
        <v/>
      </c>
      <c r="BK766" s="96" t="str">
        <f t="shared" si="156"/>
        <v/>
      </c>
      <c r="BL766" s="107"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8"/>
      <c r="CA766" s="15"/>
      <c r="CB766" s="5" t="str">
        <f t="shared" si="164"/>
        <v/>
      </c>
      <c r="CD766" s="5"/>
      <c r="CE766" s="5" t="str">
        <f t="shared" si="16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7"/>
      <c r="AW767" s="97"/>
      <c r="AX767" s="97"/>
      <c r="AY767" s="110"/>
      <c r="AZ767" s="97"/>
      <c r="BA767" s="97"/>
      <c r="BB767" s="4"/>
      <c r="BC767" s="100"/>
      <c r="BF767" s="9"/>
      <c r="BI767" s="7" t="str">
        <f t="shared" ca="1" si="155"/>
        <v/>
      </c>
      <c r="BJ767" s="4" t="str">
        <f t="shared" si="163"/>
        <v/>
      </c>
      <c r="BK767" s="96" t="str">
        <f t="shared" si="156"/>
        <v/>
      </c>
      <c r="BL767" s="107"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8"/>
      <c r="CA767" s="15"/>
      <c r="CB767" s="5" t="str">
        <f t="shared" si="164"/>
        <v/>
      </c>
      <c r="CD767" s="5"/>
      <c r="CE767" s="5" t="str">
        <f t="shared" si="16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7"/>
      <c r="AW768" s="97"/>
      <c r="AX768" s="97"/>
      <c r="AY768" s="110"/>
      <c r="AZ768" s="97"/>
      <c r="BA768" s="97"/>
      <c r="BB768" s="4"/>
      <c r="BC768" s="100"/>
      <c r="BF768" s="9"/>
      <c r="BI768" s="7" t="str">
        <f t="shared" ca="1" si="155"/>
        <v/>
      </c>
      <c r="BJ768" s="4" t="str">
        <f t="shared" si="163"/>
        <v/>
      </c>
      <c r="BK768" s="96" t="str">
        <f t="shared" si="156"/>
        <v/>
      </c>
      <c r="BL768" s="107"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8"/>
      <c r="CA768" s="15"/>
      <c r="CB768" s="5" t="str">
        <f t="shared" si="164"/>
        <v/>
      </c>
      <c r="CD768" s="5"/>
      <c r="CE768" s="5" t="str">
        <f t="shared" si="16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7"/>
      <c r="AW769" s="97"/>
      <c r="AX769" s="97"/>
      <c r="AY769" s="110"/>
      <c r="AZ769" s="97"/>
      <c r="BA769" s="97"/>
      <c r="BB769" s="4"/>
      <c r="BC769" s="100"/>
      <c r="BF769" s="9"/>
      <c r="BI769" s="7" t="str">
        <f t="shared" ca="1" si="155"/>
        <v/>
      </c>
      <c r="BJ769" s="4" t="str">
        <f t="shared" si="163"/>
        <v/>
      </c>
      <c r="BK769" s="96" t="str">
        <f t="shared" si="156"/>
        <v/>
      </c>
      <c r="BL769" s="107"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8"/>
      <c r="CA769" s="15"/>
      <c r="CB769" s="5" t="str">
        <f t="shared" si="164"/>
        <v/>
      </c>
      <c r="CD769" s="5"/>
      <c r="CE769" s="5" t="str">
        <f t="shared" si="16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7"/>
      <c r="AW770" s="97"/>
      <c r="AX770" s="97"/>
      <c r="AY770" s="110"/>
      <c r="AZ770" s="97"/>
      <c r="BA770" s="97"/>
      <c r="BB770" s="4"/>
      <c r="BC770" s="100"/>
      <c r="BF770" s="9"/>
      <c r="BI770" s="7" t="str">
        <f t="shared" ref="BI770:BI833" ca="1" si="168">IFERROR(IF(BF770="","",IF(BB770=5,"",IF(BF770-TODAY()&gt;0,"VIGENTE","VENCIDO"))),"")</f>
        <v/>
      </c>
      <c r="BJ770" s="4" t="str">
        <f t="shared" si="163"/>
        <v/>
      </c>
      <c r="BK770" s="96" t="str">
        <f t="shared" ref="BK770:BK833" si="169">IFERROR(IF(AA770="","",AA770/V770),"")</f>
        <v/>
      </c>
      <c r="BL770" s="107"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8"/>
      <c r="CA770" s="15"/>
      <c r="CB770" s="5" t="str">
        <f t="shared" si="164"/>
        <v/>
      </c>
      <c r="CD770" s="5"/>
      <c r="CE770" s="5" t="str">
        <f t="shared" ref="CE770:CE833" si="173">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7"/>
      <c r="AW771" s="97"/>
      <c r="AX771" s="97"/>
      <c r="AY771" s="110"/>
      <c r="AZ771" s="97"/>
      <c r="BA771" s="97"/>
      <c r="BB771" s="4"/>
      <c r="BC771" s="100"/>
      <c r="BF771" s="9"/>
      <c r="BI771" s="7" t="str">
        <f t="shared" ca="1" si="168"/>
        <v/>
      </c>
      <c r="BJ771" s="4" t="str">
        <f t="shared" si="163"/>
        <v/>
      </c>
      <c r="BK771" s="96" t="str">
        <f t="shared" si="169"/>
        <v/>
      </c>
      <c r="BL771" s="107"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8"/>
      <c r="CA771" s="15"/>
      <c r="CB771" s="5" t="str">
        <f t="shared" si="164"/>
        <v/>
      </c>
      <c r="CD771" s="5"/>
      <c r="CE771" s="5" t="str">
        <f t="shared" si="173"/>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7"/>
      <c r="AW772" s="97"/>
      <c r="AX772" s="97"/>
      <c r="AY772" s="110"/>
      <c r="AZ772" s="97"/>
      <c r="BA772" s="97"/>
      <c r="BB772" s="4"/>
      <c r="BC772" s="100"/>
      <c r="BF772" s="9"/>
      <c r="BI772" s="7" t="str">
        <f t="shared" ca="1" si="168"/>
        <v/>
      </c>
      <c r="BJ772" s="4" t="str">
        <f t="shared" si="163"/>
        <v/>
      </c>
      <c r="BK772" s="96" t="str">
        <f t="shared" si="169"/>
        <v/>
      </c>
      <c r="BL772" s="107"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8"/>
      <c r="CA772" s="15"/>
      <c r="CB772" s="5" t="str">
        <f t="shared" si="164"/>
        <v/>
      </c>
      <c r="CD772" s="5"/>
      <c r="CE772" s="5" t="str">
        <f t="shared" si="173"/>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7"/>
      <c r="AW773" s="97"/>
      <c r="AX773" s="97"/>
      <c r="AY773" s="110"/>
      <c r="AZ773" s="97"/>
      <c r="BA773" s="97"/>
      <c r="BB773" s="4"/>
      <c r="BC773" s="100"/>
      <c r="BF773" s="9"/>
      <c r="BI773" s="7" t="str">
        <f t="shared" ca="1" si="168"/>
        <v/>
      </c>
      <c r="BJ773" s="4" t="str">
        <f t="shared" si="163"/>
        <v/>
      </c>
      <c r="BK773" s="96" t="str">
        <f t="shared" si="169"/>
        <v/>
      </c>
      <c r="BL773" s="107"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8"/>
      <c r="CA773" s="15"/>
      <c r="CB773" s="5" t="str">
        <f t="shared" si="164"/>
        <v/>
      </c>
      <c r="CD773" s="5"/>
      <c r="CE773" s="5" t="str">
        <f t="shared" si="173"/>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7"/>
      <c r="AW774" s="97"/>
      <c r="AX774" s="97"/>
      <c r="AY774" s="110"/>
      <c r="AZ774" s="97"/>
      <c r="BA774" s="97"/>
      <c r="BB774" s="4"/>
      <c r="BC774" s="100"/>
      <c r="BF774" s="9"/>
      <c r="BI774" s="7" t="str">
        <f t="shared" ca="1" si="168"/>
        <v/>
      </c>
      <c r="BJ774" s="4" t="str">
        <f t="shared" si="163"/>
        <v/>
      </c>
      <c r="BK774" s="96" t="str">
        <f t="shared" si="169"/>
        <v/>
      </c>
      <c r="BL774" s="107"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8"/>
      <c r="CA774" s="15"/>
      <c r="CB774" s="5" t="str">
        <f t="shared" si="164"/>
        <v/>
      </c>
      <c r="CD774" s="5"/>
      <c r="CE774" s="5" t="str">
        <f t="shared" si="173"/>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7"/>
      <c r="AW775" s="97"/>
      <c r="AX775" s="97"/>
      <c r="AY775" s="110"/>
      <c r="AZ775" s="97"/>
      <c r="BA775" s="97"/>
      <c r="BB775" s="4"/>
      <c r="BC775" s="100"/>
      <c r="BF775" s="9"/>
      <c r="BI775" s="7" t="str">
        <f t="shared" ca="1" si="168"/>
        <v/>
      </c>
      <c r="BJ775" s="4" t="str">
        <f t="shared" si="163"/>
        <v/>
      </c>
      <c r="BK775" s="96" t="str">
        <f t="shared" si="169"/>
        <v/>
      </c>
      <c r="BL775" s="107"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8"/>
      <c r="CA775" s="15"/>
      <c r="CB775" s="5" t="str">
        <f t="shared" si="164"/>
        <v/>
      </c>
      <c r="CD775" s="5"/>
      <c r="CE775" s="5" t="str">
        <f t="shared" si="173"/>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7"/>
      <c r="AW776" s="97"/>
      <c r="AX776" s="97"/>
      <c r="AY776" s="110"/>
      <c r="AZ776" s="97"/>
      <c r="BA776" s="97"/>
      <c r="BB776" s="4"/>
      <c r="BC776" s="100"/>
      <c r="BF776" s="9"/>
      <c r="BI776" s="7" t="str">
        <f t="shared" ca="1" si="168"/>
        <v/>
      </c>
      <c r="BJ776" s="4" t="str">
        <f t="shared" si="163"/>
        <v/>
      </c>
      <c r="BK776" s="96" t="str">
        <f t="shared" si="169"/>
        <v/>
      </c>
      <c r="BL776" s="107"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8"/>
      <c r="CA776" s="15"/>
      <c r="CB776" s="5" t="str">
        <f t="shared" si="164"/>
        <v/>
      </c>
      <c r="CD776" s="5"/>
      <c r="CE776" s="5" t="str">
        <f t="shared" si="173"/>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7"/>
      <c r="AW777" s="97"/>
      <c r="AX777" s="97"/>
      <c r="AY777" s="110"/>
      <c r="AZ777" s="97"/>
      <c r="BA777" s="97"/>
      <c r="BB777" s="4"/>
      <c r="BC777" s="100"/>
      <c r="BF777" s="9"/>
      <c r="BI777" s="7" t="str">
        <f t="shared" ca="1" si="168"/>
        <v/>
      </c>
      <c r="BJ777" s="4" t="str">
        <f t="shared" si="163"/>
        <v/>
      </c>
      <c r="BK777" s="96" t="str">
        <f t="shared" si="169"/>
        <v/>
      </c>
      <c r="BL777" s="107"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8"/>
      <c r="CA777" s="15"/>
      <c r="CB777" s="5" t="str">
        <f t="shared" si="164"/>
        <v/>
      </c>
      <c r="CD777" s="5"/>
      <c r="CE777" s="5" t="str">
        <f t="shared" si="173"/>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7"/>
      <c r="AW778" s="97"/>
      <c r="AX778" s="97"/>
      <c r="AY778" s="110"/>
      <c r="AZ778" s="97"/>
      <c r="BA778" s="97"/>
      <c r="BB778" s="4"/>
      <c r="BC778" s="100"/>
      <c r="BF778" s="9"/>
      <c r="BI778" s="7" t="str">
        <f t="shared" ca="1" si="168"/>
        <v/>
      </c>
      <c r="BJ778" s="4" t="str">
        <f t="shared" si="163"/>
        <v/>
      </c>
      <c r="BK778" s="96" t="str">
        <f t="shared" si="169"/>
        <v/>
      </c>
      <c r="BL778" s="107"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8"/>
      <c r="CA778" s="15"/>
      <c r="CB778" s="5" t="str">
        <f t="shared" si="164"/>
        <v/>
      </c>
      <c r="CD778" s="5"/>
      <c r="CE778" s="5" t="str">
        <f t="shared" si="173"/>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7"/>
      <c r="AW779" s="97"/>
      <c r="AX779" s="97"/>
      <c r="AY779" s="110"/>
      <c r="AZ779" s="97"/>
      <c r="BA779" s="97"/>
      <c r="BB779" s="4"/>
      <c r="BC779" s="100"/>
      <c r="BF779" s="9"/>
      <c r="BI779" s="7" t="str">
        <f t="shared" ca="1" si="168"/>
        <v/>
      </c>
      <c r="BJ779" s="4" t="str">
        <f t="shared" si="163"/>
        <v/>
      </c>
      <c r="BK779" s="96" t="str">
        <f t="shared" si="169"/>
        <v/>
      </c>
      <c r="BL779" s="107"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8"/>
      <c r="CA779" s="15"/>
      <c r="CB779" s="5" t="str">
        <f t="shared" si="164"/>
        <v/>
      </c>
      <c r="CD779" s="5"/>
      <c r="CE779" s="5" t="str">
        <f t="shared" si="173"/>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7"/>
      <c r="AW780" s="97"/>
      <c r="AX780" s="97"/>
      <c r="AY780" s="110"/>
      <c r="AZ780" s="97"/>
      <c r="BA780" s="97"/>
      <c r="BB780" s="4"/>
      <c r="BC780" s="100"/>
      <c r="BF780" s="9"/>
      <c r="BI780" s="7" t="str">
        <f t="shared" ca="1" si="168"/>
        <v/>
      </c>
      <c r="BJ780" s="4" t="str">
        <f t="shared" si="163"/>
        <v/>
      </c>
      <c r="BK780" s="96" t="str">
        <f t="shared" si="169"/>
        <v/>
      </c>
      <c r="BL780" s="107"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8"/>
      <c r="CA780" s="15"/>
      <c r="CB780" s="5" t="str">
        <f t="shared" si="164"/>
        <v/>
      </c>
      <c r="CD780" s="5"/>
      <c r="CE780" s="5" t="str">
        <f t="shared" si="173"/>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7"/>
      <c r="AW781" s="97"/>
      <c r="AX781" s="97"/>
      <c r="AY781" s="110"/>
      <c r="AZ781" s="97"/>
      <c r="BA781" s="97"/>
      <c r="BB781" s="4"/>
      <c r="BC781" s="100"/>
      <c r="BF781" s="9"/>
      <c r="BI781" s="7" t="str">
        <f t="shared" ca="1" si="168"/>
        <v/>
      </c>
      <c r="BJ781" s="4" t="str">
        <f t="shared" si="163"/>
        <v/>
      </c>
      <c r="BK781" s="96" t="str">
        <f t="shared" si="169"/>
        <v/>
      </c>
      <c r="BL781" s="107"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8"/>
      <c r="CA781" s="15"/>
      <c r="CB781" s="5" t="str">
        <f t="shared" si="164"/>
        <v/>
      </c>
      <c r="CD781" s="5"/>
      <c r="CE781" s="5" t="str">
        <f t="shared" si="173"/>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7"/>
      <c r="AW782" s="97"/>
      <c r="AX782" s="97"/>
      <c r="AY782" s="110"/>
      <c r="AZ782" s="97"/>
      <c r="BA782" s="97"/>
      <c r="BB782" s="4"/>
      <c r="BC782" s="100"/>
      <c r="BF782" s="9"/>
      <c r="BI782" s="7" t="str">
        <f t="shared" ca="1" si="168"/>
        <v/>
      </c>
      <c r="BJ782" s="4" t="str">
        <f t="shared" si="163"/>
        <v/>
      </c>
      <c r="BK782" s="96" t="str">
        <f t="shared" si="169"/>
        <v/>
      </c>
      <c r="BL782" s="107"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8"/>
      <c r="CA782" s="15"/>
      <c r="CB782" s="5" t="str">
        <f t="shared" si="164"/>
        <v/>
      </c>
      <c r="CD782" s="5"/>
      <c r="CE782" s="5" t="str">
        <f t="shared" si="173"/>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7"/>
      <c r="AW783" s="97"/>
      <c r="AX783" s="97"/>
      <c r="AY783" s="110"/>
      <c r="AZ783" s="97"/>
      <c r="BA783" s="97"/>
      <c r="BB783" s="4"/>
      <c r="BC783" s="100"/>
      <c r="BF783" s="9"/>
      <c r="BI783" s="7" t="str">
        <f t="shared" ca="1" si="168"/>
        <v/>
      </c>
      <c r="BJ783" s="4" t="str">
        <f t="shared" si="163"/>
        <v/>
      </c>
      <c r="BK783" s="96" t="str">
        <f t="shared" si="169"/>
        <v/>
      </c>
      <c r="BL783" s="107"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8"/>
      <c r="CA783" s="15"/>
      <c r="CB783" s="5" t="str">
        <f t="shared" si="164"/>
        <v/>
      </c>
      <c r="CD783" s="5"/>
      <c r="CE783" s="5" t="str">
        <f t="shared" si="173"/>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7"/>
      <c r="AW784" s="97"/>
      <c r="AX784" s="97"/>
      <c r="AY784" s="110"/>
      <c r="AZ784" s="97"/>
      <c r="BA784" s="97"/>
      <c r="BB784" s="4"/>
      <c r="BC784" s="100"/>
      <c r="BF784" s="9"/>
      <c r="BI784" s="7" t="str">
        <f t="shared" ca="1" si="168"/>
        <v/>
      </c>
      <c r="BJ784" s="4" t="str">
        <f t="shared" si="163"/>
        <v/>
      </c>
      <c r="BK784" s="96" t="str">
        <f t="shared" si="169"/>
        <v/>
      </c>
      <c r="BL784" s="107"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8"/>
      <c r="CA784" s="15"/>
      <c r="CB784" s="5" t="str">
        <f t="shared" si="164"/>
        <v/>
      </c>
      <c r="CD784" s="5"/>
      <c r="CE784" s="5" t="str">
        <f t="shared" si="173"/>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7"/>
      <c r="AW785" s="97"/>
      <c r="AX785" s="97"/>
      <c r="AY785" s="110"/>
      <c r="AZ785" s="97"/>
      <c r="BA785" s="97"/>
      <c r="BB785" s="4"/>
      <c r="BC785" s="100"/>
      <c r="BF785" s="9"/>
      <c r="BI785" s="7" t="str">
        <f t="shared" ca="1" si="168"/>
        <v/>
      </c>
      <c r="BJ785" s="4" t="str">
        <f t="shared" si="163"/>
        <v/>
      </c>
      <c r="BK785" s="96" t="str">
        <f t="shared" si="169"/>
        <v/>
      </c>
      <c r="BL785" s="107"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8"/>
      <c r="CA785" s="15"/>
      <c r="CB785" s="5" t="str">
        <f t="shared" si="164"/>
        <v/>
      </c>
      <c r="CD785" s="5"/>
      <c r="CE785" s="5" t="str">
        <f t="shared" si="173"/>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7"/>
      <c r="AW786" s="97"/>
      <c r="AX786" s="97"/>
      <c r="AY786" s="110"/>
      <c r="AZ786" s="97"/>
      <c r="BA786" s="97"/>
      <c r="BB786" s="4"/>
      <c r="BC786" s="100"/>
      <c r="BF786" s="9"/>
      <c r="BI786" s="7" t="str">
        <f t="shared" ca="1" si="168"/>
        <v/>
      </c>
      <c r="BJ786" s="4" t="str">
        <f t="shared" si="163"/>
        <v/>
      </c>
      <c r="BK786" s="96" t="str">
        <f t="shared" si="169"/>
        <v/>
      </c>
      <c r="BL786" s="107"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8"/>
      <c r="CA786" s="15"/>
      <c r="CB786" s="5" t="str">
        <f t="shared" si="164"/>
        <v/>
      </c>
      <c r="CD786" s="5"/>
      <c r="CE786" s="5" t="str">
        <f t="shared" si="173"/>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7"/>
      <c r="AW787" s="97"/>
      <c r="AX787" s="97"/>
      <c r="AY787" s="110"/>
      <c r="AZ787" s="97"/>
      <c r="BA787" s="97"/>
      <c r="BB787" s="4"/>
      <c r="BC787" s="100"/>
      <c r="BF787" s="9"/>
      <c r="BI787" s="7" t="str">
        <f t="shared" ca="1" si="168"/>
        <v/>
      </c>
      <c r="BJ787" s="4" t="str">
        <f t="shared" ref="BJ787:BJ850" si="176">IFERROR(IF(AA787=0,"",AA787/BC787),"")</f>
        <v/>
      </c>
      <c r="BK787" s="96" t="str">
        <f t="shared" si="169"/>
        <v/>
      </c>
      <c r="BL787" s="107"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8"/>
      <c r="CA787" s="15"/>
      <c r="CB787" s="5" t="str">
        <f t="shared" si="164"/>
        <v/>
      </c>
      <c r="CD787" s="5"/>
      <c r="CE787" s="5" t="str">
        <f t="shared" si="173"/>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7"/>
      <c r="AW788" s="97"/>
      <c r="AX788" s="97"/>
      <c r="AY788" s="110"/>
      <c r="AZ788" s="97"/>
      <c r="BA788" s="97"/>
      <c r="BB788" s="4"/>
      <c r="BC788" s="100"/>
      <c r="BF788" s="9"/>
      <c r="BI788" s="7" t="str">
        <f t="shared" ca="1" si="168"/>
        <v/>
      </c>
      <c r="BJ788" s="4" t="str">
        <f t="shared" si="176"/>
        <v/>
      </c>
      <c r="BK788" s="96" t="str">
        <f t="shared" si="169"/>
        <v/>
      </c>
      <c r="BL788" s="107"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8"/>
      <c r="CA788" s="15"/>
      <c r="CB788" s="5" t="str">
        <f t="shared" si="164"/>
        <v/>
      </c>
      <c r="CD788" s="5"/>
      <c r="CE788" s="5" t="str">
        <f t="shared" si="173"/>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7"/>
      <c r="AW789" s="97"/>
      <c r="AX789" s="97"/>
      <c r="AY789" s="110"/>
      <c r="AZ789" s="97"/>
      <c r="BA789" s="97"/>
      <c r="BB789" s="4"/>
      <c r="BC789" s="100"/>
      <c r="BF789" s="9"/>
      <c r="BI789" s="7" t="str">
        <f t="shared" ca="1" si="168"/>
        <v/>
      </c>
      <c r="BJ789" s="4" t="str">
        <f t="shared" si="176"/>
        <v/>
      </c>
      <c r="BK789" s="96" t="str">
        <f t="shared" si="169"/>
        <v/>
      </c>
      <c r="BL789" s="107"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8"/>
      <c r="CA789" s="15"/>
      <c r="CB789" s="5" t="str">
        <f t="shared" si="164"/>
        <v/>
      </c>
      <c r="CD789" s="5"/>
      <c r="CE789" s="5" t="str">
        <f t="shared" si="173"/>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7"/>
      <c r="AW790" s="97"/>
      <c r="AX790" s="97"/>
      <c r="AY790" s="110"/>
      <c r="AZ790" s="97"/>
      <c r="BA790" s="97"/>
      <c r="BB790" s="4"/>
      <c r="BC790" s="100"/>
      <c r="BF790" s="9"/>
      <c r="BI790" s="7" t="str">
        <f t="shared" ca="1" si="168"/>
        <v/>
      </c>
      <c r="BJ790" s="4" t="str">
        <f t="shared" si="176"/>
        <v/>
      </c>
      <c r="BK790" s="96" t="str">
        <f t="shared" si="169"/>
        <v/>
      </c>
      <c r="BL790" s="107"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8"/>
      <c r="CA790" s="15"/>
      <c r="CB790" s="5" t="str">
        <f t="shared" ref="CB790:CB853" si="177">CONCATENATE(AJ790,AK790,AL790,AM790,AN790)</f>
        <v/>
      </c>
      <c r="CD790" s="5"/>
      <c r="CE790" s="5" t="str">
        <f t="shared" si="173"/>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7"/>
      <c r="AW791" s="97"/>
      <c r="AX791" s="97"/>
      <c r="AY791" s="110"/>
      <c r="AZ791" s="97"/>
      <c r="BA791" s="97"/>
      <c r="BB791" s="4"/>
      <c r="BC791" s="100"/>
      <c r="BF791" s="9"/>
      <c r="BI791" s="7" t="str">
        <f t="shared" ca="1" si="168"/>
        <v/>
      </c>
      <c r="BJ791" s="4" t="str">
        <f t="shared" si="176"/>
        <v/>
      </c>
      <c r="BK791" s="96" t="str">
        <f t="shared" si="169"/>
        <v/>
      </c>
      <c r="BL791" s="107"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8"/>
      <c r="CA791" s="15"/>
      <c r="CB791" s="5" t="str">
        <f t="shared" si="177"/>
        <v/>
      </c>
      <c r="CD791" s="5"/>
      <c r="CE791" s="5" t="str">
        <f t="shared" si="173"/>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7"/>
      <c r="AW792" s="97"/>
      <c r="AX792" s="97"/>
      <c r="AY792" s="110"/>
      <c r="AZ792" s="97"/>
      <c r="BA792" s="97"/>
      <c r="BB792" s="4"/>
      <c r="BC792" s="100"/>
      <c r="BF792" s="9"/>
      <c r="BI792" s="7" t="str">
        <f t="shared" ca="1" si="168"/>
        <v/>
      </c>
      <c r="BJ792" s="4" t="str">
        <f t="shared" si="176"/>
        <v/>
      </c>
      <c r="BK792" s="96" t="str">
        <f t="shared" si="169"/>
        <v/>
      </c>
      <c r="BL792" s="107"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8"/>
      <c r="CA792" s="15"/>
      <c r="CB792" s="5" t="str">
        <f t="shared" si="177"/>
        <v/>
      </c>
      <c r="CD792" s="5"/>
      <c r="CE792" s="5" t="str">
        <f t="shared" si="173"/>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7"/>
      <c r="AW793" s="97"/>
      <c r="AX793" s="97"/>
      <c r="AY793" s="110"/>
      <c r="AZ793" s="97"/>
      <c r="BA793" s="97"/>
      <c r="BB793" s="4"/>
      <c r="BC793" s="100"/>
      <c r="BF793" s="9"/>
      <c r="BI793" s="7" t="str">
        <f t="shared" ca="1" si="168"/>
        <v/>
      </c>
      <c r="BJ793" s="4" t="str">
        <f t="shared" si="176"/>
        <v/>
      </c>
      <c r="BK793" s="96" t="str">
        <f t="shared" si="169"/>
        <v/>
      </c>
      <c r="BL793" s="107"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8"/>
      <c r="CA793" s="15"/>
      <c r="CB793" s="5" t="str">
        <f t="shared" si="177"/>
        <v/>
      </c>
      <c r="CD793" s="5"/>
      <c r="CE793" s="5" t="str">
        <f t="shared" si="173"/>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7"/>
      <c r="AW794" s="97"/>
      <c r="AX794" s="97"/>
      <c r="AY794" s="110"/>
      <c r="AZ794" s="97"/>
      <c r="BA794" s="97"/>
      <c r="BB794" s="4"/>
      <c r="BC794" s="100"/>
      <c r="BF794" s="9"/>
      <c r="BI794" s="7" t="str">
        <f t="shared" ca="1" si="168"/>
        <v/>
      </c>
      <c r="BJ794" s="4" t="str">
        <f t="shared" si="176"/>
        <v/>
      </c>
      <c r="BK794" s="96" t="str">
        <f t="shared" si="169"/>
        <v/>
      </c>
      <c r="BL794" s="107"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8"/>
      <c r="CA794" s="15"/>
      <c r="CB794" s="5" t="str">
        <f t="shared" si="177"/>
        <v/>
      </c>
      <c r="CD794" s="5"/>
      <c r="CE794" s="5" t="str">
        <f t="shared" si="173"/>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7"/>
      <c r="AW795" s="97"/>
      <c r="AX795" s="97"/>
      <c r="AY795" s="110"/>
      <c r="AZ795" s="97"/>
      <c r="BA795" s="97"/>
      <c r="BB795" s="4"/>
      <c r="BC795" s="100"/>
      <c r="BF795" s="9"/>
      <c r="BI795" s="7" t="str">
        <f t="shared" ca="1" si="168"/>
        <v/>
      </c>
      <c r="BJ795" s="4" t="str">
        <f t="shared" si="176"/>
        <v/>
      </c>
      <c r="BK795" s="96" t="str">
        <f t="shared" si="169"/>
        <v/>
      </c>
      <c r="BL795" s="107"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8"/>
      <c r="CA795" s="15"/>
      <c r="CB795" s="5" t="str">
        <f t="shared" si="177"/>
        <v/>
      </c>
      <c r="CD795" s="5"/>
      <c r="CE795" s="5" t="str">
        <f t="shared" si="173"/>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7"/>
      <c r="AW796" s="97"/>
      <c r="AX796" s="97"/>
      <c r="AY796" s="110"/>
      <c r="AZ796" s="97"/>
      <c r="BA796" s="97"/>
      <c r="BB796" s="4"/>
      <c r="BC796" s="100"/>
      <c r="BF796" s="9"/>
      <c r="BI796" s="7" t="str">
        <f t="shared" ca="1" si="168"/>
        <v/>
      </c>
      <c r="BJ796" s="4" t="str">
        <f t="shared" si="176"/>
        <v/>
      </c>
      <c r="BK796" s="96" t="str">
        <f t="shared" si="169"/>
        <v/>
      </c>
      <c r="BL796" s="107"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8"/>
      <c r="CA796" s="15"/>
      <c r="CB796" s="5" t="str">
        <f t="shared" si="177"/>
        <v/>
      </c>
      <c r="CD796" s="5"/>
      <c r="CE796" s="5" t="str">
        <f t="shared" si="173"/>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7"/>
      <c r="AW797" s="97"/>
      <c r="AX797" s="97"/>
      <c r="AY797" s="110"/>
      <c r="AZ797" s="97"/>
      <c r="BA797" s="97"/>
      <c r="BB797" s="4"/>
      <c r="BC797" s="100"/>
      <c r="BF797" s="9"/>
      <c r="BI797" s="7" t="str">
        <f t="shared" ca="1" si="168"/>
        <v/>
      </c>
      <c r="BJ797" s="4" t="str">
        <f t="shared" si="176"/>
        <v/>
      </c>
      <c r="BK797" s="96" t="str">
        <f t="shared" si="169"/>
        <v/>
      </c>
      <c r="BL797" s="107"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8"/>
      <c r="CA797" s="15"/>
      <c r="CB797" s="5" t="str">
        <f t="shared" si="177"/>
        <v/>
      </c>
      <c r="CD797" s="5"/>
      <c r="CE797" s="5" t="str">
        <f t="shared" si="173"/>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7"/>
      <c r="AW798" s="97"/>
      <c r="AX798" s="97"/>
      <c r="AY798" s="110"/>
      <c r="AZ798" s="97"/>
      <c r="BA798" s="97"/>
      <c r="BB798" s="4"/>
      <c r="BC798" s="100"/>
      <c r="BF798" s="9"/>
      <c r="BI798" s="7" t="str">
        <f t="shared" ca="1" si="168"/>
        <v/>
      </c>
      <c r="BJ798" s="4" t="str">
        <f t="shared" si="176"/>
        <v/>
      </c>
      <c r="BK798" s="96" t="str">
        <f t="shared" si="169"/>
        <v/>
      </c>
      <c r="BL798" s="107"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8"/>
      <c r="CA798" s="15"/>
      <c r="CB798" s="5" t="str">
        <f t="shared" si="177"/>
        <v/>
      </c>
      <c r="CD798" s="5"/>
      <c r="CE798" s="5" t="str">
        <f t="shared" si="173"/>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7"/>
      <c r="AW799" s="97"/>
      <c r="AX799" s="97"/>
      <c r="AY799" s="110"/>
      <c r="AZ799" s="97"/>
      <c r="BA799" s="97"/>
      <c r="BB799" s="4"/>
      <c r="BC799" s="100"/>
      <c r="BF799" s="9"/>
      <c r="BI799" s="7" t="str">
        <f t="shared" ca="1" si="168"/>
        <v/>
      </c>
      <c r="BJ799" s="4" t="str">
        <f t="shared" si="176"/>
        <v/>
      </c>
      <c r="BK799" s="96" t="str">
        <f t="shared" si="169"/>
        <v/>
      </c>
      <c r="BL799" s="107"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8"/>
      <c r="CA799" s="15"/>
      <c r="CB799" s="5" t="str">
        <f t="shared" si="177"/>
        <v/>
      </c>
      <c r="CD799" s="5"/>
      <c r="CE799" s="5" t="str">
        <f t="shared" si="173"/>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7"/>
      <c r="AW800" s="97"/>
      <c r="AX800" s="97"/>
      <c r="AY800" s="110"/>
      <c r="AZ800" s="97"/>
      <c r="BA800" s="97"/>
      <c r="BB800" s="4"/>
      <c r="BC800" s="100"/>
      <c r="BF800" s="9"/>
      <c r="BI800" s="7" t="str">
        <f t="shared" ca="1" si="168"/>
        <v/>
      </c>
      <c r="BJ800" s="4" t="str">
        <f t="shared" si="176"/>
        <v/>
      </c>
      <c r="BK800" s="96" t="str">
        <f t="shared" si="169"/>
        <v/>
      </c>
      <c r="BL800" s="107"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8"/>
      <c r="CA800" s="15"/>
      <c r="CB800" s="5" t="str">
        <f t="shared" si="177"/>
        <v/>
      </c>
      <c r="CD800" s="5"/>
      <c r="CE800" s="5" t="str">
        <f t="shared" si="173"/>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7"/>
      <c r="AW801" s="97"/>
      <c r="AX801" s="97"/>
      <c r="AY801" s="110"/>
      <c r="AZ801" s="97"/>
      <c r="BA801" s="97"/>
      <c r="BB801" s="4"/>
      <c r="BC801" s="100"/>
      <c r="BF801" s="9"/>
      <c r="BI801" s="7" t="str">
        <f t="shared" ca="1" si="168"/>
        <v/>
      </c>
      <c r="BJ801" s="4" t="str">
        <f t="shared" si="176"/>
        <v/>
      </c>
      <c r="BK801" s="96" t="str">
        <f t="shared" si="169"/>
        <v/>
      </c>
      <c r="BL801" s="107"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8"/>
      <c r="CA801" s="15"/>
      <c r="CB801" s="5" t="str">
        <f t="shared" si="177"/>
        <v/>
      </c>
      <c r="CD801" s="5"/>
      <c r="CE801" s="5" t="str">
        <f t="shared" si="173"/>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7"/>
      <c r="AW802" s="97"/>
      <c r="AX802" s="97"/>
      <c r="AY802" s="110"/>
      <c r="AZ802" s="97"/>
      <c r="BA802" s="97"/>
      <c r="BB802" s="4"/>
      <c r="BC802" s="100"/>
      <c r="BF802" s="9"/>
      <c r="BI802" s="7" t="str">
        <f t="shared" ca="1" si="168"/>
        <v/>
      </c>
      <c r="BJ802" s="4" t="str">
        <f t="shared" si="176"/>
        <v/>
      </c>
      <c r="BK802" s="96" t="str">
        <f t="shared" si="169"/>
        <v/>
      </c>
      <c r="BL802" s="107"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8"/>
      <c r="CA802" s="15"/>
      <c r="CB802" s="5" t="str">
        <f t="shared" si="177"/>
        <v/>
      </c>
      <c r="CD802" s="5"/>
      <c r="CE802" s="5" t="str">
        <f t="shared" si="173"/>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7"/>
      <c r="AW803" s="97"/>
      <c r="AX803" s="97"/>
      <c r="AY803" s="110"/>
      <c r="AZ803" s="97"/>
      <c r="BA803" s="97"/>
      <c r="BB803" s="4"/>
      <c r="BC803" s="100"/>
      <c r="BF803" s="9"/>
      <c r="BI803" s="7" t="str">
        <f t="shared" ca="1" si="168"/>
        <v/>
      </c>
      <c r="BJ803" s="4" t="str">
        <f t="shared" si="176"/>
        <v/>
      </c>
      <c r="BK803" s="96" t="str">
        <f t="shared" si="169"/>
        <v/>
      </c>
      <c r="BL803" s="107"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8"/>
      <c r="CA803" s="15"/>
      <c r="CB803" s="5" t="str">
        <f t="shared" si="177"/>
        <v/>
      </c>
      <c r="CD803" s="5"/>
      <c r="CE803" s="5" t="str">
        <f t="shared" si="173"/>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7"/>
      <c r="AW804" s="97"/>
      <c r="AX804" s="97"/>
      <c r="AY804" s="110"/>
      <c r="AZ804" s="97"/>
      <c r="BA804" s="97"/>
      <c r="BB804" s="4"/>
      <c r="BC804" s="100"/>
      <c r="BF804" s="9"/>
      <c r="BI804" s="7" t="str">
        <f t="shared" ca="1" si="168"/>
        <v/>
      </c>
      <c r="BJ804" s="4" t="str">
        <f t="shared" si="176"/>
        <v/>
      </c>
      <c r="BK804" s="96" t="str">
        <f t="shared" si="169"/>
        <v/>
      </c>
      <c r="BL804" s="107"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8"/>
      <c r="CA804" s="15"/>
      <c r="CB804" s="5" t="str">
        <f t="shared" si="177"/>
        <v/>
      </c>
      <c r="CD804" s="5"/>
      <c r="CE804" s="5" t="str">
        <f t="shared" si="173"/>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7"/>
      <c r="AW805" s="97"/>
      <c r="AX805" s="97"/>
      <c r="AY805" s="110"/>
      <c r="AZ805" s="97"/>
      <c r="BA805" s="97"/>
      <c r="BB805" s="4"/>
      <c r="BC805" s="100"/>
      <c r="BF805" s="9"/>
      <c r="BI805" s="7" t="str">
        <f t="shared" ca="1" si="168"/>
        <v/>
      </c>
      <c r="BJ805" s="4" t="str">
        <f t="shared" si="176"/>
        <v/>
      </c>
      <c r="BK805" s="96" t="str">
        <f t="shared" si="169"/>
        <v/>
      </c>
      <c r="BL805" s="107"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8"/>
      <c r="CA805" s="15"/>
      <c r="CB805" s="5" t="str">
        <f t="shared" si="177"/>
        <v/>
      </c>
      <c r="CD805" s="5"/>
      <c r="CE805" s="5" t="str">
        <f t="shared" si="173"/>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7"/>
      <c r="AW806" s="97"/>
      <c r="AX806" s="97"/>
      <c r="AY806" s="110"/>
      <c r="AZ806" s="97"/>
      <c r="BA806" s="97"/>
      <c r="BB806" s="4"/>
      <c r="BC806" s="100"/>
      <c r="BF806" s="9"/>
      <c r="BI806" s="7" t="str">
        <f t="shared" ca="1" si="168"/>
        <v/>
      </c>
      <c r="BJ806" s="4" t="str">
        <f t="shared" si="176"/>
        <v/>
      </c>
      <c r="BK806" s="96" t="str">
        <f t="shared" si="169"/>
        <v/>
      </c>
      <c r="BL806" s="107"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8"/>
      <c r="CA806" s="15"/>
      <c r="CB806" s="5" t="str">
        <f t="shared" si="177"/>
        <v/>
      </c>
      <c r="CD806" s="5"/>
      <c r="CE806" s="5" t="str">
        <f t="shared" si="173"/>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7"/>
      <c r="AW807" s="97"/>
      <c r="AX807" s="97"/>
      <c r="AY807" s="110"/>
      <c r="AZ807" s="97"/>
      <c r="BA807" s="97"/>
      <c r="BB807" s="4"/>
      <c r="BC807" s="100"/>
      <c r="BF807" s="9"/>
      <c r="BI807" s="7" t="str">
        <f t="shared" ca="1" si="168"/>
        <v/>
      </c>
      <c r="BJ807" s="4" t="str">
        <f t="shared" si="176"/>
        <v/>
      </c>
      <c r="BK807" s="96" t="str">
        <f t="shared" si="169"/>
        <v/>
      </c>
      <c r="BL807" s="107"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8"/>
      <c r="CA807" s="15"/>
      <c r="CB807" s="5" t="str">
        <f t="shared" si="177"/>
        <v/>
      </c>
      <c r="CD807" s="5"/>
      <c r="CE807" s="5" t="str">
        <f t="shared" si="173"/>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7"/>
      <c r="AW808" s="97"/>
      <c r="AX808" s="97"/>
      <c r="AY808" s="110"/>
      <c r="AZ808" s="97"/>
      <c r="BA808" s="97"/>
      <c r="BB808" s="4"/>
      <c r="BC808" s="100"/>
      <c r="BF808" s="9"/>
      <c r="BI808" s="7" t="str">
        <f t="shared" ca="1" si="168"/>
        <v/>
      </c>
      <c r="BJ808" s="4" t="str">
        <f t="shared" si="176"/>
        <v/>
      </c>
      <c r="BK808" s="96" t="str">
        <f t="shared" si="169"/>
        <v/>
      </c>
      <c r="BL808" s="107"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8"/>
      <c r="CA808" s="15"/>
      <c r="CB808" s="5" t="str">
        <f t="shared" si="177"/>
        <v/>
      </c>
      <c r="CD808" s="5"/>
      <c r="CE808" s="5" t="str">
        <f t="shared" si="173"/>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7"/>
      <c r="AW809" s="97"/>
      <c r="AX809" s="97"/>
      <c r="AY809" s="110"/>
      <c r="AZ809" s="97"/>
      <c r="BA809" s="97"/>
      <c r="BB809" s="4"/>
      <c r="BC809" s="100"/>
      <c r="BF809" s="9"/>
      <c r="BI809" s="7" t="str">
        <f t="shared" ca="1" si="168"/>
        <v/>
      </c>
      <c r="BJ809" s="4" t="str">
        <f t="shared" si="176"/>
        <v/>
      </c>
      <c r="BK809" s="96" t="str">
        <f t="shared" si="169"/>
        <v/>
      </c>
      <c r="BL809" s="107"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8"/>
      <c r="CA809" s="15"/>
      <c r="CB809" s="5" t="str">
        <f t="shared" si="177"/>
        <v/>
      </c>
      <c r="CD809" s="5"/>
      <c r="CE809" s="5" t="str">
        <f t="shared" si="173"/>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7"/>
      <c r="AW810" s="97"/>
      <c r="AX810" s="97"/>
      <c r="AY810" s="110"/>
      <c r="AZ810" s="97"/>
      <c r="BA810" s="97"/>
      <c r="BB810" s="4"/>
      <c r="BC810" s="100"/>
      <c r="BF810" s="9"/>
      <c r="BI810" s="7" t="str">
        <f t="shared" ca="1" si="168"/>
        <v/>
      </c>
      <c r="BJ810" s="4" t="str">
        <f t="shared" si="176"/>
        <v/>
      </c>
      <c r="BK810" s="96" t="str">
        <f t="shared" si="169"/>
        <v/>
      </c>
      <c r="BL810" s="107"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8"/>
      <c r="CA810" s="15"/>
      <c r="CB810" s="5" t="str">
        <f t="shared" si="177"/>
        <v/>
      </c>
      <c r="CD810" s="5"/>
      <c r="CE810" s="5" t="str">
        <f t="shared" si="173"/>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7"/>
      <c r="AW811" s="97"/>
      <c r="AX811" s="97"/>
      <c r="AY811" s="110"/>
      <c r="AZ811" s="97"/>
      <c r="BA811" s="97"/>
      <c r="BB811" s="4"/>
      <c r="BC811" s="100"/>
      <c r="BF811" s="9"/>
      <c r="BI811" s="7" t="str">
        <f t="shared" ca="1" si="168"/>
        <v/>
      </c>
      <c r="BJ811" s="4" t="str">
        <f t="shared" si="176"/>
        <v/>
      </c>
      <c r="BK811" s="96" t="str">
        <f t="shared" si="169"/>
        <v/>
      </c>
      <c r="BL811" s="107"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8"/>
      <c r="CA811" s="15"/>
      <c r="CB811" s="5" t="str">
        <f t="shared" si="177"/>
        <v/>
      </c>
      <c r="CD811" s="5"/>
      <c r="CE811" s="5" t="str">
        <f t="shared" si="173"/>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7"/>
      <c r="AW812" s="97"/>
      <c r="AX812" s="97"/>
      <c r="AY812" s="110"/>
      <c r="AZ812" s="97"/>
      <c r="BA812" s="97"/>
      <c r="BB812" s="4"/>
      <c r="BC812" s="100"/>
      <c r="BF812" s="9"/>
      <c r="BI812" s="7" t="str">
        <f t="shared" ca="1" si="168"/>
        <v/>
      </c>
      <c r="BJ812" s="4" t="str">
        <f t="shared" si="176"/>
        <v/>
      </c>
      <c r="BK812" s="96" t="str">
        <f t="shared" si="169"/>
        <v/>
      </c>
      <c r="BL812" s="107"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8"/>
      <c r="CA812" s="15"/>
      <c r="CB812" s="5" t="str">
        <f t="shared" si="177"/>
        <v/>
      </c>
      <c r="CD812" s="5"/>
      <c r="CE812" s="5" t="str">
        <f t="shared" si="173"/>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7"/>
      <c r="AW813" s="97"/>
      <c r="AX813" s="97"/>
      <c r="AY813" s="110"/>
      <c r="AZ813" s="97"/>
      <c r="BA813" s="97"/>
      <c r="BB813" s="4"/>
      <c r="BC813" s="100"/>
      <c r="BF813" s="9"/>
      <c r="BI813" s="7" t="str">
        <f t="shared" ca="1" si="168"/>
        <v/>
      </c>
      <c r="BJ813" s="4" t="str">
        <f t="shared" si="176"/>
        <v/>
      </c>
      <c r="BK813" s="96" t="str">
        <f t="shared" si="169"/>
        <v/>
      </c>
      <c r="BL813" s="107"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8"/>
      <c r="CA813" s="15"/>
      <c r="CB813" s="5" t="str">
        <f t="shared" si="177"/>
        <v/>
      </c>
      <c r="CD813" s="5"/>
      <c r="CE813" s="5" t="str">
        <f t="shared" si="173"/>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7"/>
      <c r="AW814" s="97"/>
      <c r="AX814" s="97"/>
      <c r="AY814" s="110"/>
      <c r="AZ814" s="97"/>
      <c r="BA814" s="97"/>
      <c r="BB814" s="4"/>
      <c r="BC814" s="100"/>
      <c r="BF814" s="9"/>
      <c r="BI814" s="7" t="str">
        <f t="shared" ca="1" si="168"/>
        <v/>
      </c>
      <c r="BJ814" s="4" t="str">
        <f t="shared" si="176"/>
        <v/>
      </c>
      <c r="BK814" s="96" t="str">
        <f t="shared" si="169"/>
        <v/>
      </c>
      <c r="BL814" s="107"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8"/>
      <c r="CA814" s="15"/>
      <c r="CB814" s="5" t="str">
        <f t="shared" si="177"/>
        <v/>
      </c>
      <c r="CD814" s="5"/>
      <c r="CE814" s="5" t="str">
        <f t="shared" si="173"/>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7"/>
      <c r="AW815" s="97"/>
      <c r="AX815" s="97"/>
      <c r="AY815" s="110"/>
      <c r="AZ815" s="97"/>
      <c r="BA815" s="97"/>
      <c r="BB815" s="4"/>
      <c r="BC815" s="100"/>
      <c r="BF815" s="9"/>
      <c r="BI815" s="7" t="str">
        <f t="shared" ca="1" si="168"/>
        <v/>
      </c>
      <c r="BJ815" s="4" t="str">
        <f t="shared" si="176"/>
        <v/>
      </c>
      <c r="BK815" s="96" t="str">
        <f t="shared" si="169"/>
        <v/>
      </c>
      <c r="BL815" s="107"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8"/>
      <c r="CA815" s="15"/>
      <c r="CB815" s="5" t="str">
        <f t="shared" si="177"/>
        <v/>
      </c>
      <c r="CD815" s="5"/>
      <c r="CE815" s="5" t="str">
        <f t="shared" si="173"/>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7"/>
      <c r="AW816" s="97"/>
      <c r="AX816" s="97"/>
      <c r="AY816" s="110"/>
      <c r="AZ816" s="97"/>
      <c r="BA816" s="97"/>
      <c r="BB816" s="4"/>
      <c r="BC816" s="100"/>
      <c r="BF816" s="9"/>
      <c r="BI816" s="7" t="str">
        <f t="shared" ca="1" si="168"/>
        <v/>
      </c>
      <c r="BJ816" s="4" t="str">
        <f t="shared" si="176"/>
        <v/>
      </c>
      <c r="BK816" s="96" t="str">
        <f t="shared" si="169"/>
        <v/>
      </c>
      <c r="BL816" s="107"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8"/>
      <c r="CA816" s="15"/>
      <c r="CB816" s="5" t="str">
        <f t="shared" si="177"/>
        <v/>
      </c>
      <c r="CD816" s="5"/>
      <c r="CE816" s="5" t="str">
        <f t="shared" si="173"/>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7"/>
      <c r="AW817" s="97"/>
      <c r="AX817" s="97"/>
      <c r="AY817" s="110"/>
      <c r="AZ817" s="97"/>
      <c r="BA817" s="97"/>
      <c r="BB817" s="4"/>
      <c r="BC817" s="100"/>
      <c r="BF817" s="9"/>
      <c r="BI817" s="7" t="str">
        <f t="shared" ca="1" si="168"/>
        <v/>
      </c>
      <c r="BJ817" s="4" t="str">
        <f t="shared" si="176"/>
        <v/>
      </c>
      <c r="BK817" s="96" t="str">
        <f t="shared" si="169"/>
        <v/>
      </c>
      <c r="BL817" s="107"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8"/>
      <c r="CA817" s="15"/>
      <c r="CB817" s="5" t="str">
        <f t="shared" si="177"/>
        <v/>
      </c>
      <c r="CD817" s="5"/>
      <c r="CE817" s="5" t="str">
        <f t="shared" si="173"/>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7"/>
      <c r="AW818" s="97"/>
      <c r="AX818" s="97"/>
      <c r="AY818" s="110"/>
      <c r="AZ818" s="97"/>
      <c r="BA818" s="97"/>
      <c r="BB818" s="4"/>
      <c r="BC818" s="100"/>
      <c r="BF818" s="9"/>
      <c r="BI818" s="7" t="str">
        <f t="shared" ca="1" si="168"/>
        <v/>
      </c>
      <c r="BJ818" s="4" t="str">
        <f t="shared" si="176"/>
        <v/>
      </c>
      <c r="BK818" s="96" t="str">
        <f t="shared" si="169"/>
        <v/>
      </c>
      <c r="BL818" s="107"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8"/>
      <c r="CA818" s="15"/>
      <c r="CB818" s="5" t="str">
        <f t="shared" si="177"/>
        <v/>
      </c>
      <c r="CD818" s="5"/>
      <c r="CE818" s="5" t="str">
        <f t="shared" si="173"/>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7"/>
      <c r="AW819" s="97"/>
      <c r="AX819" s="97"/>
      <c r="AY819" s="110"/>
      <c r="AZ819" s="97"/>
      <c r="BA819" s="97"/>
      <c r="BB819" s="4"/>
      <c r="BC819" s="100"/>
      <c r="BF819" s="9"/>
      <c r="BI819" s="7" t="str">
        <f t="shared" ca="1" si="168"/>
        <v/>
      </c>
      <c r="BJ819" s="4" t="str">
        <f t="shared" si="176"/>
        <v/>
      </c>
      <c r="BK819" s="96" t="str">
        <f t="shared" si="169"/>
        <v/>
      </c>
      <c r="BL819" s="107"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8"/>
      <c r="CA819" s="15"/>
      <c r="CB819" s="5" t="str">
        <f t="shared" si="177"/>
        <v/>
      </c>
      <c r="CD819" s="5"/>
      <c r="CE819" s="5" t="str">
        <f t="shared" si="173"/>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7"/>
      <c r="AW820" s="97"/>
      <c r="AX820" s="97"/>
      <c r="AY820" s="110"/>
      <c r="AZ820" s="97"/>
      <c r="BA820" s="97"/>
      <c r="BB820" s="4"/>
      <c r="BC820" s="100"/>
      <c r="BF820" s="9"/>
      <c r="BI820" s="7" t="str">
        <f t="shared" ca="1" si="168"/>
        <v/>
      </c>
      <c r="BJ820" s="4" t="str">
        <f t="shared" si="176"/>
        <v/>
      </c>
      <c r="BK820" s="96" t="str">
        <f t="shared" si="169"/>
        <v/>
      </c>
      <c r="BL820" s="107"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8"/>
      <c r="CA820" s="15"/>
      <c r="CB820" s="5" t="str">
        <f t="shared" si="177"/>
        <v/>
      </c>
      <c r="CD820" s="5"/>
      <c r="CE820" s="5" t="str">
        <f t="shared" si="173"/>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7"/>
      <c r="AW821" s="97"/>
      <c r="AX821" s="97"/>
      <c r="AY821" s="110"/>
      <c r="AZ821" s="97"/>
      <c r="BA821" s="97"/>
      <c r="BB821" s="4"/>
      <c r="BC821" s="100"/>
      <c r="BF821" s="9"/>
      <c r="BI821" s="7" t="str">
        <f t="shared" ca="1" si="168"/>
        <v/>
      </c>
      <c r="BJ821" s="4" t="str">
        <f t="shared" si="176"/>
        <v/>
      </c>
      <c r="BK821" s="96" t="str">
        <f t="shared" si="169"/>
        <v/>
      </c>
      <c r="BL821" s="107"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8"/>
      <c r="CA821" s="15"/>
      <c r="CB821" s="5" t="str">
        <f t="shared" si="177"/>
        <v/>
      </c>
      <c r="CD821" s="5"/>
      <c r="CE821" s="5" t="str">
        <f t="shared" si="173"/>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7"/>
      <c r="AW822" s="97"/>
      <c r="AX822" s="97"/>
      <c r="AY822" s="110"/>
      <c r="AZ822" s="97"/>
      <c r="BA822" s="97"/>
      <c r="BB822" s="4"/>
      <c r="BC822" s="100"/>
      <c r="BF822" s="9"/>
      <c r="BI822" s="7" t="str">
        <f t="shared" ca="1" si="168"/>
        <v/>
      </c>
      <c r="BJ822" s="4" t="str">
        <f t="shared" si="176"/>
        <v/>
      </c>
      <c r="BK822" s="96" t="str">
        <f t="shared" si="169"/>
        <v/>
      </c>
      <c r="BL822" s="107"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8"/>
      <c r="CA822" s="15"/>
      <c r="CB822" s="5" t="str">
        <f t="shared" si="177"/>
        <v/>
      </c>
      <c r="CD822" s="5"/>
      <c r="CE822" s="5" t="str">
        <f t="shared" si="173"/>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7"/>
      <c r="AW823" s="97"/>
      <c r="AX823" s="97"/>
      <c r="AY823" s="110"/>
      <c r="AZ823" s="97"/>
      <c r="BA823" s="97"/>
      <c r="BB823" s="4"/>
      <c r="BC823" s="100"/>
      <c r="BF823" s="9"/>
      <c r="BI823" s="7" t="str">
        <f t="shared" ca="1" si="168"/>
        <v/>
      </c>
      <c r="BJ823" s="4" t="str">
        <f t="shared" si="176"/>
        <v/>
      </c>
      <c r="BK823" s="96" t="str">
        <f t="shared" si="169"/>
        <v/>
      </c>
      <c r="BL823" s="107"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8"/>
      <c r="CA823" s="15"/>
      <c r="CB823" s="5" t="str">
        <f t="shared" si="177"/>
        <v/>
      </c>
      <c r="CD823" s="5"/>
      <c r="CE823" s="5" t="str">
        <f t="shared" si="173"/>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7"/>
      <c r="AW824" s="97"/>
      <c r="AX824" s="97"/>
      <c r="AY824" s="110"/>
      <c r="AZ824" s="97"/>
      <c r="BA824" s="97"/>
      <c r="BB824" s="4"/>
      <c r="BC824" s="100"/>
      <c r="BF824" s="9"/>
      <c r="BI824" s="7" t="str">
        <f t="shared" ca="1" si="168"/>
        <v/>
      </c>
      <c r="BJ824" s="4" t="str">
        <f t="shared" si="176"/>
        <v/>
      </c>
      <c r="BK824" s="96" t="str">
        <f t="shared" si="169"/>
        <v/>
      </c>
      <c r="BL824" s="107"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8"/>
      <c r="CA824" s="15"/>
      <c r="CB824" s="5" t="str">
        <f t="shared" si="177"/>
        <v/>
      </c>
      <c r="CD824" s="5"/>
      <c r="CE824" s="5" t="str">
        <f t="shared" si="173"/>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7"/>
      <c r="AW825" s="97"/>
      <c r="AX825" s="97"/>
      <c r="AY825" s="110"/>
      <c r="AZ825" s="97"/>
      <c r="BA825" s="97"/>
      <c r="BB825" s="4"/>
      <c r="BC825" s="100"/>
      <c r="BF825" s="9"/>
      <c r="BI825" s="7" t="str">
        <f t="shared" ca="1" si="168"/>
        <v/>
      </c>
      <c r="BJ825" s="4" t="str">
        <f t="shared" si="176"/>
        <v/>
      </c>
      <c r="BK825" s="96" t="str">
        <f t="shared" si="169"/>
        <v/>
      </c>
      <c r="BL825" s="107"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8"/>
      <c r="CA825" s="15"/>
      <c r="CB825" s="5" t="str">
        <f t="shared" si="177"/>
        <v/>
      </c>
      <c r="CD825" s="5"/>
      <c r="CE825" s="5" t="str">
        <f t="shared" si="173"/>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7"/>
      <c r="AW826" s="97"/>
      <c r="AX826" s="97"/>
      <c r="AY826" s="110"/>
      <c r="AZ826" s="97"/>
      <c r="BA826" s="97"/>
      <c r="BB826" s="4"/>
      <c r="BC826" s="100"/>
      <c r="BF826" s="9"/>
      <c r="BI826" s="7" t="str">
        <f t="shared" ca="1" si="168"/>
        <v/>
      </c>
      <c r="BJ826" s="4" t="str">
        <f t="shared" si="176"/>
        <v/>
      </c>
      <c r="BK826" s="96" t="str">
        <f t="shared" si="169"/>
        <v/>
      </c>
      <c r="BL826" s="107"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8"/>
      <c r="CA826" s="15"/>
      <c r="CB826" s="5" t="str">
        <f t="shared" si="177"/>
        <v/>
      </c>
      <c r="CD826" s="5"/>
      <c r="CE826" s="5" t="str">
        <f t="shared" si="173"/>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7"/>
      <c r="AW827" s="97"/>
      <c r="AX827" s="97"/>
      <c r="AY827" s="110"/>
      <c r="AZ827" s="97"/>
      <c r="BA827" s="97"/>
      <c r="BB827" s="4"/>
      <c r="BC827" s="100"/>
      <c r="BF827" s="9"/>
      <c r="BI827" s="7" t="str">
        <f t="shared" ca="1" si="168"/>
        <v/>
      </c>
      <c r="BJ827" s="4" t="str">
        <f t="shared" si="176"/>
        <v/>
      </c>
      <c r="BK827" s="96" t="str">
        <f t="shared" si="169"/>
        <v/>
      </c>
      <c r="BL827" s="107"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8"/>
      <c r="CA827" s="15"/>
      <c r="CB827" s="5" t="str">
        <f t="shared" si="177"/>
        <v/>
      </c>
      <c r="CD827" s="5"/>
      <c r="CE827" s="5" t="str">
        <f t="shared" si="173"/>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7"/>
      <c r="AW828" s="97"/>
      <c r="AX828" s="97"/>
      <c r="AY828" s="110"/>
      <c r="AZ828" s="97"/>
      <c r="BA828" s="97"/>
      <c r="BB828" s="4"/>
      <c r="BC828" s="100"/>
      <c r="BF828" s="9"/>
      <c r="BI828" s="7" t="str">
        <f t="shared" ca="1" si="168"/>
        <v/>
      </c>
      <c r="BJ828" s="4" t="str">
        <f t="shared" si="176"/>
        <v/>
      </c>
      <c r="BK828" s="96" t="str">
        <f t="shared" si="169"/>
        <v/>
      </c>
      <c r="BL828" s="107"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8"/>
      <c r="CA828" s="15"/>
      <c r="CB828" s="5" t="str">
        <f t="shared" si="177"/>
        <v/>
      </c>
      <c r="CD828" s="5"/>
      <c r="CE828" s="5" t="str">
        <f t="shared" si="173"/>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7"/>
      <c r="AW829" s="97"/>
      <c r="AX829" s="97"/>
      <c r="AY829" s="110"/>
      <c r="AZ829" s="97"/>
      <c r="BA829" s="97"/>
      <c r="BB829" s="4"/>
      <c r="BC829" s="100"/>
      <c r="BF829" s="9"/>
      <c r="BI829" s="7" t="str">
        <f t="shared" ca="1" si="168"/>
        <v/>
      </c>
      <c r="BJ829" s="4" t="str">
        <f t="shared" si="176"/>
        <v/>
      </c>
      <c r="BK829" s="96" t="str">
        <f t="shared" si="169"/>
        <v/>
      </c>
      <c r="BL829" s="107"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8"/>
      <c r="CA829" s="15"/>
      <c r="CB829" s="5" t="str">
        <f t="shared" si="177"/>
        <v/>
      </c>
      <c r="CD829" s="5"/>
      <c r="CE829" s="5" t="str">
        <f t="shared" si="173"/>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7"/>
      <c r="AW830" s="97"/>
      <c r="AX830" s="97"/>
      <c r="AY830" s="110"/>
      <c r="AZ830" s="97"/>
      <c r="BA830" s="97"/>
      <c r="BB830" s="4"/>
      <c r="BC830" s="100"/>
      <c r="BF830" s="9"/>
      <c r="BI830" s="7" t="str">
        <f t="shared" ca="1" si="168"/>
        <v/>
      </c>
      <c r="BJ830" s="4" t="str">
        <f t="shared" si="176"/>
        <v/>
      </c>
      <c r="BK830" s="96" t="str">
        <f t="shared" si="169"/>
        <v/>
      </c>
      <c r="BL830" s="107"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8"/>
      <c r="CA830" s="15"/>
      <c r="CB830" s="5" t="str">
        <f t="shared" si="177"/>
        <v/>
      </c>
      <c r="CD830" s="5"/>
      <c r="CE830" s="5" t="str">
        <f t="shared" si="173"/>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7"/>
      <c r="AW831" s="97"/>
      <c r="AX831" s="97"/>
      <c r="AY831" s="110"/>
      <c r="AZ831" s="97"/>
      <c r="BA831" s="97"/>
      <c r="BB831" s="4"/>
      <c r="BC831" s="100"/>
      <c r="BF831" s="9"/>
      <c r="BI831" s="7" t="str">
        <f t="shared" ca="1" si="168"/>
        <v/>
      </c>
      <c r="BJ831" s="4" t="str">
        <f t="shared" si="176"/>
        <v/>
      </c>
      <c r="BK831" s="96" t="str">
        <f t="shared" si="169"/>
        <v/>
      </c>
      <c r="BL831" s="107"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8"/>
      <c r="CA831" s="15"/>
      <c r="CB831" s="5" t="str">
        <f t="shared" si="177"/>
        <v/>
      </c>
      <c r="CD831" s="5"/>
      <c r="CE831" s="5" t="str">
        <f t="shared" si="173"/>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7"/>
      <c r="AW832" s="97"/>
      <c r="AX832" s="97"/>
      <c r="AY832" s="110"/>
      <c r="AZ832" s="97"/>
      <c r="BA832" s="97"/>
      <c r="BB832" s="4"/>
      <c r="BC832" s="100"/>
      <c r="BF832" s="9"/>
      <c r="BI832" s="7" t="str">
        <f t="shared" ca="1" si="168"/>
        <v/>
      </c>
      <c r="BJ832" s="4" t="str">
        <f t="shared" si="176"/>
        <v/>
      </c>
      <c r="BK832" s="96" t="str">
        <f t="shared" si="169"/>
        <v/>
      </c>
      <c r="BL832" s="107"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8"/>
      <c r="CA832" s="15"/>
      <c r="CB832" s="5" t="str">
        <f t="shared" si="177"/>
        <v/>
      </c>
      <c r="CD832" s="5"/>
      <c r="CE832" s="5" t="str">
        <f t="shared" si="173"/>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7"/>
      <c r="AW833" s="97"/>
      <c r="AX833" s="97"/>
      <c r="AY833" s="110"/>
      <c r="AZ833" s="97"/>
      <c r="BA833" s="97"/>
      <c r="BB833" s="4"/>
      <c r="BC833" s="100"/>
      <c r="BF833" s="9"/>
      <c r="BI833" s="7" t="str">
        <f t="shared" ca="1" si="168"/>
        <v/>
      </c>
      <c r="BJ833" s="4" t="str">
        <f t="shared" si="176"/>
        <v/>
      </c>
      <c r="BK833" s="96" t="str">
        <f t="shared" si="169"/>
        <v/>
      </c>
      <c r="BL833" s="107"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8"/>
      <c r="CA833" s="15"/>
      <c r="CB833" s="5" t="str">
        <f t="shared" si="177"/>
        <v/>
      </c>
      <c r="CD833" s="5"/>
      <c r="CE833" s="5" t="str">
        <f t="shared" si="173"/>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7"/>
      <c r="AW834" s="97"/>
      <c r="AX834" s="97"/>
      <c r="AY834" s="110"/>
      <c r="AZ834" s="97"/>
      <c r="BA834" s="97"/>
      <c r="BB834" s="4"/>
      <c r="BC834" s="100"/>
      <c r="BF834" s="9"/>
      <c r="BI834" s="7" t="str">
        <f t="shared" ref="BI834:BI897" ca="1" si="180">IFERROR(IF(BF834="","",IF(BB834=5,"",IF(BF834-TODAY()&gt;0,"VIGENTE","VENCIDO"))),"")</f>
        <v/>
      </c>
      <c r="BJ834" s="4" t="str">
        <f t="shared" si="176"/>
        <v/>
      </c>
      <c r="BK834" s="96" t="str">
        <f t="shared" ref="BK834:BK897" si="181">IFERROR(IF(AA834="","",AA834/V834),"")</f>
        <v/>
      </c>
      <c r="BL834" s="107"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8"/>
      <c r="CA834" s="15"/>
      <c r="CB834" s="5" t="str">
        <f t="shared" si="177"/>
        <v/>
      </c>
      <c r="CD834" s="5"/>
      <c r="CE834" s="5" t="str">
        <f t="shared" ref="CE834:CE897" si="185">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7"/>
      <c r="AW835" s="97"/>
      <c r="AX835" s="97"/>
      <c r="AY835" s="110"/>
      <c r="AZ835" s="97"/>
      <c r="BA835" s="97"/>
      <c r="BB835" s="4"/>
      <c r="BC835" s="100"/>
      <c r="BF835" s="9"/>
      <c r="BI835" s="7" t="str">
        <f t="shared" ca="1" si="180"/>
        <v/>
      </c>
      <c r="BJ835" s="4" t="str">
        <f t="shared" si="176"/>
        <v/>
      </c>
      <c r="BK835" s="96" t="str">
        <f t="shared" si="181"/>
        <v/>
      </c>
      <c r="BL835" s="107"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8"/>
      <c r="CA835" s="15"/>
      <c r="CB835" s="5" t="str">
        <f t="shared" si="177"/>
        <v/>
      </c>
      <c r="CD835" s="5"/>
      <c r="CE835" s="5" t="str">
        <f t="shared" si="185"/>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7"/>
      <c r="AW836" s="97"/>
      <c r="AX836" s="97"/>
      <c r="AY836" s="110"/>
      <c r="AZ836" s="97"/>
      <c r="BA836" s="97"/>
      <c r="BB836" s="4"/>
      <c r="BC836" s="100"/>
      <c r="BF836" s="9"/>
      <c r="BI836" s="7" t="str">
        <f t="shared" ca="1" si="180"/>
        <v/>
      </c>
      <c r="BJ836" s="4" t="str">
        <f t="shared" si="176"/>
        <v/>
      </c>
      <c r="BK836" s="96" t="str">
        <f t="shared" si="181"/>
        <v/>
      </c>
      <c r="BL836" s="107"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8"/>
      <c r="CA836" s="15"/>
      <c r="CB836" s="5" t="str">
        <f t="shared" si="177"/>
        <v/>
      </c>
      <c r="CD836" s="5"/>
      <c r="CE836" s="5" t="str">
        <f t="shared" si="185"/>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7"/>
      <c r="AW837" s="97"/>
      <c r="AX837" s="97"/>
      <c r="AY837" s="110"/>
      <c r="AZ837" s="97"/>
      <c r="BA837" s="97"/>
      <c r="BB837" s="4"/>
      <c r="BC837" s="100"/>
      <c r="BF837" s="9"/>
      <c r="BI837" s="7" t="str">
        <f t="shared" ca="1" si="180"/>
        <v/>
      </c>
      <c r="BJ837" s="4" t="str">
        <f t="shared" si="176"/>
        <v/>
      </c>
      <c r="BK837" s="96" t="str">
        <f t="shared" si="181"/>
        <v/>
      </c>
      <c r="BL837" s="107"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8"/>
      <c r="CA837" s="15"/>
      <c r="CB837" s="5" t="str">
        <f t="shared" si="177"/>
        <v/>
      </c>
      <c r="CD837" s="5"/>
      <c r="CE837" s="5" t="str">
        <f t="shared" si="185"/>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7"/>
      <c r="AW838" s="97"/>
      <c r="AX838" s="97"/>
      <c r="AY838" s="110"/>
      <c r="AZ838" s="97"/>
      <c r="BA838" s="97"/>
      <c r="BB838" s="4"/>
      <c r="BC838" s="100"/>
      <c r="BF838" s="9"/>
      <c r="BI838" s="7" t="str">
        <f t="shared" ca="1" si="180"/>
        <v/>
      </c>
      <c r="BJ838" s="4" t="str">
        <f t="shared" si="176"/>
        <v/>
      </c>
      <c r="BK838" s="96" t="str">
        <f t="shared" si="181"/>
        <v/>
      </c>
      <c r="BL838" s="107"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8"/>
      <c r="CA838" s="15"/>
      <c r="CB838" s="5" t="str">
        <f t="shared" si="177"/>
        <v/>
      </c>
      <c r="CD838" s="5"/>
      <c r="CE838" s="5" t="str">
        <f t="shared" si="185"/>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7"/>
      <c r="AW839" s="97"/>
      <c r="AX839" s="97"/>
      <c r="AY839" s="110"/>
      <c r="AZ839" s="97"/>
      <c r="BA839" s="97"/>
      <c r="BB839" s="4"/>
      <c r="BC839" s="100"/>
      <c r="BF839" s="9"/>
      <c r="BI839" s="7" t="str">
        <f t="shared" ca="1" si="180"/>
        <v/>
      </c>
      <c r="BJ839" s="4" t="str">
        <f t="shared" si="176"/>
        <v/>
      </c>
      <c r="BK839" s="96" t="str">
        <f t="shared" si="181"/>
        <v/>
      </c>
      <c r="BL839" s="107"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8"/>
      <c r="CA839" s="15"/>
      <c r="CB839" s="5" t="str">
        <f t="shared" si="177"/>
        <v/>
      </c>
      <c r="CD839" s="5"/>
      <c r="CE839" s="5" t="str">
        <f t="shared" si="185"/>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7"/>
      <c r="AW840" s="97"/>
      <c r="AX840" s="97"/>
      <c r="AY840" s="110"/>
      <c r="AZ840" s="97"/>
      <c r="BA840" s="97"/>
      <c r="BB840" s="4"/>
      <c r="BC840" s="100"/>
      <c r="BF840" s="9"/>
      <c r="BI840" s="7" t="str">
        <f t="shared" ca="1" si="180"/>
        <v/>
      </c>
      <c r="BJ840" s="4" t="str">
        <f t="shared" si="176"/>
        <v/>
      </c>
      <c r="BK840" s="96" t="str">
        <f t="shared" si="181"/>
        <v/>
      </c>
      <c r="BL840" s="107"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8"/>
      <c r="CA840" s="15"/>
      <c r="CB840" s="5" t="str">
        <f t="shared" si="177"/>
        <v/>
      </c>
      <c r="CD840" s="5"/>
      <c r="CE840" s="5" t="str">
        <f t="shared" si="185"/>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7"/>
      <c r="AW841" s="97"/>
      <c r="AX841" s="97"/>
      <c r="AY841" s="110"/>
      <c r="AZ841" s="97"/>
      <c r="BA841" s="97"/>
      <c r="BB841" s="4"/>
      <c r="BC841" s="100"/>
      <c r="BF841" s="9"/>
      <c r="BI841" s="7" t="str">
        <f t="shared" ca="1" si="180"/>
        <v/>
      </c>
      <c r="BJ841" s="4" t="str">
        <f t="shared" si="176"/>
        <v/>
      </c>
      <c r="BK841" s="96" t="str">
        <f t="shared" si="181"/>
        <v/>
      </c>
      <c r="BL841" s="107"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8"/>
      <c r="CA841" s="15"/>
      <c r="CB841" s="5" t="str">
        <f t="shared" si="177"/>
        <v/>
      </c>
      <c r="CD841" s="5"/>
      <c r="CE841" s="5" t="str">
        <f t="shared" si="185"/>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7"/>
      <c r="AW842" s="97"/>
      <c r="AX842" s="97"/>
      <c r="AY842" s="110"/>
      <c r="AZ842" s="97"/>
      <c r="BA842" s="97"/>
      <c r="BB842" s="4"/>
      <c r="BC842" s="100"/>
      <c r="BF842" s="9"/>
      <c r="BI842" s="7" t="str">
        <f t="shared" ca="1" si="180"/>
        <v/>
      </c>
      <c r="BJ842" s="4" t="str">
        <f t="shared" si="176"/>
        <v/>
      </c>
      <c r="BK842" s="96" t="str">
        <f t="shared" si="181"/>
        <v/>
      </c>
      <c r="BL842" s="107"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8"/>
      <c r="CA842" s="15"/>
      <c r="CB842" s="5" t="str">
        <f t="shared" si="177"/>
        <v/>
      </c>
      <c r="CD842" s="5"/>
      <c r="CE842" s="5" t="str">
        <f t="shared" si="185"/>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7"/>
      <c r="AW843" s="97"/>
      <c r="AX843" s="97"/>
      <c r="AY843" s="110"/>
      <c r="AZ843" s="97"/>
      <c r="BA843" s="97"/>
      <c r="BB843" s="4"/>
      <c r="BC843" s="100"/>
      <c r="BF843" s="9"/>
      <c r="BI843" s="7" t="str">
        <f t="shared" ca="1" si="180"/>
        <v/>
      </c>
      <c r="BJ843" s="4" t="str">
        <f t="shared" si="176"/>
        <v/>
      </c>
      <c r="BK843" s="96" t="str">
        <f t="shared" si="181"/>
        <v/>
      </c>
      <c r="BL843" s="107"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8"/>
      <c r="CA843" s="15"/>
      <c r="CB843" s="5" t="str">
        <f t="shared" si="177"/>
        <v/>
      </c>
      <c r="CD843" s="5"/>
      <c r="CE843" s="5" t="str">
        <f t="shared" si="185"/>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7"/>
      <c r="AW844" s="97"/>
      <c r="AX844" s="97"/>
      <c r="AY844" s="110"/>
      <c r="AZ844" s="97"/>
      <c r="BA844" s="97"/>
      <c r="BB844" s="4"/>
      <c r="BC844" s="100"/>
      <c r="BF844" s="9"/>
      <c r="BI844" s="7" t="str">
        <f t="shared" ca="1" si="180"/>
        <v/>
      </c>
      <c r="BJ844" s="4" t="str">
        <f t="shared" si="176"/>
        <v/>
      </c>
      <c r="BK844" s="96" t="str">
        <f t="shared" si="181"/>
        <v/>
      </c>
      <c r="BL844" s="107"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8"/>
      <c r="CA844" s="15"/>
      <c r="CB844" s="5" t="str">
        <f t="shared" si="177"/>
        <v/>
      </c>
      <c r="CD844" s="5"/>
      <c r="CE844" s="5" t="str">
        <f t="shared" si="185"/>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7"/>
      <c r="AW845" s="97"/>
      <c r="AX845" s="97"/>
      <c r="AY845" s="110"/>
      <c r="AZ845" s="97"/>
      <c r="BA845" s="97"/>
      <c r="BB845" s="4"/>
      <c r="BC845" s="100"/>
      <c r="BF845" s="9"/>
      <c r="BI845" s="7" t="str">
        <f t="shared" ca="1" si="180"/>
        <v/>
      </c>
      <c r="BJ845" s="4" t="str">
        <f t="shared" si="176"/>
        <v/>
      </c>
      <c r="BK845" s="96" t="str">
        <f t="shared" si="181"/>
        <v/>
      </c>
      <c r="BL845" s="107"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8"/>
      <c r="CA845" s="15"/>
      <c r="CB845" s="5" t="str">
        <f t="shared" si="177"/>
        <v/>
      </c>
      <c r="CD845" s="5"/>
      <c r="CE845" s="5" t="str">
        <f t="shared" si="185"/>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7"/>
      <c r="AW846" s="97"/>
      <c r="AX846" s="97"/>
      <c r="AY846" s="110"/>
      <c r="AZ846" s="97"/>
      <c r="BA846" s="97"/>
      <c r="BB846" s="4"/>
      <c r="BC846" s="100"/>
      <c r="BF846" s="9"/>
      <c r="BI846" s="7" t="str">
        <f t="shared" ca="1" si="180"/>
        <v/>
      </c>
      <c r="BJ846" s="4" t="str">
        <f t="shared" si="176"/>
        <v/>
      </c>
      <c r="BK846" s="96" t="str">
        <f t="shared" si="181"/>
        <v/>
      </c>
      <c r="BL846" s="107"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8"/>
      <c r="CA846" s="15"/>
      <c r="CB846" s="5" t="str">
        <f t="shared" si="177"/>
        <v/>
      </c>
      <c r="CD846" s="5"/>
      <c r="CE846" s="5" t="str">
        <f t="shared" si="185"/>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7"/>
      <c r="AW847" s="97"/>
      <c r="AX847" s="97"/>
      <c r="AY847" s="110"/>
      <c r="AZ847" s="97"/>
      <c r="BA847" s="97"/>
      <c r="BB847" s="4"/>
      <c r="BC847" s="100"/>
      <c r="BF847" s="9"/>
      <c r="BI847" s="7" t="str">
        <f t="shared" ca="1" si="180"/>
        <v/>
      </c>
      <c r="BJ847" s="4" t="str">
        <f t="shared" si="176"/>
        <v/>
      </c>
      <c r="BK847" s="96" t="str">
        <f t="shared" si="181"/>
        <v/>
      </c>
      <c r="BL847" s="107"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8"/>
      <c r="CA847" s="15"/>
      <c r="CB847" s="5" t="str">
        <f t="shared" si="177"/>
        <v/>
      </c>
      <c r="CD847" s="5"/>
      <c r="CE847" s="5" t="str">
        <f t="shared" si="185"/>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7"/>
      <c r="AW848" s="97"/>
      <c r="AX848" s="97"/>
      <c r="AY848" s="110"/>
      <c r="AZ848" s="97"/>
      <c r="BA848" s="97"/>
      <c r="BB848" s="4"/>
      <c r="BC848" s="100"/>
      <c r="BF848" s="9"/>
      <c r="BI848" s="7" t="str">
        <f t="shared" ca="1" si="180"/>
        <v/>
      </c>
      <c r="BJ848" s="4" t="str">
        <f t="shared" si="176"/>
        <v/>
      </c>
      <c r="BK848" s="96" t="str">
        <f t="shared" si="181"/>
        <v/>
      </c>
      <c r="BL848" s="107"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8"/>
      <c r="CA848" s="15"/>
      <c r="CB848" s="5" t="str">
        <f t="shared" si="177"/>
        <v/>
      </c>
      <c r="CD848" s="5"/>
      <c r="CE848" s="5" t="str">
        <f t="shared" si="185"/>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7"/>
      <c r="AW849" s="97"/>
      <c r="AX849" s="97"/>
      <c r="AY849" s="110"/>
      <c r="AZ849" s="97"/>
      <c r="BA849" s="97"/>
      <c r="BB849" s="4"/>
      <c r="BC849" s="100"/>
      <c r="BF849" s="9"/>
      <c r="BI849" s="7" t="str">
        <f t="shared" ca="1" si="180"/>
        <v/>
      </c>
      <c r="BJ849" s="4" t="str">
        <f t="shared" si="176"/>
        <v/>
      </c>
      <c r="BK849" s="96" t="str">
        <f t="shared" si="181"/>
        <v/>
      </c>
      <c r="BL849" s="107"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8"/>
      <c r="CA849" s="15"/>
      <c r="CB849" s="5" t="str">
        <f t="shared" si="177"/>
        <v/>
      </c>
      <c r="CD849" s="5"/>
      <c r="CE849" s="5" t="str">
        <f t="shared" si="185"/>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7"/>
      <c r="AW850" s="97"/>
      <c r="AX850" s="97"/>
      <c r="AY850" s="110"/>
      <c r="AZ850" s="97"/>
      <c r="BA850" s="97"/>
      <c r="BB850" s="4"/>
      <c r="BC850" s="100"/>
      <c r="BF850" s="9"/>
      <c r="BI850" s="7" t="str">
        <f t="shared" ca="1" si="180"/>
        <v/>
      </c>
      <c r="BJ850" s="4" t="str">
        <f t="shared" si="176"/>
        <v/>
      </c>
      <c r="BK850" s="96" t="str">
        <f t="shared" si="181"/>
        <v/>
      </c>
      <c r="BL850" s="107"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8"/>
      <c r="CA850" s="15"/>
      <c r="CB850" s="5" t="str">
        <f t="shared" si="177"/>
        <v/>
      </c>
      <c r="CD850" s="5"/>
      <c r="CE850" s="5" t="str">
        <f t="shared" si="185"/>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7"/>
      <c r="AW851" s="97"/>
      <c r="AX851" s="97"/>
      <c r="AY851" s="110"/>
      <c r="AZ851" s="97"/>
      <c r="BA851" s="97"/>
      <c r="BB851" s="4"/>
      <c r="BC851" s="100"/>
      <c r="BF851" s="9"/>
      <c r="BI851" s="7" t="str">
        <f t="shared" ca="1" si="180"/>
        <v/>
      </c>
      <c r="BJ851" s="4" t="str">
        <f t="shared" ref="BJ851:BJ914" si="188">IFERROR(IF(AA851=0,"",AA851/BC851),"")</f>
        <v/>
      </c>
      <c r="BK851" s="96" t="str">
        <f t="shared" si="181"/>
        <v/>
      </c>
      <c r="BL851" s="107"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8"/>
      <c r="CA851" s="15"/>
      <c r="CB851" s="5" t="str">
        <f t="shared" si="177"/>
        <v/>
      </c>
      <c r="CD851" s="5"/>
      <c r="CE851" s="5" t="str">
        <f t="shared" si="185"/>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7"/>
      <c r="AW852" s="97"/>
      <c r="AX852" s="97"/>
      <c r="AY852" s="110"/>
      <c r="AZ852" s="97"/>
      <c r="BA852" s="97"/>
      <c r="BB852" s="4"/>
      <c r="BC852" s="100"/>
      <c r="BF852" s="9"/>
      <c r="BI852" s="7" t="str">
        <f t="shared" ca="1" si="180"/>
        <v/>
      </c>
      <c r="BJ852" s="4" t="str">
        <f t="shared" si="188"/>
        <v/>
      </c>
      <c r="BK852" s="96" t="str">
        <f t="shared" si="181"/>
        <v/>
      </c>
      <c r="BL852" s="107"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8"/>
      <c r="CA852" s="15"/>
      <c r="CB852" s="5" t="str">
        <f t="shared" si="177"/>
        <v/>
      </c>
      <c r="CD852" s="5"/>
      <c r="CE852" s="5" t="str">
        <f t="shared" si="185"/>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7"/>
      <c r="AW853" s="97"/>
      <c r="AX853" s="97"/>
      <c r="AY853" s="110"/>
      <c r="AZ853" s="97"/>
      <c r="BA853" s="97"/>
      <c r="BB853" s="4"/>
      <c r="BC853" s="100"/>
      <c r="BF853" s="9"/>
      <c r="BI853" s="7" t="str">
        <f t="shared" ca="1" si="180"/>
        <v/>
      </c>
      <c r="BJ853" s="4" t="str">
        <f t="shared" si="188"/>
        <v/>
      </c>
      <c r="BK853" s="96" t="str">
        <f t="shared" si="181"/>
        <v/>
      </c>
      <c r="BL853" s="107"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8"/>
      <c r="CA853" s="15"/>
      <c r="CB853" s="5" t="str">
        <f t="shared" si="177"/>
        <v/>
      </c>
      <c r="CD853" s="5"/>
      <c r="CE853" s="5" t="str">
        <f t="shared" si="185"/>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7"/>
      <c r="AW854" s="97"/>
      <c r="AX854" s="97"/>
      <c r="AY854" s="110"/>
      <c r="AZ854" s="97"/>
      <c r="BA854" s="97"/>
      <c r="BB854" s="4"/>
      <c r="BC854" s="100"/>
      <c r="BF854" s="9"/>
      <c r="BI854" s="7" t="str">
        <f t="shared" ca="1" si="180"/>
        <v/>
      </c>
      <c r="BJ854" s="4" t="str">
        <f t="shared" si="188"/>
        <v/>
      </c>
      <c r="BK854" s="96" t="str">
        <f t="shared" si="181"/>
        <v/>
      </c>
      <c r="BL854" s="107"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8"/>
      <c r="CA854" s="15"/>
      <c r="CB854" s="5" t="str">
        <f t="shared" ref="CB854:CB917" si="189">CONCATENATE(AJ854,AK854,AL854,AM854,AN854)</f>
        <v/>
      </c>
      <c r="CD854" s="5"/>
      <c r="CE854" s="5" t="str">
        <f t="shared" si="185"/>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7"/>
      <c r="AW855" s="97"/>
      <c r="AX855" s="97"/>
      <c r="AY855" s="110"/>
      <c r="AZ855" s="97"/>
      <c r="BA855" s="97"/>
      <c r="BB855" s="4"/>
      <c r="BC855" s="100"/>
      <c r="BF855" s="9"/>
      <c r="BI855" s="7" t="str">
        <f t="shared" ca="1" si="180"/>
        <v/>
      </c>
      <c r="BJ855" s="4" t="str">
        <f t="shared" si="188"/>
        <v/>
      </c>
      <c r="BK855" s="96" t="str">
        <f t="shared" si="181"/>
        <v/>
      </c>
      <c r="BL855" s="107"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8"/>
      <c r="CA855" s="15"/>
      <c r="CB855" s="5" t="str">
        <f t="shared" si="189"/>
        <v/>
      </c>
      <c r="CD855" s="5"/>
      <c r="CE855" s="5" t="str">
        <f t="shared" si="185"/>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7"/>
      <c r="AW856" s="97"/>
      <c r="AX856" s="97"/>
      <c r="AY856" s="110"/>
      <c r="AZ856" s="97"/>
      <c r="BA856" s="97"/>
      <c r="BB856" s="4"/>
      <c r="BC856" s="100"/>
      <c r="BF856" s="9"/>
      <c r="BI856" s="7" t="str">
        <f t="shared" ca="1" si="180"/>
        <v/>
      </c>
      <c r="BJ856" s="4" t="str">
        <f t="shared" si="188"/>
        <v/>
      </c>
      <c r="BK856" s="96" t="str">
        <f t="shared" si="181"/>
        <v/>
      </c>
      <c r="BL856" s="107"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8"/>
      <c r="CA856" s="15"/>
      <c r="CB856" s="5" t="str">
        <f t="shared" si="189"/>
        <v/>
      </c>
      <c r="CD856" s="5"/>
      <c r="CE856" s="5" t="str">
        <f t="shared" si="185"/>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7"/>
      <c r="AW857" s="97"/>
      <c r="AX857" s="97"/>
      <c r="AY857" s="110"/>
      <c r="AZ857" s="97"/>
      <c r="BA857" s="97"/>
      <c r="BB857" s="4"/>
      <c r="BC857" s="100"/>
      <c r="BF857" s="9"/>
      <c r="BI857" s="7" t="str">
        <f t="shared" ca="1" si="180"/>
        <v/>
      </c>
      <c r="BJ857" s="4" t="str">
        <f t="shared" si="188"/>
        <v/>
      </c>
      <c r="BK857" s="96" t="str">
        <f t="shared" si="181"/>
        <v/>
      </c>
      <c r="BL857" s="107"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8"/>
      <c r="CA857" s="15"/>
      <c r="CB857" s="5" t="str">
        <f t="shared" si="189"/>
        <v/>
      </c>
      <c r="CD857" s="5"/>
      <c r="CE857" s="5" t="str">
        <f t="shared" si="185"/>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7"/>
      <c r="AW858" s="97"/>
      <c r="AX858" s="97"/>
      <c r="AY858" s="110"/>
      <c r="AZ858" s="97"/>
      <c r="BA858" s="97"/>
      <c r="BB858" s="4"/>
      <c r="BC858" s="100"/>
      <c r="BF858" s="9"/>
      <c r="BI858" s="7" t="str">
        <f t="shared" ca="1" si="180"/>
        <v/>
      </c>
      <c r="BJ858" s="4" t="str">
        <f t="shared" si="188"/>
        <v/>
      </c>
      <c r="BK858" s="96" t="str">
        <f t="shared" si="181"/>
        <v/>
      </c>
      <c r="BL858" s="107"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8"/>
      <c r="CA858" s="15"/>
      <c r="CB858" s="5" t="str">
        <f t="shared" si="189"/>
        <v/>
      </c>
      <c r="CD858" s="5"/>
      <c r="CE858" s="5" t="str">
        <f t="shared" si="185"/>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7"/>
      <c r="AW859" s="97"/>
      <c r="AX859" s="97"/>
      <c r="AY859" s="110"/>
      <c r="AZ859" s="97"/>
      <c r="BA859" s="97"/>
      <c r="BB859" s="4"/>
      <c r="BC859" s="100"/>
      <c r="BF859" s="9"/>
      <c r="BI859" s="7" t="str">
        <f t="shared" ca="1" si="180"/>
        <v/>
      </c>
      <c r="BJ859" s="4" t="str">
        <f t="shared" si="188"/>
        <v/>
      </c>
      <c r="BK859" s="96" t="str">
        <f t="shared" si="181"/>
        <v/>
      </c>
      <c r="BL859" s="107"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8"/>
      <c r="CA859" s="15"/>
      <c r="CB859" s="5" t="str">
        <f t="shared" si="189"/>
        <v/>
      </c>
      <c r="CD859" s="5"/>
      <c r="CE859" s="5" t="str">
        <f t="shared" si="185"/>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7"/>
      <c r="AW860" s="97"/>
      <c r="AX860" s="97"/>
      <c r="AY860" s="110"/>
      <c r="AZ860" s="97"/>
      <c r="BA860" s="97"/>
      <c r="BB860" s="4"/>
      <c r="BC860" s="100"/>
      <c r="BF860" s="9"/>
      <c r="BI860" s="7" t="str">
        <f t="shared" ca="1" si="180"/>
        <v/>
      </c>
      <c r="BJ860" s="4" t="str">
        <f t="shared" si="188"/>
        <v/>
      </c>
      <c r="BK860" s="96" t="str">
        <f t="shared" si="181"/>
        <v/>
      </c>
      <c r="BL860" s="107"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8"/>
      <c r="CA860" s="15"/>
      <c r="CB860" s="5" t="str">
        <f t="shared" si="189"/>
        <v/>
      </c>
      <c r="CD860" s="5"/>
      <c r="CE860" s="5" t="str">
        <f t="shared" si="185"/>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7"/>
      <c r="AW861" s="97"/>
      <c r="AX861" s="97"/>
      <c r="AY861" s="110"/>
      <c r="AZ861" s="97"/>
      <c r="BA861" s="97"/>
      <c r="BB861" s="4"/>
      <c r="BC861" s="100"/>
      <c r="BF861" s="9"/>
      <c r="BI861" s="7" t="str">
        <f t="shared" ca="1" si="180"/>
        <v/>
      </c>
      <c r="BJ861" s="4" t="str">
        <f t="shared" si="188"/>
        <v/>
      </c>
      <c r="BK861" s="96" t="str">
        <f t="shared" si="181"/>
        <v/>
      </c>
      <c r="BL861" s="107"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8"/>
      <c r="CA861" s="15"/>
      <c r="CB861" s="5" t="str">
        <f t="shared" si="189"/>
        <v/>
      </c>
      <c r="CD861" s="5"/>
      <c r="CE861" s="5" t="str">
        <f t="shared" si="185"/>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7"/>
      <c r="AW862" s="97"/>
      <c r="AX862" s="97"/>
      <c r="AY862" s="110"/>
      <c r="AZ862" s="97"/>
      <c r="BA862" s="97"/>
      <c r="BB862" s="4"/>
      <c r="BC862" s="100"/>
      <c r="BF862" s="9"/>
      <c r="BI862" s="7" t="str">
        <f t="shared" ca="1" si="180"/>
        <v/>
      </c>
      <c r="BJ862" s="4" t="str">
        <f t="shared" si="188"/>
        <v/>
      </c>
      <c r="BK862" s="96" t="str">
        <f t="shared" si="181"/>
        <v/>
      </c>
      <c r="BL862" s="107"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8"/>
      <c r="CA862" s="15"/>
      <c r="CB862" s="5" t="str">
        <f t="shared" si="189"/>
        <v/>
      </c>
      <c r="CD862" s="5"/>
      <c r="CE862" s="5" t="str">
        <f t="shared" si="185"/>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7"/>
      <c r="AW863" s="97"/>
      <c r="AX863" s="97"/>
      <c r="AY863" s="110"/>
      <c r="AZ863" s="97"/>
      <c r="BA863" s="97"/>
      <c r="BB863" s="4"/>
      <c r="BC863" s="100"/>
      <c r="BF863" s="9"/>
      <c r="BI863" s="7" t="str">
        <f t="shared" ca="1" si="180"/>
        <v/>
      </c>
      <c r="BJ863" s="4" t="str">
        <f t="shared" si="188"/>
        <v/>
      </c>
      <c r="BK863" s="96" t="str">
        <f t="shared" si="181"/>
        <v/>
      </c>
      <c r="BL863" s="107"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8"/>
      <c r="CA863" s="15"/>
      <c r="CB863" s="5" t="str">
        <f t="shared" si="189"/>
        <v/>
      </c>
      <c r="CD863" s="5"/>
      <c r="CE863" s="5" t="str">
        <f t="shared" si="185"/>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7"/>
      <c r="AW864" s="97"/>
      <c r="AX864" s="97"/>
      <c r="AY864" s="110"/>
      <c r="AZ864" s="97"/>
      <c r="BA864" s="97"/>
      <c r="BB864" s="4"/>
      <c r="BC864" s="100"/>
      <c r="BF864" s="9"/>
      <c r="BI864" s="7" t="str">
        <f t="shared" ca="1" si="180"/>
        <v/>
      </c>
      <c r="BJ864" s="4" t="str">
        <f t="shared" si="188"/>
        <v/>
      </c>
      <c r="BK864" s="96" t="str">
        <f t="shared" si="181"/>
        <v/>
      </c>
      <c r="BL864" s="107"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8"/>
      <c r="CA864" s="15"/>
      <c r="CB864" s="5" t="str">
        <f t="shared" si="189"/>
        <v/>
      </c>
      <c r="CD864" s="5"/>
      <c r="CE864" s="5" t="str">
        <f t="shared" si="185"/>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7"/>
      <c r="AW865" s="97"/>
      <c r="AX865" s="97"/>
      <c r="AY865" s="110"/>
      <c r="AZ865" s="97"/>
      <c r="BA865" s="97"/>
      <c r="BB865" s="4"/>
      <c r="BC865" s="100"/>
      <c r="BF865" s="9"/>
      <c r="BI865" s="7" t="str">
        <f t="shared" ca="1" si="180"/>
        <v/>
      </c>
      <c r="BJ865" s="4" t="str">
        <f t="shared" si="188"/>
        <v/>
      </c>
      <c r="BK865" s="96" t="str">
        <f t="shared" si="181"/>
        <v/>
      </c>
      <c r="BL865" s="107"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8"/>
      <c r="CA865" s="15"/>
      <c r="CB865" s="5" t="str">
        <f t="shared" si="189"/>
        <v/>
      </c>
      <c r="CD865" s="5"/>
      <c r="CE865" s="5" t="str">
        <f t="shared" si="185"/>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7"/>
      <c r="AW866" s="97"/>
      <c r="AX866" s="97"/>
      <c r="AY866" s="110"/>
      <c r="AZ866" s="97"/>
      <c r="BA866" s="97"/>
      <c r="BB866" s="4"/>
      <c r="BC866" s="100"/>
      <c r="BF866" s="9"/>
      <c r="BI866" s="7" t="str">
        <f t="shared" ca="1" si="180"/>
        <v/>
      </c>
      <c r="BJ866" s="4" t="str">
        <f t="shared" si="188"/>
        <v/>
      </c>
      <c r="BK866" s="96" t="str">
        <f t="shared" si="181"/>
        <v/>
      </c>
      <c r="BL866" s="107"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8"/>
      <c r="CA866" s="15"/>
      <c r="CB866" s="5" t="str">
        <f t="shared" si="189"/>
        <v/>
      </c>
      <c r="CD866" s="5"/>
      <c r="CE866" s="5" t="str">
        <f t="shared" si="185"/>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7"/>
      <c r="AW867" s="97"/>
      <c r="AX867" s="97"/>
      <c r="AY867" s="110"/>
      <c r="AZ867" s="97"/>
      <c r="BA867" s="97"/>
      <c r="BB867" s="4"/>
      <c r="BC867" s="100"/>
      <c r="BF867" s="9"/>
      <c r="BI867" s="7" t="str">
        <f t="shared" ca="1" si="180"/>
        <v/>
      </c>
      <c r="BJ867" s="4" t="str">
        <f t="shared" si="188"/>
        <v/>
      </c>
      <c r="BK867" s="96" t="str">
        <f t="shared" si="181"/>
        <v/>
      </c>
      <c r="BL867" s="107"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8"/>
      <c r="CA867" s="15"/>
      <c r="CB867" s="5" t="str">
        <f t="shared" si="189"/>
        <v/>
      </c>
      <c r="CD867" s="5"/>
      <c r="CE867" s="5" t="str">
        <f t="shared" si="185"/>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7"/>
      <c r="AW868" s="97"/>
      <c r="AX868" s="97"/>
      <c r="AY868" s="110"/>
      <c r="AZ868" s="97"/>
      <c r="BA868" s="97"/>
      <c r="BB868" s="4"/>
      <c r="BC868" s="100"/>
      <c r="BF868" s="9"/>
      <c r="BI868" s="7" t="str">
        <f t="shared" ca="1" si="180"/>
        <v/>
      </c>
      <c r="BJ868" s="4" t="str">
        <f t="shared" si="188"/>
        <v/>
      </c>
      <c r="BK868" s="96" t="str">
        <f t="shared" si="181"/>
        <v/>
      </c>
      <c r="BL868" s="107"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8"/>
      <c r="CA868" s="15"/>
      <c r="CB868" s="5" t="str">
        <f t="shared" si="189"/>
        <v/>
      </c>
      <c r="CD868" s="5"/>
      <c r="CE868" s="5" t="str">
        <f t="shared" si="185"/>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7"/>
      <c r="AW869" s="97"/>
      <c r="AX869" s="97"/>
      <c r="AY869" s="110"/>
      <c r="AZ869" s="97"/>
      <c r="BA869" s="97"/>
      <c r="BB869" s="4"/>
      <c r="BC869" s="100"/>
      <c r="BF869" s="9"/>
      <c r="BI869" s="7" t="str">
        <f t="shared" ca="1" si="180"/>
        <v/>
      </c>
      <c r="BJ869" s="4" t="str">
        <f t="shared" si="188"/>
        <v/>
      </c>
      <c r="BK869" s="96" t="str">
        <f t="shared" si="181"/>
        <v/>
      </c>
      <c r="BL869" s="107"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8"/>
      <c r="CA869" s="15"/>
      <c r="CB869" s="5" t="str">
        <f t="shared" si="189"/>
        <v/>
      </c>
      <c r="CD869" s="5"/>
      <c r="CE869" s="5" t="str">
        <f t="shared" si="185"/>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7"/>
      <c r="AW870" s="97"/>
      <c r="AX870" s="97"/>
      <c r="AY870" s="110"/>
      <c r="AZ870" s="97"/>
      <c r="BA870" s="97"/>
      <c r="BB870" s="4"/>
      <c r="BC870" s="100"/>
      <c r="BF870" s="9"/>
      <c r="BI870" s="7" t="str">
        <f t="shared" ca="1" si="180"/>
        <v/>
      </c>
      <c r="BJ870" s="4" t="str">
        <f t="shared" si="188"/>
        <v/>
      </c>
      <c r="BK870" s="96" t="str">
        <f t="shared" si="181"/>
        <v/>
      </c>
      <c r="BL870" s="107"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8"/>
      <c r="CA870" s="15"/>
      <c r="CB870" s="5" t="str">
        <f t="shared" si="189"/>
        <v/>
      </c>
      <c r="CD870" s="5"/>
      <c r="CE870" s="5" t="str">
        <f t="shared" si="185"/>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7"/>
      <c r="AW871" s="97"/>
      <c r="AX871" s="97"/>
      <c r="AY871" s="110"/>
      <c r="AZ871" s="97"/>
      <c r="BA871" s="97"/>
      <c r="BB871" s="4"/>
      <c r="BC871" s="100"/>
      <c r="BF871" s="9"/>
      <c r="BI871" s="7" t="str">
        <f t="shared" ca="1" si="180"/>
        <v/>
      </c>
      <c r="BJ871" s="4" t="str">
        <f t="shared" si="188"/>
        <v/>
      </c>
      <c r="BK871" s="96" t="str">
        <f t="shared" si="181"/>
        <v/>
      </c>
      <c r="BL871" s="107"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8"/>
      <c r="CA871" s="15"/>
      <c r="CB871" s="5" t="str">
        <f t="shared" si="189"/>
        <v/>
      </c>
      <c r="CD871" s="5"/>
      <c r="CE871" s="5" t="str">
        <f t="shared" si="185"/>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7"/>
      <c r="AW872" s="97"/>
      <c r="AX872" s="97"/>
      <c r="AY872" s="110"/>
      <c r="AZ872" s="97"/>
      <c r="BA872" s="97"/>
      <c r="BB872" s="4"/>
      <c r="BC872" s="100"/>
      <c r="BF872" s="9"/>
      <c r="BI872" s="7" t="str">
        <f t="shared" ca="1" si="180"/>
        <v/>
      </c>
      <c r="BJ872" s="4" t="str">
        <f t="shared" si="188"/>
        <v/>
      </c>
      <c r="BK872" s="96" t="str">
        <f t="shared" si="181"/>
        <v/>
      </c>
      <c r="BL872" s="107"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8"/>
      <c r="CA872" s="15"/>
      <c r="CB872" s="5" t="str">
        <f t="shared" si="189"/>
        <v/>
      </c>
      <c r="CD872" s="5"/>
      <c r="CE872" s="5" t="str">
        <f t="shared" si="185"/>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7"/>
      <c r="AW873" s="97"/>
      <c r="AX873" s="97"/>
      <c r="AY873" s="110"/>
      <c r="AZ873" s="97"/>
      <c r="BA873" s="97"/>
      <c r="BB873" s="4"/>
      <c r="BC873" s="100"/>
      <c r="BF873" s="9"/>
      <c r="BI873" s="7" t="str">
        <f t="shared" ca="1" si="180"/>
        <v/>
      </c>
      <c r="BJ873" s="4" t="str">
        <f t="shared" si="188"/>
        <v/>
      </c>
      <c r="BK873" s="96" t="str">
        <f t="shared" si="181"/>
        <v/>
      </c>
      <c r="BL873" s="107"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8"/>
      <c r="CA873" s="15"/>
      <c r="CB873" s="5" t="str">
        <f t="shared" si="189"/>
        <v/>
      </c>
      <c r="CD873" s="5"/>
      <c r="CE873" s="5" t="str">
        <f t="shared" si="185"/>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7"/>
      <c r="AW874" s="97"/>
      <c r="AX874" s="97"/>
      <c r="AY874" s="110"/>
      <c r="AZ874" s="97"/>
      <c r="BA874" s="97"/>
      <c r="BB874" s="4"/>
      <c r="BC874" s="100"/>
      <c r="BF874" s="9"/>
      <c r="BI874" s="7" t="str">
        <f t="shared" ca="1" si="180"/>
        <v/>
      </c>
      <c r="BJ874" s="4" t="str">
        <f t="shared" si="188"/>
        <v/>
      </c>
      <c r="BK874" s="96" t="str">
        <f t="shared" si="181"/>
        <v/>
      </c>
      <c r="BL874" s="107"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8"/>
      <c r="CA874" s="15"/>
      <c r="CB874" s="5" t="str">
        <f t="shared" si="189"/>
        <v/>
      </c>
      <c r="CD874" s="5"/>
      <c r="CE874" s="5" t="str">
        <f t="shared" si="185"/>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7"/>
      <c r="AW875" s="97"/>
      <c r="AX875" s="97"/>
      <c r="AY875" s="110"/>
      <c r="AZ875" s="97"/>
      <c r="BA875" s="97"/>
      <c r="BB875" s="4"/>
      <c r="BC875" s="100"/>
      <c r="BF875" s="9"/>
      <c r="BI875" s="7" t="str">
        <f t="shared" ca="1" si="180"/>
        <v/>
      </c>
      <c r="BJ875" s="4" t="str">
        <f t="shared" si="188"/>
        <v/>
      </c>
      <c r="BK875" s="96" t="str">
        <f t="shared" si="181"/>
        <v/>
      </c>
      <c r="BL875" s="107"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8"/>
      <c r="CA875" s="15"/>
      <c r="CB875" s="5" t="str">
        <f t="shared" si="189"/>
        <v/>
      </c>
      <c r="CD875" s="5"/>
      <c r="CE875" s="5" t="str">
        <f t="shared" si="185"/>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7"/>
      <c r="AW876" s="97"/>
      <c r="AX876" s="97"/>
      <c r="AY876" s="110"/>
      <c r="AZ876" s="97"/>
      <c r="BA876" s="97"/>
      <c r="BB876" s="4"/>
      <c r="BC876" s="100"/>
      <c r="BF876" s="9"/>
      <c r="BI876" s="7" t="str">
        <f t="shared" ca="1" si="180"/>
        <v/>
      </c>
      <c r="BJ876" s="4" t="str">
        <f t="shared" si="188"/>
        <v/>
      </c>
      <c r="BK876" s="96" t="str">
        <f t="shared" si="181"/>
        <v/>
      </c>
      <c r="BL876" s="107"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8"/>
      <c r="CA876" s="15"/>
      <c r="CB876" s="5" t="str">
        <f t="shared" si="189"/>
        <v/>
      </c>
      <c r="CD876" s="5"/>
      <c r="CE876" s="5" t="str">
        <f t="shared" si="185"/>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7"/>
      <c r="AW877" s="97"/>
      <c r="AX877" s="97"/>
      <c r="AY877" s="110"/>
      <c r="AZ877" s="97"/>
      <c r="BA877" s="97"/>
      <c r="BB877" s="4"/>
      <c r="BC877" s="100"/>
      <c r="BF877" s="9"/>
      <c r="BI877" s="7" t="str">
        <f t="shared" ca="1" si="180"/>
        <v/>
      </c>
      <c r="BJ877" s="4" t="str">
        <f t="shared" si="188"/>
        <v/>
      </c>
      <c r="BK877" s="96" t="str">
        <f t="shared" si="181"/>
        <v/>
      </c>
      <c r="BL877" s="107"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8"/>
      <c r="CA877" s="15"/>
      <c r="CB877" s="5" t="str">
        <f t="shared" si="189"/>
        <v/>
      </c>
      <c r="CD877" s="5"/>
      <c r="CE877" s="5" t="str">
        <f t="shared" si="185"/>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7"/>
      <c r="AW878" s="97"/>
      <c r="AX878" s="97"/>
      <c r="AY878" s="110"/>
      <c r="AZ878" s="97"/>
      <c r="BA878" s="97"/>
      <c r="BB878" s="4"/>
      <c r="BC878" s="100"/>
      <c r="BF878" s="9"/>
      <c r="BI878" s="7" t="str">
        <f t="shared" ca="1" si="180"/>
        <v/>
      </c>
      <c r="BJ878" s="4" t="str">
        <f t="shared" si="188"/>
        <v/>
      </c>
      <c r="BK878" s="96" t="str">
        <f t="shared" si="181"/>
        <v/>
      </c>
      <c r="BL878" s="107"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8"/>
      <c r="CA878" s="15"/>
      <c r="CB878" s="5" t="str">
        <f t="shared" si="189"/>
        <v/>
      </c>
      <c r="CD878" s="5"/>
      <c r="CE878" s="5" t="str">
        <f t="shared" si="185"/>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7"/>
      <c r="AW879" s="97"/>
      <c r="AX879" s="97"/>
      <c r="AY879" s="110"/>
      <c r="AZ879" s="97"/>
      <c r="BA879" s="97"/>
      <c r="BB879" s="4"/>
      <c r="BC879" s="100"/>
      <c r="BF879" s="9"/>
      <c r="BI879" s="7" t="str">
        <f t="shared" ca="1" si="180"/>
        <v/>
      </c>
      <c r="BJ879" s="4" t="str">
        <f t="shared" si="188"/>
        <v/>
      </c>
      <c r="BK879" s="96" t="str">
        <f t="shared" si="181"/>
        <v/>
      </c>
      <c r="BL879" s="107"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8"/>
      <c r="CA879" s="15"/>
      <c r="CB879" s="5" t="str">
        <f t="shared" si="189"/>
        <v/>
      </c>
      <c r="CD879" s="5"/>
      <c r="CE879" s="5" t="str">
        <f t="shared" si="185"/>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7"/>
      <c r="AW880" s="97"/>
      <c r="AX880" s="97"/>
      <c r="AY880" s="110"/>
      <c r="AZ880" s="97"/>
      <c r="BA880" s="97"/>
      <c r="BB880" s="4"/>
      <c r="BC880" s="100"/>
      <c r="BF880" s="9"/>
      <c r="BI880" s="7" t="str">
        <f t="shared" ca="1" si="180"/>
        <v/>
      </c>
      <c r="BJ880" s="4" t="str">
        <f t="shared" si="188"/>
        <v/>
      </c>
      <c r="BK880" s="96" t="str">
        <f t="shared" si="181"/>
        <v/>
      </c>
      <c r="BL880" s="107"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8"/>
      <c r="CA880" s="15"/>
      <c r="CB880" s="5" t="str">
        <f t="shared" si="189"/>
        <v/>
      </c>
      <c r="CD880" s="5"/>
      <c r="CE880" s="5" t="str">
        <f t="shared" si="185"/>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7"/>
      <c r="AW881" s="97"/>
      <c r="AX881" s="97"/>
      <c r="AY881" s="110"/>
      <c r="AZ881" s="97"/>
      <c r="BA881" s="97"/>
      <c r="BB881" s="4"/>
      <c r="BC881" s="100"/>
      <c r="BF881" s="9"/>
      <c r="BI881" s="7" t="str">
        <f t="shared" ca="1" si="180"/>
        <v/>
      </c>
      <c r="BJ881" s="4" t="str">
        <f t="shared" si="188"/>
        <v/>
      </c>
      <c r="BK881" s="96" t="str">
        <f t="shared" si="181"/>
        <v/>
      </c>
      <c r="BL881" s="107"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8"/>
      <c r="CA881" s="15"/>
      <c r="CB881" s="5" t="str">
        <f t="shared" si="189"/>
        <v/>
      </c>
      <c r="CD881" s="5"/>
      <c r="CE881" s="5" t="str">
        <f t="shared" si="185"/>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7"/>
      <c r="AW882" s="97"/>
      <c r="AX882" s="97"/>
      <c r="AY882" s="110"/>
      <c r="AZ882" s="97"/>
      <c r="BA882" s="97"/>
      <c r="BB882" s="4"/>
      <c r="BC882" s="100"/>
      <c r="BF882" s="9"/>
      <c r="BI882" s="7" t="str">
        <f t="shared" ca="1" si="180"/>
        <v/>
      </c>
      <c r="BJ882" s="4" t="str">
        <f t="shared" si="188"/>
        <v/>
      </c>
      <c r="BK882" s="96" t="str">
        <f t="shared" si="181"/>
        <v/>
      </c>
      <c r="BL882" s="107"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8"/>
      <c r="CA882" s="15"/>
      <c r="CB882" s="5" t="str">
        <f t="shared" si="189"/>
        <v/>
      </c>
      <c r="CD882" s="5"/>
      <c r="CE882" s="5" t="str">
        <f t="shared" si="185"/>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7"/>
      <c r="AW883" s="97"/>
      <c r="AX883" s="97"/>
      <c r="AY883" s="110"/>
      <c r="AZ883" s="97"/>
      <c r="BA883" s="97"/>
      <c r="BB883" s="4"/>
      <c r="BC883" s="100"/>
      <c r="BF883" s="9"/>
      <c r="BI883" s="7" t="str">
        <f t="shared" ca="1" si="180"/>
        <v/>
      </c>
      <c r="BJ883" s="4" t="str">
        <f t="shared" si="188"/>
        <v/>
      </c>
      <c r="BK883" s="96" t="str">
        <f t="shared" si="181"/>
        <v/>
      </c>
      <c r="BL883" s="107"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8"/>
      <c r="CA883" s="15"/>
      <c r="CB883" s="5" t="str">
        <f t="shared" si="189"/>
        <v/>
      </c>
      <c r="CD883" s="5"/>
      <c r="CE883" s="5" t="str">
        <f t="shared" si="185"/>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7"/>
      <c r="AW884" s="97"/>
      <c r="AX884" s="97"/>
      <c r="AY884" s="110"/>
      <c r="AZ884" s="97"/>
      <c r="BA884" s="97"/>
      <c r="BB884" s="4"/>
      <c r="BC884" s="100"/>
      <c r="BF884" s="9"/>
      <c r="BI884" s="7" t="str">
        <f t="shared" ca="1" si="180"/>
        <v/>
      </c>
      <c r="BJ884" s="4" t="str">
        <f t="shared" si="188"/>
        <v/>
      </c>
      <c r="BK884" s="96" t="str">
        <f t="shared" si="181"/>
        <v/>
      </c>
      <c r="BL884" s="107"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8"/>
      <c r="CA884" s="15"/>
      <c r="CB884" s="5" t="str">
        <f t="shared" si="189"/>
        <v/>
      </c>
      <c r="CD884" s="5"/>
      <c r="CE884" s="5" t="str">
        <f t="shared" si="185"/>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7"/>
      <c r="AW885" s="97"/>
      <c r="AX885" s="97"/>
      <c r="AY885" s="110"/>
      <c r="AZ885" s="97"/>
      <c r="BA885" s="97"/>
      <c r="BB885" s="4"/>
      <c r="BC885" s="100"/>
      <c r="BF885" s="9"/>
      <c r="BI885" s="7" t="str">
        <f t="shared" ca="1" si="180"/>
        <v/>
      </c>
      <c r="BJ885" s="4" t="str">
        <f t="shared" si="188"/>
        <v/>
      </c>
      <c r="BK885" s="96" t="str">
        <f t="shared" si="181"/>
        <v/>
      </c>
      <c r="BL885" s="107"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8"/>
      <c r="CA885" s="15"/>
      <c r="CB885" s="5" t="str">
        <f t="shared" si="189"/>
        <v/>
      </c>
      <c r="CD885" s="5"/>
      <c r="CE885" s="5" t="str">
        <f t="shared" si="185"/>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7"/>
      <c r="AW886" s="97"/>
      <c r="AX886" s="97"/>
      <c r="AY886" s="110"/>
      <c r="AZ886" s="97"/>
      <c r="BA886" s="97"/>
      <c r="BB886" s="4"/>
      <c r="BC886" s="100"/>
      <c r="BF886" s="9"/>
      <c r="BI886" s="7" t="str">
        <f t="shared" ca="1" si="180"/>
        <v/>
      </c>
      <c r="BJ886" s="4" t="str">
        <f t="shared" si="188"/>
        <v/>
      </c>
      <c r="BK886" s="96" t="str">
        <f t="shared" si="181"/>
        <v/>
      </c>
      <c r="BL886" s="107"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8"/>
      <c r="CA886" s="15"/>
      <c r="CB886" s="5" t="str">
        <f t="shared" si="189"/>
        <v/>
      </c>
      <c r="CD886" s="5"/>
      <c r="CE886" s="5" t="str">
        <f t="shared" si="185"/>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7"/>
      <c r="AW887" s="97"/>
      <c r="AX887" s="97"/>
      <c r="AY887" s="110"/>
      <c r="AZ887" s="97"/>
      <c r="BA887" s="97"/>
      <c r="BB887" s="4"/>
      <c r="BC887" s="100"/>
      <c r="BF887" s="9"/>
      <c r="BI887" s="7" t="str">
        <f t="shared" ca="1" si="180"/>
        <v/>
      </c>
      <c r="BJ887" s="4" t="str">
        <f t="shared" si="188"/>
        <v/>
      </c>
      <c r="BK887" s="96" t="str">
        <f t="shared" si="181"/>
        <v/>
      </c>
      <c r="BL887" s="107"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8"/>
      <c r="CA887" s="15"/>
      <c r="CB887" s="5" t="str">
        <f t="shared" si="189"/>
        <v/>
      </c>
      <c r="CD887" s="5"/>
      <c r="CE887" s="5" t="str">
        <f t="shared" si="185"/>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7"/>
      <c r="AW888" s="97"/>
      <c r="AX888" s="97"/>
      <c r="AY888" s="110"/>
      <c r="AZ888" s="97"/>
      <c r="BA888" s="97"/>
      <c r="BB888" s="4"/>
      <c r="BC888" s="100"/>
      <c r="BF888" s="9"/>
      <c r="BI888" s="7" t="str">
        <f t="shared" ca="1" si="180"/>
        <v/>
      </c>
      <c r="BJ888" s="4" t="str">
        <f t="shared" si="188"/>
        <v/>
      </c>
      <c r="BK888" s="96" t="str">
        <f t="shared" si="181"/>
        <v/>
      </c>
      <c r="BL888" s="107"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8"/>
      <c r="CA888" s="15"/>
      <c r="CB888" s="5" t="str">
        <f t="shared" si="189"/>
        <v/>
      </c>
      <c r="CD888" s="5"/>
      <c r="CE888" s="5" t="str">
        <f t="shared" si="185"/>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7"/>
      <c r="AW889" s="97"/>
      <c r="AX889" s="97"/>
      <c r="AY889" s="110"/>
      <c r="AZ889" s="97"/>
      <c r="BA889" s="97"/>
      <c r="BB889" s="4"/>
      <c r="BC889" s="100"/>
      <c r="BF889" s="9"/>
      <c r="BI889" s="7" t="str">
        <f t="shared" ca="1" si="180"/>
        <v/>
      </c>
      <c r="BJ889" s="4" t="str">
        <f t="shared" si="188"/>
        <v/>
      </c>
      <c r="BK889" s="96" t="str">
        <f t="shared" si="181"/>
        <v/>
      </c>
      <c r="BL889" s="107"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8"/>
      <c r="CA889" s="15"/>
      <c r="CB889" s="5" t="str">
        <f t="shared" si="189"/>
        <v/>
      </c>
      <c r="CD889" s="5"/>
      <c r="CE889" s="5" t="str">
        <f t="shared" si="185"/>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7"/>
      <c r="AW890" s="97"/>
      <c r="AX890" s="97"/>
      <c r="AY890" s="110"/>
      <c r="AZ890" s="97"/>
      <c r="BA890" s="97"/>
      <c r="BB890" s="4"/>
      <c r="BC890" s="100"/>
      <c r="BF890" s="9"/>
      <c r="BI890" s="7" t="str">
        <f t="shared" ca="1" si="180"/>
        <v/>
      </c>
      <c r="BJ890" s="4" t="str">
        <f t="shared" si="188"/>
        <v/>
      </c>
      <c r="BK890" s="96" t="str">
        <f t="shared" si="181"/>
        <v/>
      </c>
      <c r="BL890" s="107"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8"/>
      <c r="CA890" s="15"/>
      <c r="CB890" s="5" t="str">
        <f t="shared" si="189"/>
        <v/>
      </c>
      <c r="CD890" s="5"/>
      <c r="CE890" s="5" t="str">
        <f t="shared" si="185"/>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7"/>
      <c r="AW891" s="97"/>
      <c r="AX891" s="97"/>
      <c r="AY891" s="110"/>
      <c r="AZ891" s="97"/>
      <c r="BA891" s="97"/>
      <c r="BB891" s="4"/>
      <c r="BC891" s="100"/>
      <c r="BF891" s="9"/>
      <c r="BI891" s="7" t="str">
        <f t="shared" ca="1" si="180"/>
        <v/>
      </c>
      <c r="BJ891" s="4" t="str">
        <f t="shared" si="188"/>
        <v/>
      </c>
      <c r="BK891" s="96" t="str">
        <f t="shared" si="181"/>
        <v/>
      </c>
      <c r="BL891" s="107"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8"/>
      <c r="CA891" s="15"/>
      <c r="CB891" s="5" t="str">
        <f t="shared" si="189"/>
        <v/>
      </c>
      <c r="CD891" s="5"/>
      <c r="CE891" s="5" t="str">
        <f t="shared" si="185"/>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7"/>
      <c r="AW892" s="97"/>
      <c r="AX892" s="97"/>
      <c r="AY892" s="110"/>
      <c r="AZ892" s="97"/>
      <c r="BA892" s="97"/>
      <c r="BB892" s="4"/>
      <c r="BC892" s="100"/>
      <c r="BF892" s="9"/>
      <c r="BI892" s="7" t="str">
        <f t="shared" ca="1" si="180"/>
        <v/>
      </c>
      <c r="BJ892" s="4" t="str">
        <f t="shared" si="188"/>
        <v/>
      </c>
      <c r="BK892" s="96" t="str">
        <f t="shared" si="181"/>
        <v/>
      </c>
      <c r="BL892" s="107"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8"/>
      <c r="CA892" s="15"/>
      <c r="CB892" s="5" t="str">
        <f t="shared" si="189"/>
        <v/>
      </c>
      <c r="CD892" s="5"/>
      <c r="CE892" s="5" t="str">
        <f t="shared" si="185"/>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7"/>
      <c r="AW893" s="97"/>
      <c r="AX893" s="97"/>
      <c r="AY893" s="110"/>
      <c r="AZ893" s="97"/>
      <c r="BA893" s="97"/>
      <c r="BB893" s="4"/>
      <c r="BC893" s="100"/>
      <c r="BF893" s="9"/>
      <c r="BI893" s="7" t="str">
        <f t="shared" ca="1" si="180"/>
        <v/>
      </c>
      <c r="BJ893" s="4" t="str">
        <f t="shared" si="188"/>
        <v/>
      </c>
      <c r="BK893" s="96" t="str">
        <f t="shared" si="181"/>
        <v/>
      </c>
      <c r="BL893" s="107"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8"/>
      <c r="CA893" s="15"/>
      <c r="CB893" s="5" t="str">
        <f t="shared" si="189"/>
        <v/>
      </c>
      <c r="CD893" s="5"/>
      <c r="CE893" s="5" t="str">
        <f t="shared" si="185"/>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7"/>
      <c r="AW894" s="97"/>
      <c r="AX894" s="97"/>
      <c r="AY894" s="110"/>
      <c r="AZ894" s="97"/>
      <c r="BA894" s="97"/>
      <c r="BB894" s="4"/>
      <c r="BC894" s="100"/>
      <c r="BF894" s="9"/>
      <c r="BI894" s="7" t="str">
        <f t="shared" ca="1" si="180"/>
        <v/>
      </c>
      <c r="BJ894" s="4" t="str">
        <f t="shared" si="188"/>
        <v/>
      </c>
      <c r="BK894" s="96" t="str">
        <f t="shared" si="181"/>
        <v/>
      </c>
      <c r="BL894" s="107"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8"/>
      <c r="CA894" s="15"/>
      <c r="CB894" s="5" t="str">
        <f t="shared" si="189"/>
        <v/>
      </c>
      <c r="CD894" s="5"/>
      <c r="CE894" s="5" t="str">
        <f t="shared" si="185"/>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7"/>
      <c r="AW895" s="97"/>
      <c r="AX895" s="97"/>
      <c r="AY895" s="110"/>
      <c r="AZ895" s="97"/>
      <c r="BA895" s="97"/>
      <c r="BB895" s="4"/>
      <c r="BC895" s="100"/>
      <c r="BF895" s="9"/>
      <c r="BI895" s="7" t="str">
        <f t="shared" ca="1" si="180"/>
        <v/>
      </c>
      <c r="BJ895" s="4" t="str">
        <f t="shared" si="188"/>
        <v/>
      </c>
      <c r="BK895" s="96" t="str">
        <f t="shared" si="181"/>
        <v/>
      </c>
      <c r="BL895" s="107"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8"/>
      <c r="CA895" s="15"/>
      <c r="CB895" s="5" t="str">
        <f t="shared" si="189"/>
        <v/>
      </c>
      <c r="CD895" s="5"/>
      <c r="CE895" s="5" t="str">
        <f t="shared" si="185"/>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7"/>
      <c r="AW896" s="97"/>
      <c r="AX896" s="97"/>
      <c r="AY896" s="110"/>
      <c r="AZ896" s="97"/>
      <c r="BA896" s="97"/>
      <c r="BB896" s="4"/>
      <c r="BC896" s="100"/>
      <c r="BF896" s="9"/>
      <c r="BI896" s="7" t="str">
        <f t="shared" ca="1" si="180"/>
        <v/>
      </c>
      <c r="BJ896" s="4" t="str">
        <f t="shared" si="188"/>
        <v/>
      </c>
      <c r="BK896" s="96" t="str">
        <f t="shared" si="181"/>
        <v/>
      </c>
      <c r="BL896" s="107"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8"/>
      <c r="CA896" s="15"/>
      <c r="CB896" s="5" t="str">
        <f t="shared" si="189"/>
        <v/>
      </c>
      <c r="CD896" s="5"/>
      <c r="CE896" s="5" t="str">
        <f t="shared" si="185"/>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7"/>
      <c r="AW897" s="97"/>
      <c r="AX897" s="97"/>
      <c r="AY897" s="110"/>
      <c r="AZ897" s="97"/>
      <c r="BA897" s="97"/>
      <c r="BB897" s="4"/>
      <c r="BC897" s="100"/>
      <c r="BF897" s="9"/>
      <c r="BI897" s="7" t="str">
        <f t="shared" ca="1" si="180"/>
        <v/>
      </c>
      <c r="BJ897" s="4" t="str">
        <f t="shared" si="188"/>
        <v/>
      </c>
      <c r="BK897" s="96" t="str">
        <f t="shared" si="181"/>
        <v/>
      </c>
      <c r="BL897" s="107"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8"/>
      <c r="CA897" s="15"/>
      <c r="CB897" s="5" t="str">
        <f t="shared" si="189"/>
        <v/>
      </c>
      <c r="CD897" s="5"/>
      <c r="CE897" s="5" t="str">
        <f t="shared" si="185"/>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7"/>
      <c r="AW898" s="97"/>
      <c r="AX898" s="97"/>
      <c r="AY898" s="110"/>
      <c r="AZ898" s="97"/>
      <c r="BA898" s="97"/>
      <c r="BB898" s="4"/>
      <c r="BC898" s="100"/>
      <c r="BF898" s="9"/>
      <c r="BI898" s="7" t="str">
        <f t="shared" ref="BI898:BI961" ca="1" si="192">IFERROR(IF(BF898="","",IF(BB898=5,"",IF(BF898-TODAY()&gt;0,"VIGENTE","VENCIDO"))),"")</f>
        <v/>
      </c>
      <c r="BJ898" s="4" t="str">
        <f t="shared" si="188"/>
        <v/>
      </c>
      <c r="BK898" s="96" t="str">
        <f t="shared" ref="BK898:BK961" si="193">IFERROR(IF(AA898="","",AA898/V898),"")</f>
        <v/>
      </c>
      <c r="BL898" s="107"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8"/>
      <c r="CA898" s="15"/>
      <c r="CB898" s="5" t="str">
        <f t="shared" si="189"/>
        <v/>
      </c>
      <c r="CD898" s="5"/>
      <c r="CE898" s="5" t="str">
        <f t="shared" ref="CE898:CE961" si="197">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7"/>
      <c r="AW899" s="97"/>
      <c r="AX899" s="97"/>
      <c r="AY899" s="110"/>
      <c r="AZ899" s="97"/>
      <c r="BA899" s="97"/>
      <c r="BB899" s="4"/>
      <c r="BC899" s="100"/>
      <c r="BF899" s="9"/>
      <c r="BI899" s="7" t="str">
        <f t="shared" ca="1" si="192"/>
        <v/>
      </c>
      <c r="BJ899" s="4" t="str">
        <f t="shared" si="188"/>
        <v/>
      </c>
      <c r="BK899" s="96" t="str">
        <f t="shared" si="193"/>
        <v/>
      </c>
      <c r="BL899" s="107"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8"/>
      <c r="CA899" s="15"/>
      <c r="CB899" s="5" t="str">
        <f t="shared" si="189"/>
        <v/>
      </c>
      <c r="CD899" s="5"/>
      <c r="CE899" s="5" t="str">
        <f t="shared" si="197"/>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7"/>
      <c r="AW900" s="97"/>
      <c r="AX900" s="97"/>
      <c r="AY900" s="110"/>
      <c r="AZ900" s="97"/>
      <c r="BA900" s="97"/>
      <c r="BB900" s="4"/>
      <c r="BC900" s="100"/>
      <c r="BF900" s="9"/>
      <c r="BI900" s="7" t="str">
        <f t="shared" ca="1" si="192"/>
        <v/>
      </c>
      <c r="BJ900" s="4" t="str">
        <f t="shared" si="188"/>
        <v/>
      </c>
      <c r="BK900" s="96" t="str">
        <f t="shared" si="193"/>
        <v/>
      </c>
      <c r="BL900" s="107"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8"/>
      <c r="CA900" s="15"/>
      <c r="CB900" s="5" t="str">
        <f t="shared" si="189"/>
        <v/>
      </c>
      <c r="CD900" s="5"/>
      <c r="CE900" s="5" t="str">
        <f t="shared" si="197"/>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7"/>
      <c r="AW901" s="97"/>
      <c r="AX901" s="97"/>
      <c r="AY901" s="110"/>
      <c r="AZ901" s="97"/>
      <c r="BA901" s="97"/>
      <c r="BB901" s="4"/>
      <c r="BC901" s="100"/>
      <c r="BF901" s="9"/>
      <c r="BI901" s="7" t="str">
        <f t="shared" ca="1" si="192"/>
        <v/>
      </c>
      <c r="BJ901" s="4" t="str">
        <f t="shared" si="188"/>
        <v/>
      </c>
      <c r="BK901" s="96" t="str">
        <f t="shared" si="193"/>
        <v/>
      </c>
      <c r="BL901" s="107"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8"/>
      <c r="CA901" s="15"/>
      <c r="CB901" s="5" t="str">
        <f t="shared" si="189"/>
        <v/>
      </c>
      <c r="CD901" s="5"/>
      <c r="CE901" s="5" t="str">
        <f t="shared" si="197"/>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7"/>
      <c r="AW902" s="97"/>
      <c r="AX902" s="97"/>
      <c r="AY902" s="110"/>
      <c r="AZ902" s="97"/>
      <c r="BA902" s="97"/>
      <c r="BB902" s="4"/>
      <c r="BC902" s="100"/>
      <c r="BF902" s="9"/>
      <c r="BI902" s="7" t="str">
        <f t="shared" ca="1" si="192"/>
        <v/>
      </c>
      <c r="BJ902" s="4" t="str">
        <f t="shared" si="188"/>
        <v/>
      </c>
      <c r="BK902" s="96" t="str">
        <f t="shared" si="193"/>
        <v/>
      </c>
      <c r="BL902" s="107"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8"/>
      <c r="CA902" s="15"/>
      <c r="CB902" s="5" t="str">
        <f t="shared" si="189"/>
        <v/>
      </c>
      <c r="CD902" s="5"/>
      <c r="CE902" s="5" t="str">
        <f t="shared" si="197"/>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7"/>
      <c r="AW903" s="97"/>
      <c r="AX903" s="97"/>
      <c r="AY903" s="110"/>
      <c r="AZ903" s="97"/>
      <c r="BA903" s="97"/>
      <c r="BB903" s="4"/>
      <c r="BC903" s="100"/>
      <c r="BF903" s="9"/>
      <c r="BI903" s="7" t="str">
        <f t="shared" ca="1" si="192"/>
        <v/>
      </c>
      <c r="BJ903" s="4" t="str">
        <f t="shared" si="188"/>
        <v/>
      </c>
      <c r="BK903" s="96" t="str">
        <f t="shared" si="193"/>
        <v/>
      </c>
      <c r="BL903" s="107"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8"/>
      <c r="CA903" s="15"/>
      <c r="CB903" s="5" t="str">
        <f t="shared" si="189"/>
        <v/>
      </c>
      <c r="CD903" s="5"/>
      <c r="CE903" s="5" t="str">
        <f t="shared" si="197"/>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7"/>
      <c r="AW904" s="97"/>
      <c r="AX904" s="97"/>
      <c r="AY904" s="110"/>
      <c r="AZ904" s="97"/>
      <c r="BA904" s="97"/>
      <c r="BB904" s="4"/>
      <c r="BC904" s="100"/>
      <c r="BF904" s="9"/>
      <c r="BI904" s="7" t="str">
        <f t="shared" ca="1" si="192"/>
        <v/>
      </c>
      <c r="BJ904" s="4" t="str">
        <f t="shared" si="188"/>
        <v/>
      </c>
      <c r="BK904" s="96" t="str">
        <f t="shared" si="193"/>
        <v/>
      </c>
      <c r="BL904" s="107"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8"/>
      <c r="CA904" s="15"/>
      <c r="CB904" s="5" t="str">
        <f t="shared" si="189"/>
        <v/>
      </c>
      <c r="CD904" s="5"/>
      <c r="CE904" s="5" t="str">
        <f t="shared" si="197"/>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7"/>
      <c r="AW905" s="97"/>
      <c r="AX905" s="97"/>
      <c r="AY905" s="110"/>
      <c r="AZ905" s="97"/>
      <c r="BA905" s="97"/>
      <c r="BB905" s="4"/>
      <c r="BC905" s="100"/>
      <c r="BF905" s="9"/>
      <c r="BI905" s="7" t="str">
        <f t="shared" ca="1" si="192"/>
        <v/>
      </c>
      <c r="BJ905" s="4" t="str">
        <f t="shared" si="188"/>
        <v/>
      </c>
      <c r="BK905" s="96" t="str">
        <f t="shared" si="193"/>
        <v/>
      </c>
      <c r="BL905" s="107"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8"/>
      <c r="CA905" s="15"/>
      <c r="CB905" s="5" t="str">
        <f t="shared" si="189"/>
        <v/>
      </c>
      <c r="CD905" s="5"/>
      <c r="CE905" s="5" t="str">
        <f t="shared" si="197"/>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7"/>
      <c r="AW906" s="97"/>
      <c r="AX906" s="97"/>
      <c r="AY906" s="110"/>
      <c r="AZ906" s="97"/>
      <c r="BA906" s="97"/>
      <c r="BB906" s="4"/>
      <c r="BC906" s="100"/>
      <c r="BF906" s="9"/>
      <c r="BI906" s="7" t="str">
        <f t="shared" ca="1" si="192"/>
        <v/>
      </c>
      <c r="BJ906" s="4" t="str">
        <f t="shared" si="188"/>
        <v/>
      </c>
      <c r="BK906" s="96" t="str">
        <f t="shared" si="193"/>
        <v/>
      </c>
      <c r="BL906" s="107"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8"/>
      <c r="CA906" s="15"/>
      <c r="CB906" s="5" t="str">
        <f t="shared" si="189"/>
        <v/>
      </c>
      <c r="CD906" s="5"/>
      <c r="CE906" s="5" t="str">
        <f t="shared" si="197"/>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7"/>
      <c r="AW907" s="97"/>
      <c r="AX907" s="97"/>
      <c r="AY907" s="110"/>
      <c r="AZ907" s="97"/>
      <c r="BA907" s="97"/>
      <c r="BB907" s="4"/>
      <c r="BC907" s="100"/>
      <c r="BF907" s="9"/>
      <c r="BI907" s="7" t="str">
        <f t="shared" ca="1" si="192"/>
        <v/>
      </c>
      <c r="BJ907" s="4" t="str">
        <f t="shared" si="188"/>
        <v/>
      </c>
      <c r="BK907" s="96" t="str">
        <f t="shared" si="193"/>
        <v/>
      </c>
      <c r="BL907" s="107"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8"/>
      <c r="CA907" s="15"/>
      <c r="CB907" s="5" t="str">
        <f t="shared" si="189"/>
        <v/>
      </c>
      <c r="CD907" s="5"/>
      <c r="CE907" s="5" t="str">
        <f t="shared" si="197"/>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7"/>
      <c r="AW908" s="97"/>
      <c r="AX908" s="97"/>
      <c r="AY908" s="110"/>
      <c r="AZ908" s="97"/>
      <c r="BA908" s="97"/>
      <c r="BB908" s="4"/>
      <c r="BC908" s="100"/>
      <c r="BF908" s="9"/>
      <c r="BI908" s="7" t="str">
        <f t="shared" ca="1" si="192"/>
        <v/>
      </c>
      <c r="BJ908" s="4" t="str">
        <f t="shared" si="188"/>
        <v/>
      </c>
      <c r="BK908" s="96" t="str">
        <f t="shared" si="193"/>
        <v/>
      </c>
      <c r="BL908" s="107"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8"/>
      <c r="CA908" s="15"/>
      <c r="CB908" s="5" t="str">
        <f t="shared" si="189"/>
        <v/>
      </c>
      <c r="CD908" s="5"/>
      <c r="CE908" s="5" t="str">
        <f t="shared" si="197"/>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7"/>
      <c r="AW909" s="97"/>
      <c r="AX909" s="97"/>
      <c r="AY909" s="110"/>
      <c r="AZ909" s="97"/>
      <c r="BA909" s="97"/>
      <c r="BB909" s="4"/>
      <c r="BC909" s="100"/>
      <c r="BF909" s="9"/>
      <c r="BI909" s="7" t="str">
        <f t="shared" ca="1" si="192"/>
        <v/>
      </c>
      <c r="BJ909" s="4" t="str">
        <f t="shared" si="188"/>
        <v/>
      </c>
      <c r="BK909" s="96" t="str">
        <f t="shared" si="193"/>
        <v/>
      </c>
      <c r="BL909" s="107"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8"/>
      <c r="CA909" s="15"/>
      <c r="CB909" s="5" t="str">
        <f t="shared" si="189"/>
        <v/>
      </c>
      <c r="CD909" s="5"/>
      <c r="CE909" s="5" t="str">
        <f t="shared" si="197"/>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7"/>
      <c r="AW910" s="97"/>
      <c r="AX910" s="97"/>
      <c r="AY910" s="110"/>
      <c r="AZ910" s="97"/>
      <c r="BA910" s="97"/>
      <c r="BB910" s="4"/>
      <c r="BC910" s="100"/>
      <c r="BF910" s="9"/>
      <c r="BI910" s="7" t="str">
        <f t="shared" ca="1" si="192"/>
        <v/>
      </c>
      <c r="BJ910" s="4" t="str">
        <f t="shared" si="188"/>
        <v/>
      </c>
      <c r="BK910" s="96" t="str">
        <f t="shared" si="193"/>
        <v/>
      </c>
      <c r="BL910" s="107"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8"/>
      <c r="CA910" s="15"/>
      <c r="CB910" s="5" t="str">
        <f t="shared" si="189"/>
        <v/>
      </c>
      <c r="CD910" s="5"/>
      <c r="CE910" s="5" t="str">
        <f t="shared" si="197"/>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7"/>
      <c r="AW911" s="97"/>
      <c r="AX911" s="97"/>
      <c r="AY911" s="110"/>
      <c r="AZ911" s="97"/>
      <c r="BA911" s="97"/>
      <c r="BB911" s="4"/>
      <c r="BC911" s="100"/>
      <c r="BF911" s="9"/>
      <c r="BI911" s="7" t="str">
        <f t="shared" ca="1" si="192"/>
        <v/>
      </c>
      <c r="BJ911" s="4" t="str">
        <f t="shared" si="188"/>
        <v/>
      </c>
      <c r="BK911" s="96" t="str">
        <f t="shared" si="193"/>
        <v/>
      </c>
      <c r="BL911" s="107"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8"/>
      <c r="CA911" s="15"/>
      <c r="CB911" s="5" t="str">
        <f t="shared" si="189"/>
        <v/>
      </c>
      <c r="CD911" s="5"/>
      <c r="CE911" s="5" t="str">
        <f t="shared" si="197"/>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7"/>
      <c r="AW912" s="97"/>
      <c r="AX912" s="97"/>
      <c r="AY912" s="110"/>
      <c r="AZ912" s="97"/>
      <c r="BA912" s="97"/>
      <c r="BB912" s="4"/>
      <c r="BC912" s="100"/>
      <c r="BF912" s="9"/>
      <c r="BI912" s="7" t="str">
        <f t="shared" ca="1" si="192"/>
        <v/>
      </c>
      <c r="BJ912" s="4" t="str">
        <f t="shared" si="188"/>
        <v/>
      </c>
      <c r="BK912" s="96" t="str">
        <f t="shared" si="193"/>
        <v/>
      </c>
      <c r="BL912" s="107"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8"/>
      <c r="CA912" s="15"/>
      <c r="CB912" s="5" t="str">
        <f t="shared" si="189"/>
        <v/>
      </c>
      <c r="CD912" s="5"/>
      <c r="CE912" s="5" t="str">
        <f t="shared" si="197"/>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7"/>
      <c r="AW913" s="97"/>
      <c r="AX913" s="97"/>
      <c r="AY913" s="110"/>
      <c r="AZ913" s="97"/>
      <c r="BA913" s="97"/>
      <c r="BB913" s="4"/>
      <c r="BC913" s="100"/>
      <c r="BF913" s="9"/>
      <c r="BI913" s="7" t="str">
        <f t="shared" ca="1" si="192"/>
        <v/>
      </c>
      <c r="BJ913" s="4" t="str">
        <f t="shared" si="188"/>
        <v/>
      </c>
      <c r="BK913" s="96" t="str">
        <f t="shared" si="193"/>
        <v/>
      </c>
      <c r="BL913" s="107"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8"/>
      <c r="CA913" s="15"/>
      <c r="CB913" s="5" t="str">
        <f t="shared" si="189"/>
        <v/>
      </c>
      <c r="CD913" s="5"/>
      <c r="CE913" s="5" t="str">
        <f t="shared" si="197"/>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7"/>
      <c r="AW914" s="97"/>
      <c r="AX914" s="97"/>
      <c r="AY914" s="110"/>
      <c r="AZ914" s="97"/>
      <c r="BA914" s="97"/>
      <c r="BB914" s="4"/>
      <c r="BC914" s="100"/>
      <c r="BF914" s="9"/>
      <c r="BI914" s="7" t="str">
        <f t="shared" ca="1" si="192"/>
        <v/>
      </c>
      <c r="BJ914" s="4" t="str">
        <f t="shared" si="188"/>
        <v/>
      </c>
      <c r="BK914" s="96" t="str">
        <f t="shared" si="193"/>
        <v/>
      </c>
      <c r="BL914" s="107"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8"/>
      <c r="CA914" s="15"/>
      <c r="CB914" s="5" t="str">
        <f t="shared" si="189"/>
        <v/>
      </c>
      <c r="CD914" s="5"/>
      <c r="CE914" s="5" t="str">
        <f t="shared" si="197"/>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7"/>
      <c r="AW915" s="97"/>
      <c r="AX915" s="97"/>
      <c r="AY915" s="110"/>
      <c r="AZ915" s="97"/>
      <c r="BA915" s="97"/>
      <c r="BB915" s="4"/>
      <c r="BC915" s="100"/>
      <c r="BF915" s="9"/>
      <c r="BI915" s="7" t="str">
        <f t="shared" ca="1" si="192"/>
        <v/>
      </c>
      <c r="BJ915" s="4" t="str">
        <f t="shared" ref="BJ915:BJ978" si="200">IFERROR(IF(AA915=0,"",AA915/BC915),"")</f>
        <v/>
      </c>
      <c r="BK915" s="96" t="str">
        <f t="shared" si="193"/>
        <v/>
      </c>
      <c r="BL915" s="107"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8"/>
      <c r="CA915" s="15"/>
      <c r="CB915" s="5" t="str">
        <f t="shared" si="189"/>
        <v/>
      </c>
      <c r="CD915" s="5"/>
      <c r="CE915" s="5" t="str">
        <f t="shared" si="197"/>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7"/>
      <c r="AW916" s="97"/>
      <c r="AX916" s="97"/>
      <c r="AY916" s="110"/>
      <c r="AZ916" s="97"/>
      <c r="BA916" s="97"/>
      <c r="BB916" s="4"/>
      <c r="BC916" s="100"/>
      <c r="BF916" s="9"/>
      <c r="BI916" s="7" t="str">
        <f t="shared" ca="1" si="192"/>
        <v/>
      </c>
      <c r="BJ916" s="4" t="str">
        <f t="shared" si="200"/>
        <v/>
      </c>
      <c r="BK916" s="96" t="str">
        <f t="shared" si="193"/>
        <v/>
      </c>
      <c r="BL916" s="107"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8"/>
      <c r="CA916" s="15"/>
      <c r="CB916" s="5" t="str">
        <f t="shared" si="189"/>
        <v/>
      </c>
      <c r="CD916" s="5"/>
      <c r="CE916" s="5" t="str">
        <f t="shared" si="197"/>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7"/>
      <c r="AW917" s="97"/>
      <c r="AX917" s="97"/>
      <c r="AY917" s="110"/>
      <c r="AZ917" s="97"/>
      <c r="BA917" s="97"/>
      <c r="BB917" s="4"/>
      <c r="BC917" s="100"/>
      <c r="BF917" s="9"/>
      <c r="BI917" s="7" t="str">
        <f t="shared" ca="1" si="192"/>
        <v/>
      </c>
      <c r="BJ917" s="4" t="str">
        <f t="shared" si="200"/>
        <v/>
      </c>
      <c r="BK917" s="96" t="str">
        <f t="shared" si="193"/>
        <v/>
      </c>
      <c r="BL917" s="107"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8"/>
      <c r="CA917" s="15"/>
      <c r="CB917" s="5" t="str">
        <f t="shared" si="189"/>
        <v/>
      </c>
      <c r="CD917" s="5"/>
      <c r="CE917" s="5" t="str">
        <f t="shared" si="197"/>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7"/>
      <c r="AW918" s="97"/>
      <c r="AX918" s="97"/>
      <c r="AY918" s="110"/>
      <c r="AZ918" s="97"/>
      <c r="BA918" s="97"/>
      <c r="BB918" s="4"/>
      <c r="BC918" s="100"/>
      <c r="BF918" s="9"/>
      <c r="BI918" s="7" t="str">
        <f t="shared" ca="1" si="192"/>
        <v/>
      </c>
      <c r="BJ918" s="4" t="str">
        <f t="shared" si="200"/>
        <v/>
      </c>
      <c r="BK918" s="96" t="str">
        <f t="shared" si="193"/>
        <v/>
      </c>
      <c r="BL918" s="107"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8"/>
      <c r="CA918" s="15"/>
      <c r="CB918" s="5" t="str">
        <f t="shared" ref="CB918:CB981" si="201">CONCATENATE(AJ918,AK918,AL918,AM918,AN918)</f>
        <v/>
      </c>
      <c r="CD918" s="5"/>
      <c r="CE918" s="5" t="str">
        <f t="shared" si="197"/>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7"/>
      <c r="AW919" s="97"/>
      <c r="AX919" s="97"/>
      <c r="AY919" s="110"/>
      <c r="AZ919" s="97"/>
      <c r="BA919" s="97"/>
      <c r="BB919" s="4"/>
      <c r="BC919" s="100"/>
      <c r="BF919" s="9"/>
      <c r="BI919" s="7" t="str">
        <f t="shared" ca="1" si="192"/>
        <v/>
      </c>
      <c r="BJ919" s="4" t="str">
        <f t="shared" si="200"/>
        <v/>
      </c>
      <c r="BK919" s="96" t="str">
        <f t="shared" si="193"/>
        <v/>
      </c>
      <c r="BL919" s="107"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8"/>
      <c r="CA919" s="15"/>
      <c r="CB919" s="5" t="str">
        <f t="shared" si="201"/>
        <v/>
      </c>
      <c r="CD919" s="5"/>
      <c r="CE919" s="5" t="str">
        <f t="shared" si="197"/>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7"/>
      <c r="AW920" s="97"/>
      <c r="AX920" s="97"/>
      <c r="AY920" s="110"/>
      <c r="AZ920" s="97"/>
      <c r="BA920" s="97"/>
      <c r="BB920" s="4"/>
      <c r="BC920" s="100"/>
      <c r="BF920" s="9"/>
      <c r="BI920" s="7" t="str">
        <f t="shared" ca="1" si="192"/>
        <v/>
      </c>
      <c r="BJ920" s="4" t="str">
        <f t="shared" si="200"/>
        <v/>
      </c>
      <c r="BK920" s="96" t="str">
        <f t="shared" si="193"/>
        <v/>
      </c>
      <c r="BL920" s="107"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8"/>
      <c r="CA920" s="15"/>
      <c r="CB920" s="5" t="str">
        <f t="shared" si="201"/>
        <v/>
      </c>
      <c r="CD920" s="5"/>
      <c r="CE920" s="5" t="str">
        <f t="shared" si="197"/>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7"/>
      <c r="AW921" s="97"/>
      <c r="AX921" s="97"/>
      <c r="AY921" s="110"/>
      <c r="AZ921" s="97"/>
      <c r="BA921" s="97"/>
      <c r="BB921" s="4"/>
      <c r="BC921" s="100"/>
      <c r="BF921" s="9"/>
      <c r="BI921" s="7" t="str">
        <f t="shared" ca="1" si="192"/>
        <v/>
      </c>
      <c r="BJ921" s="4" t="str">
        <f t="shared" si="200"/>
        <v/>
      </c>
      <c r="BK921" s="96" t="str">
        <f t="shared" si="193"/>
        <v/>
      </c>
      <c r="BL921" s="107"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8"/>
      <c r="CA921" s="15"/>
      <c r="CB921" s="5" t="str">
        <f t="shared" si="201"/>
        <v/>
      </c>
      <c r="CD921" s="5"/>
      <c r="CE921" s="5" t="str">
        <f t="shared" si="197"/>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7"/>
      <c r="AW922" s="97"/>
      <c r="AX922" s="97"/>
      <c r="AY922" s="110"/>
      <c r="AZ922" s="97"/>
      <c r="BA922" s="97"/>
      <c r="BB922" s="4"/>
      <c r="BC922" s="100"/>
      <c r="BF922" s="9"/>
      <c r="BI922" s="7" t="str">
        <f t="shared" ca="1" si="192"/>
        <v/>
      </c>
      <c r="BJ922" s="4" t="str">
        <f t="shared" si="200"/>
        <v/>
      </c>
      <c r="BK922" s="96" t="str">
        <f t="shared" si="193"/>
        <v/>
      </c>
      <c r="BL922" s="107"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8"/>
      <c r="CA922" s="15"/>
      <c r="CB922" s="5" t="str">
        <f t="shared" si="201"/>
        <v/>
      </c>
      <c r="CD922" s="5"/>
      <c r="CE922" s="5" t="str">
        <f t="shared" si="197"/>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7"/>
      <c r="AW923" s="97"/>
      <c r="AX923" s="97"/>
      <c r="AY923" s="110"/>
      <c r="AZ923" s="97"/>
      <c r="BA923" s="97"/>
      <c r="BB923" s="4"/>
      <c r="BC923" s="100"/>
      <c r="BF923" s="9"/>
      <c r="BI923" s="7" t="str">
        <f t="shared" ca="1" si="192"/>
        <v/>
      </c>
      <c r="BJ923" s="4" t="str">
        <f t="shared" si="200"/>
        <v/>
      </c>
      <c r="BK923" s="96" t="str">
        <f t="shared" si="193"/>
        <v/>
      </c>
      <c r="BL923" s="107"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8"/>
      <c r="CA923" s="15"/>
      <c r="CB923" s="5" t="str">
        <f t="shared" si="201"/>
        <v/>
      </c>
      <c r="CD923" s="5"/>
      <c r="CE923" s="5" t="str">
        <f t="shared" si="197"/>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7"/>
      <c r="AW924" s="97"/>
      <c r="AX924" s="97"/>
      <c r="AY924" s="110"/>
      <c r="AZ924" s="97"/>
      <c r="BA924" s="97"/>
      <c r="BB924" s="4"/>
      <c r="BC924" s="100"/>
      <c r="BF924" s="9"/>
      <c r="BI924" s="7" t="str">
        <f t="shared" ca="1" si="192"/>
        <v/>
      </c>
      <c r="BJ924" s="4" t="str">
        <f t="shared" si="200"/>
        <v/>
      </c>
      <c r="BK924" s="96" t="str">
        <f t="shared" si="193"/>
        <v/>
      </c>
      <c r="BL924" s="107"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8"/>
      <c r="CA924" s="15"/>
      <c r="CB924" s="5" t="str">
        <f t="shared" si="201"/>
        <v/>
      </c>
      <c r="CD924" s="5"/>
      <c r="CE924" s="5" t="str">
        <f t="shared" si="197"/>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7"/>
      <c r="AW925" s="97"/>
      <c r="AX925" s="97"/>
      <c r="AY925" s="110"/>
      <c r="AZ925" s="97"/>
      <c r="BA925" s="97"/>
      <c r="BB925" s="4"/>
      <c r="BC925" s="100"/>
      <c r="BF925" s="9"/>
      <c r="BI925" s="7" t="str">
        <f t="shared" ca="1" si="192"/>
        <v/>
      </c>
      <c r="BJ925" s="4" t="str">
        <f t="shared" si="200"/>
        <v/>
      </c>
      <c r="BK925" s="96" t="str">
        <f t="shared" si="193"/>
        <v/>
      </c>
      <c r="BL925" s="107"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8"/>
      <c r="CA925" s="15"/>
      <c r="CB925" s="5" t="str">
        <f t="shared" si="201"/>
        <v/>
      </c>
      <c r="CD925" s="5"/>
      <c r="CE925" s="5" t="str">
        <f t="shared" si="197"/>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7"/>
      <c r="AW926" s="97"/>
      <c r="AX926" s="97"/>
      <c r="AY926" s="110"/>
      <c r="AZ926" s="97"/>
      <c r="BA926" s="97"/>
      <c r="BB926" s="4"/>
      <c r="BC926" s="100"/>
      <c r="BF926" s="9"/>
      <c r="BI926" s="7" t="str">
        <f t="shared" ca="1" si="192"/>
        <v/>
      </c>
      <c r="BJ926" s="4" t="str">
        <f t="shared" si="200"/>
        <v/>
      </c>
      <c r="BK926" s="96" t="str">
        <f t="shared" si="193"/>
        <v/>
      </c>
      <c r="BL926" s="107"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8"/>
      <c r="CA926" s="15"/>
      <c r="CB926" s="5" t="str">
        <f t="shared" si="201"/>
        <v/>
      </c>
      <c r="CD926" s="5"/>
      <c r="CE926" s="5" t="str">
        <f t="shared" si="197"/>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7"/>
      <c r="AW927" s="97"/>
      <c r="AX927" s="97"/>
      <c r="AY927" s="110"/>
      <c r="AZ927" s="97"/>
      <c r="BA927" s="97"/>
      <c r="BB927" s="4"/>
      <c r="BC927" s="100"/>
      <c r="BF927" s="9"/>
      <c r="BI927" s="7" t="str">
        <f t="shared" ca="1" si="192"/>
        <v/>
      </c>
      <c r="BJ927" s="4" t="str">
        <f t="shared" si="200"/>
        <v/>
      </c>
      <c r="BK927" s="96" t="str">
        <f t="shared" si="193"/>
        <v/>
      </c>
      <c r="BL927" s="107"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8"/>
      <c r="CA927" s="15"/>
      <c r="CB927" s="5" t="str">
        <f t="shared" si="201"/>
        <v/>
      </c>
      <c r="CD927" s="5"/>
      <c r="CE927" s="5" t="str">
        <f t="shared" si="197"/>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7"/>
      <c r="AW928" s="97"/>
      <c r="AX928" s="97"/>
      <c r="AY928" s="110"/>
      <c r="AZ928" s="97"/>
      <c r="BA928" s="97"/>
      <c r="BB928" s="4"/>
      <c r="BC928" s="100"/>
      <c r="BF928" s="9"/>
      <c r="BI928" s="7" t="str">
        <f t="shared" ca="1" si="192"/>
        <v/>
      </c>
      <c r="BJ928" s="4" t="str">
        <f t="shared" si="200"/>
        <v/>
      </c>
      <c r="BK928" s="96" t="str">
        <f t="shared" si="193"/>
        <v/>
      </c>
      <c r="BL928" s="107"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8"/>
      <c r="CA928" s="15"/>
      <c r="CB928" s="5" t="str">
        <f t="shared" si="201"/>
        <v/>
      </c>
      <c r="CD928" s="5"/>
      <c r="CE928" s="5" t="str">
        <f t="shared" si="197"/>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7"/>
      <c r="AW929" s="97"/>
      <c r="AX929" s="97"/>
      <c r="AY929" s="110"/>
      <c r="AZ929" s="97"/>
      <c r="BA929" s="97"/>
      <c r="BB929" s="4"/>
      <c r="BC929" s="100"/>
      <c r="BF929" s="9"/>
      <c r="BI929" s="7" t="str">
        <f t="shared" ca="1" si="192"/>
        <v/>
      </c>
      <c r="BJ929" s="4" t="str">
        <f t="shared" si="200"/>
        <v/>
      </c>
      <c r="BK929" s="96" t="str">
        <f t="shared" si="193"/>
        <v/>
      </c>
      <c r="BL929" s="107"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8"/>
      <c r="CA929" s="15"/>
      <c r="CB929" s="5" t="str">
        <f t="shared" si="201"/>
        <v/>
      </c>
      <c r="CD929" s="5"/>
      <c r="CE929" s="5" t="str">
        <f t="shared" si="197"/>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7"/>
      <c r="AW930" s="97"/>
      <c r="AX930" s="97"/>
      <c r="AY930" s="110"/>
      <c r="AZ930" s="97"/>
      <c r="BA930" s="97"/>
      <c r="BB930" s="4"/>
      <c r="BC930" s="100"/>
      <c r="BF930" s="9"/>
      <c r="BI930" s="7" t="str">
        <f t="shared" ca="1" si="192"/>
        <v/>
      </c>
      <c r="BJ930" s="4" t="str">
        <f t="shared" si="200"/>
        <v/>
      </c>
      <c r="BK930" s="96" t="str">
        <f t="shared" si="193"/>
        <v/>
      </c>
      <c r="BL930" s="107"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8"/>
      <c r="CA930" s="15"/>
      <c r="CB930" s="5" t="str">
        <f t="shared" si="201"/>
        <v/>
      </c>
      <c r="CD930" s="5"/>
      <c r="CE930" s="5" t="str">
        <f t="shared" si="197"/>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7"/>
      <c r="AW931" s="97"/>
      <c r="AX931" s="97"/>
      <c r="AY931" s="110"/>
      <c r="AZ931" s="97"/>
      <c r="BA931" s="97"/>
      <c r="BB931" s="4"/>
      <c r="BC931" s="100"/>
      <c r="BF931" s="9"/>
      <c r="BI931" s="7" t="str">
        <f t="shared" ca="1" si="192"/>
        <v/>
      </c>
      <c r="BJ931" s="4" t="str">
        <f t="shared" si="200"/>
        <v/>
      </c>
      <c r="BK931" s="96" t="str">
        <f t="shared" si="193"/>
        <v/>
      </c>
      <c r="BL931" s="107"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8"/>
      <c r="CA931" s="15"/>
      <c r="CB931" s="5" t="str">
        <f t="shared" si="201"/>
        <v/>
      </c>
      <c r="CD931" s="5"/>
      <c r="CE931" s="5" t="str">
        <f t="shared" si="197"/>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7"/>
      <c r="AW932" s="97"/>
      <c r="AX932" s="97"/>
      <c r="AY932" s="110"/>
      <c r="AZ932" s="97"/>
      <c r="BA932" s="97"/>
      <c r="BB932" s="4"/>
      <c r="BC932" s="100"/>
      <c r="BF932" s="9"/>
      <c r="BI932" s="7" t="str">
        <f t="shared" ca="1" si="192"/>
        <v/>
      </c>
      <c r="BJ932" s="4" t="str">
        <f t="shared" si="200"/>
        <v/>
      </c>
      <c r="BK932" s="96" t="str">
        <f t="shared" si="193"/>
        <v/>
      </c>
      <c r="BL932" s="107"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8"/>
      <c r="CA932" s="15"/>
      <c r="CB932" s="5" t="str">
        <f t="shared" si="201"/>
        <v/>
      </c>
      <c r="CD932" s="5"/>
      <c r="CE932" s="5" t="str">
        <f t="shared" si="197"/>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7"/>
      <c r="AW933" s="97"/>
      <c r="AX933" s="97"/>
      <c r="AY933" s="110"/>
      <c r="AZ933" s="97"/>
      <c r="BA933" s="97"/>
      <c r="BB933" s="4"/>
      <c r="BC933" s="100"/>
      <c r="BF933" s="9"/>
      <c r="BI933" s="7" t="str">
        <f t="shared" ca="1" si="192"/>
        <v/>
      </c>
      <c r="BJ933" s="4" t="str">
        <f t="shared" si="200"/>
        <v/>
      </c>
      <c r="BK933" s="96" t="str">
        <f t="shared" si="193"/>
        <v/>
      </c>
      <c r="BL933" s="107"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8"/>
      <c r="CA933" s="15"/>
      <c r="CB933" s="5" t="str">
        <f t="shared" si="201"/>
        <v/>
      </c>
      <c r="CD933" s="5"/>
      <c r="CE933" s="5" t="str">
        <f t="shared" si="197"/>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7"/>
      <c r="AW934" s="97"/>
      <c r="AX934" s="97"/>
      <c r="AY934" s="110"/>
      <c r="AZ934" s="97"/>
      <c r="BA934" s="97"/>
      <c r="BB934" s="4"/>
      <c r="BC934" s="100"/>
      <c r="BF934" s="9"/>
      <c r="BI934" s="7" t="str">
        <f t="shared" ca="1" si="192"/>
        <v/>
      </c>
      <c r="BJ934" s="4" t="str">
        <f t="shared" si="200"/>
        <v/>
      </c>
      <c r="BK934" s="96" t="str">
        <f t="shared" si="193"/>
        <v/>
      </c>
      <c r="BL934" s="107"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8"/>
      <c r="CB934" s="5" t="str">
        <f t="shared" si="201"/>
        <v/>
      </c>
      <c r="CD934" s="5"/>
      <c r="CE934" s="5" t="str">
        <f t="shared" si="197"/>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7"/>
      <c r="AW935" s="97"/>
      <c r="AX935" s="97"/>
      <c r="AY935" s="110"/>
      <c r="AZ935" s="97"/>
      <c r="BA935" s="97"/>
      <c r="BB935" s="4"/>
      <c r="BC935" s="100"/>
      <c r="BF935" s="9"/>
      <c r="BI935" s="7" t="str">
        <f t="shared" ca="1" si="192"/>
        <v/>
      </c>
      <c r="BJ935" s="4" t="str">
        <f t="shared" si="200"/>
        <v/>
      </c>
      <c r="BK935" s="96" t="str">
        <f t="shared" si="193"/>
        <v/>
      </c>
      <c r="BL935" s="107"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8"/>
      <c r="CB935" s="5" t="str">
        <f t="shared" si="201"/>
        <v/>
      </c>
      <c r="CD935" s="5"/>
      <c r="CE935" s="5" t="str">
        <f t="shared" si="197"/>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7"/>
      <c r="AW936" s="97"/>
      <c r="AX936" s="97"/>
      <c r="AY936" s="110"/>
      <c r="AZ936" s="97"/>
      <c r="BA936" s="97"/>
      <c r="BB936" s="4"/>
      <c r="BC936" s="100"/>
      <c r="BF936" s="9"/>
      <c r="BI936" s="7" t="str">
        <f t="shared" ca="1" si="192"/>
        <v/>
      </c>
      <c r="BJ936" s="4" t="str">
        <f t="shared" si="200"/>
        <v/>
      </c>
      <c r="BK936" s="96" t="str">
        <f t="shared" si="193"/>
        <v/>
      </c>
      <c r="BL936" s="107"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8"/>
      <c r="CB936" s="5" t="str">
        <f t="shared" si="201"/>
        <v/>
      </c>
      <c r="CD936" s="5"/>
      <c r="CE936" s="5" t="str">
        <f t="shared" si="197"/>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7"/>
      <c r="AW937" s="97"/>
      <c r="AX937" s="97"/>
      <c r="AY937" s="110"/>
      <c r="AZ937" s="97"/>
      <c r="BA937" s="97"/>
      <c r="BB937" s="4"/>
      <c r="BC937" s="100"/>
      <c r="BF937" s="9"/>
      <c r="BI937" s="7" t="str">
        <f t="shared" ca="1" si="192"/>
        <v/>
      </c>
      <c r="BJ937" s="4" t="str">
        <f t="shared" si="200"/>
        <v/>
      </c>
      <c r="BK937" s="96" t="str">
        <f t="shared" si="193"/>
        <v/>
      </c>
      <c r="BL937" s="107"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8"/>
      <c r="CB937" s="5" t="str">
        <f t="shared" si="201"/>
        <v/>
      </c>
      <c r="CD937" s="5"/>
      <c r="CE937" s="5" t="str">
        <f t="shared" si="197"/>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7"/>
      <c r="AW938" s="97"/>
      <c r="AX938" s="97"/>
      <c r="AY938" s="110"/>
      <c r="AZ938" s="97"/>
      <c r="BA938" s="97"/>
      <c r="BB938" s="4"/>
      <c r="BC938" s="100"/>
      <c r="BF938" s="9"/>
      <c r="BI938" s="7" t="str">
        <f t="shared" ca="1" si="192"/>
        <v/>
      </c>
      <c r="BJ938" s="4" t="str">
        <f t="shared" si="200"/>
        <v/>
      </c>
      <c r="BK938" s="96" t="str">
        <f t="shared" si="193"/>
        <v/>
      </c>
      <c r="BL938" s="107"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8"/>
      <c r="CB938" s="5" t="str">
        <f t="shared" si="201"/>
        <v/>
      </c>
      <c r="CD938" s="5"/>
      <c r="CE938" s="5" t="str">
        <f t="shared" si="197"/>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7"/>
      <c r="AW939" s="97"/>
      <c r="AX939" s="97"/>
      <c r="AY939" s="110"/>
      <c r="AZ939" s="97"/>
      <c r="BA939" s="97"/>
      <c r="BB939" s="4"/>
      <c r="BC939" s="100"/>
      <c r="BF939" s="9"/>
      <c r="BI939" s="7" t="str">
        <f t="shared" ca="1" si="192"/>
        <v/>
      </c>
      <c r="BJ939" s="4" t="str">
        <f t="shared" si="200"/>
        <v/>
      </c>
      <c r="BK939" s="96" t="str">
        <f t="shared" si="193"/>
        <v/>
      </c>
      <c r="BL939" s="107"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8"/>
      <c r="CB939" s="5" t="str">
        <f t="shared" si="201"/>
        <v/>
      </c>
      <c r="CD939" s="5"/>
      <c r="CE939" s="5" t="str">
        <f t="shared" si="197"/>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7"/>
      <c r="AW940" s="97"/>
      <c r="AX940" s="97"/>
      <c r="AY940" s="110"/>
      <c r="AZ940" s="97"/>
      <c r="BA940" s="97"/>
      <c r="BB940" s="4"/>
      <c r="BC940" s="100"/>
      <c r="BF940" s="9"/>
      <c r="BI940" s="7" t="str">
        <f t="shared" ca="1" si="192"/>
        <v/>
      </c>
      <c r="BJ940" s="4" t="str">
        <f t="shared" si="200"/>
        <v/>
      </c>
      <c r="BK940" s="96" t="str">
        <f t="shared" si="193"/>
        <v/>
      </c>
      <c r="BL940" s="107"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8"/>
      <c r="CB940" s="5" t="str">
        <f t="shared" si="201"/>
        <v/>
      </c>
      <c r="CD940" s="5"/>
      <c r="CE940" s="5" t="str">
        <f t="shared" si="197"/>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7"/>
      <c r="AW941" s="97"/>
      <c r="AX941" s="97"/>
      <c r="AY941" s="110"/>
      <c r="AZ941" s="97"/>
      <c r="BA941" s="97"/>
      <c r="BB941" s="4"/>
      <c r="BC941" s="100"/>
      <c r="BF941" s="9"/>
      <c r="BI941" s="7" t="str">
        <f t="shared" ca="1" si="192"/>
        <v/>
      </c>
      <c r="BJ941" s="4" t="str">
        <f t="shared" si="200"/>
        <v/>
      </c>
      <c r="BK941" s="96" t="str">
        <f t="shared" si="193"/>
        <v/>
      </c>
      <c r="BL941" s="107"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8"/>
      <c r="CB941" s="5" t="str">
        <f t="shared" si="201"/>
        <v/>
      </c>
      <c r="CD941" s="5"/>
      <c r="CE941" s="5" t="str">
        <f t="shared" si="197"/>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7"/>
      <c r="AW942" s="97"/>
      <c r="AX942" s="97"/>
      <c r="AY942" s="110"/>
      <c r="AZ942" s="97"/>
      <c r="BA942" s="97"/>
      <c r="BB942" s="4"/>
      <c r="BC942" s="100"/>
      <c r="BF942" s="9"/>
      <c r="BI942" s="7" t="str">
        <f t="shared" ca="1" si="192"/>
        <v/>
      </c>
      <c r="BJ942" s="4" t="str">
        <f t="shared" si="200"/>
        <v/>
      </c>
      <c r="BK942" s="96" t="str">
        <f t="shared" si="193"/>
        <v/>
      </c>
      <c r="BL942" s="107"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8"/>
      <c r="CB942" s="5" t="str">
        <f t="shared" si="201"/>
        <v/>
      </c>
      <c r="CD942" s="5"/>
      <c r="CE942" s="5" t="str">
        <f t="shared" si="197"/>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7"/>
      <c r="AW943" s="97"/>
      <c r="AX943" s="97"/>
      <c r="AY943" s="110"/>
      <c r="AZ943" s="97"/>
      <c r="BA943" s="97"/>
      <c r="BB943" s="4"/>
      <c r="BC943" s="100"/>
      <c r="BF943" s="9"/>
      <c r="BI943" s="7" t="str">
        <f t="shared" ca="1" si="192"/>
        <v/>
      </c>
      <c r="BJ943" s="4" t="str">
        <f t="shared" si="200"/>
        <v/>
      </c>
      <c r="BK943" s="96" t="str">
        <f t="shared" si="193"/>
        <v/>
      </c>
      <c r="BL943" s="107"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8"/>
      <c r="CB943" s="5" t="str">
        <f t="shared" si="201"/>
        <v/>
      </c>
      <c r="CD943" s="5"/>
      <c r="CE943" s="5" t="str">
        <f t="shared" si="197"/>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7"/>
      <c r="AW944" s="97"/>
      <c r="AX944" s="97"/>
      <c r="AY944" s="110"/>
      <c r="AZ944" s="97"/>
      <c r="BA944" s="97"/>
      <c r="BB944" s="4"/>
      <c r="BC944" s="100"/>
      <c r="BF944" s="9"/>
      <c r="BI944" s="7" t="str">
        <f t="shared" ca="1" si="192"/>
        <v/>
      </c>
      <c r="BJ944" s="4" t="str">
        <f t="shared" si="200"/>
        <v/>
      </c>
      <c r="BK944" s="96" t="str">
        <f t="shared" si="193"/>
        <v/>
      </c>
      <c r="BL944" s="107"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8"/>
      <c r="CB944" s="5" t="str">
        <f t="shared" si="201"/>
        <v/>
      </c>
      <c r="CD944" s="5"/>
      <c r="CE944" s="5" t="str">
        <f t="shared" si="197"/>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7"/>
      <c r="AW945" s="97"/>
      <c r="AX945" s="97"/>
      <c r="AY945" s="110"/>
      <c r="AZ945" s="97"/>
      <c r="BA945" s="97"/>
      <c r="BB945" s="4"/>
      <c r="BC945" s="100"/>
      <c r="BF945" s="9"/>
      <c r="BI945" s="7" t="str">
        <f t="shared" ca="1" si="192"/>
        <v/>
      </c>
      <c r="BJ945" s="4" t="str">
        <f t="shared" si="200"/>
        <v/>
      </c>
      <c r="BK945" s="96" t="str">
        <f t="shared" si="193"/>
        <v/>
      </c>
      <c r="BL945" s="107"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8"/>
      <c r="CB945" s="5" t="str">
        <f t="shared" si="201"/>
        <v/>
      </c>
      <c r="CD945" s="5"/>
      <c r="CE945" s="5" t="str">
        <f t="shared" si="197"/>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7"/>
      <c r="AW946" s="97"/>
      <c r="AX946" s="97"/>
      <c r="AY946" s="110"/>
      <c r="AZ946" s="97"/>
      <c r="BA946" s="97"/>
      <c r="BB946" s="4"/>
      <c r="BC946" s="100"/>
      <c r="BF946" s="9"/>
      <c r="BI946" s="7" t="str">
        <f t="shared" ca="1" si="192"/>
        <v/>
      </c>
      <c r="BJ946" s="4" t="str">
        <f t="shared" si="200"/>
        <v/>
      </c>
      <c r="BK946" s="96" t="str">
        <f t="shared" si="193"/>
        <v/>
      </c>
      <c r="BL946" s="107"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8"/>
      <c r="CB946" s="5" t="str">
        <f t="shared" si="201"/>
        <v/>
      </c>
      <c r="CD946" s="5"/>
      <c r="CE946" s="5" t="str">
        <f t="shared" si="197"/>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7"/>
      <c r="AW947" s="97"/>
      <c r="AX947" s="97"/>
      <c r="AY947" s="110"/>
      <c r="AZ947" s="97"/>
      <c r="BA947" s="97"/>
      <c r="BB947" s="4"/>
      <c r="BC947" s="100"/>
      <c r="BF947" s="9"/>
      <c r="BI947" s="7" t="str">
        <f t="shared" ca="1" si="192"/>
        <v/>
      </c>
      <c r="BJ947" s="4" t="str">
        <f t="shared" si="200"/>
        <v/>
      </c>
      <c r="BK947" s="96" t="str">
        <f t="shared" si="193"/>
        <v/>
      </c>
      <c r="BL947" s="107"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8"/>
      <c r="CB947" s="5" t="str">
        <f t="shared" si="201"/>
        <v/>
      </c>
      <c r="CD947" s="5"/>
      <c r="CE947" s="5" t="str">
        <f t="shared" si="197"/>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7"/>
      <c r="AW948" s="97"/>
      <c r="AX948" s="97"/>
      <c r="AY948" s="110"/>
      <c r="AZ948" s="97"/>
      <c r="BA948" s="97"/>
      <c r="BB948" s="4"/>
      <c r="BC948" s="100"/>
      <c r="BF948" s="9"/>
      <c r="BI948" s="7" t="str">
        <f t="shared" ca="1" si="192"/>
        <v/>
      </c>
      <c r="BJ948" s="4" t="str">
        <f t="shared" si="200"/>
        <v/>
      </c>
      <c r="BK948" s="96" t="str">
        <f t="shared" si="193"/>
        <v/>
      </c>
      <c r="BL948" s="107"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8"/>
      <c r="CB948" s="5" t="str">
        <f t="shared" si="201"/>
        <v/>
      </c>
      <c r="CD948" s="5"/>
      <c r="CE948" s="5" t="str">
        <f t="shared" si="197"/>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7"/>
      <c r="AW949" s="97"/>
      <c r="AX949" s="97"/>
      <c r="AY949" s="110"/>
      <c r="AZ949" s="97"/>
      <c r="BA949" s="97"/>
      <c r="BB949" s="4"/>
      <c r="BC949" s="100"/>
      <c r="BF949" s="9"/>
      <c r="BI949" s="7" t="str">
        <f t="shared" ca="1" si="192"/>
        <v/>
      </c>
      <c r="BJ949" s="4" t="str">
        <f t="shared" si="200"/>
        <v/>
      </c>
      <c r="BK949" s="96" t="str">
        <f t="shared" si="193"/>
        <v/>
      </c>
      <c r="BL949" s="107"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8"/>
      <c r="CB949" s="5" t="str">
        <f t="shared" si="201"/>
        <v/>
      </c>
      <c r="CD949" s="5"/>
      <c r="CE949" s="5" t="str">
        <f t="shared" si="197"/>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7"/>
      <c r="AW950" s="97"/>
      <c r="AX950" s="97"/>
      <c r="AY950" s="110"/>
      <c r="AZ950" s="97"/>
      <c r="BA950" s="97"/>
      <c r="BB950" s="4"/>
      <c r="BC950" s="100"/>
      <c r="BF950" s="9"/>
      <c r="BI950" s="7" t="str">
        <f t="shared" ca="1" si="192"/>
        <v/>
      </c>
      <c r="BJ950" s="4" t="str">
        <f t="shared" si="200"/>
        <v/>
      </c>
      <c r="BK950" s="96" t="str">
        <f t="shared" si="193"/>
        <v/>
      </c>
      <c r="BL950" s="107"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8"/>
      <c r="CB950" s="5" t="str">
        <f t="shared" si="201"/>
        <v/>
      </c>
      <c r="CD950" s="5"/>
      <c r="CE950" s="5" t="str">
        <f t="shared" si="197"/>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7"/>
      <c r="AW951" s="97"/>
      <c r="AX951" s="97"/>
      <c r="AY951" s="110"/>
      <c r="AZ951" s="97"/>
      <c r="BA951" s="97"/>
      <c r="BB951" s="4"/>
      <c r="BC951" s="100"/>
      <c r="BF951" s="9"/>
      <c r="BI951" s="7" t="str">
        <f t="shared" ca="1" si="192"/>
        <v/>
      </c>
      <c r="BJ951" s="4" t="str">
        <f t="shared" si="200"/>
        <v/>
      </c>
      <c r="BK951" s="96" t="str">
        <f t="shared" si="193"/>
        <v/>
      </c>
      <c r="BL951" s="107"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8"/>
      <c r="CB951" s="5" t="str">
        <f t="shared" si="201"/>
        <v/>
      </c>
      <c r="CD951" s="5"/>
      <c r="CE951" s="5" t="str">
        <f t="shared" si="197"/>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7"/>
      <c r="AW952" s="97"/>
      <c r="AX952" s="97"/>
      <c r="AY952" s="110"/>
      <c r="AZ952" s="97"/>
      <c r="BA952" s="97"/>
      <c r="BB952" s="4"/>
      <c r="BC952" s="100"/>
      <c r="BF952" s="9"/>
      <c r="BI952" s="7" t="str">
        <f t="shared" ca="1" si="192"/>
        <v/>
      </c>
      <c r="BJ952" s="4" t="str">
        <f t="shared" si="200"/>
        <v/>
      </c>
      <c r="BK952" s="96" t="str">
        <f t="shared" si="193"/>
        <v/>
      </c>
      <c r="BL952" s="107"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8"/>
      <c r="CB952" s="5" t="str">
        <f t="shared" si="201"/>
        <v/>
      </c>
      <c r="CD952" s="5"/>
      <c r="CE952" s="5" t="str">
        <f t="shared" si="197"/>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7"/>
      <c r="AW953" s="97"/>
      <c r="AX953" s="97"/>
      <c r="AY953" s="110"/>
      <c r="AZ953" s="97"/>
      <c r="BA953" s="97"/>
      <c r="BB953" s="4"/>
      <c r="BC953" s="100"/>
      <c r="BF953" s="9"/>
      <c r="BI953" s="7" t="str">
        <f t="shared" ca="1" si="192"/>
        <v/>
      </c>
      <c r="BJ953" s="4" t="str">
        <f t="shared" si="200"/>
        <v/>
      </c>
      <c r="BK953" s="96" t="str">
        <f t="shared" si="193"/>
        <v/>
      </c>
      <c r="BL953" s="107"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8"/>
      <c r="CB953" s="5" t="str">
        <f t="shared" si="201"/>
        <v/>
      </c>
      <c r="CD953" s="5"/>
      <c r="CE953" s="5" t="str">
        <f t="shared" si="197"/>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7"/>
      <c r="AW954" s="97"/>
      <c r="AX954" s="97"/>
      <c r="AY954" s="110"/>
      <c r="AZ954" s="97"/>
      <c r="BA954" s="97"/>
      <c r="BB954" s="4"/>
      <c r="BC954" s="100"/>
      <c r="BF954" s="9"/>
      <c r="BI954" s="7" t="str">
        <f t="shared" ca="1" si="192"/>
        <v/>
      </c>
      <c r="BJ954" s="4" t="str">
        <f t="shared" si="200"/>
        <v/>
      </c>
      <c r="BK954" s="96" t="str">
        <f t="shared" si="193"/>
        <v/>
      </c>
      <c r="BL954" s="107"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8"/>
      <c r="CB954" s="5" t="str">
        <f t="shared" si="201"/>
        <v/>
      </c>
      <c r="CD954" s="5"/>
      <c r="CE954" s="5" t="str">
        <f t="shared" si="197"/>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7"/>
      <c r="AW955" s="97"/>
      <c r="AX955" s="97"/>
      <c r="AY955" s="110"/>
      <c r="AZ955" s="97"/>
      <c r="BA955" s="97"/>
      <c r="BB955" s="4"/>
      <c r="BC955" s="100"/>
      <c r="BF955" s="9"/>
      <c r="BI955" s="7" t="str">
        <f t="shared" ca="1" si="192"/>
        <v/>
      </c>
      <c r="BJ955" s="4" t="str">
        <f t="shared" si="200"/>
        <v/>
      </c>
      <c r="BK955" s="96" t="str">
        <f t="shared" si="193"/>
        <v/>
      </c>
      <c r="BL955" s="107"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8"/>
      <c r="CB955" s="5" t="str">
        <f t="shared" si="201"/>
        <v/>
      </c>
      <c r="CD955" s="5"/>
      <c r="CE955" s="5" t="str">
        <f t="shared" si="197"/>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7"/>
      <c r="AW956" s="97"/>
      <c r="AX956" s="97"/>
      <c r="AY956" s="110"/>
      <c r="AZ956" s="97"/>
      <c r="BA956" s="97"/>
      <c r="BB956" s="4"/>
      <c r="BC956" s="100"/>
      <c r="BF956" s="9"/>
      <c r="BI956" s="7" t="str">
        <f t="shared" ca="1" si="192"/>
        <v/>
      </c>
      <c r="BJ956" s="4" t="str">
        <f t="shared" si="200"/>
        <v/>
      </c>
      <c r="BK956" s="96" t="str">
        <f t="shared" si="193"/>
        <v/>
      </c>
      <c r="BL956" s="107"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8"/>
      <c r="CB956" s="5" t="str">
        <f t="shared" si="201"/>
        <v/>
      </c>
      <c r="CD956" s="5"/>
      <c r="CE956" s="5" t="str">
        <f t="shared" si="197"/>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7"/>
      <c r="AW957" s="97"/>
      <c r="AX957" s="97"/>
      <c r="AY957" s="110"/>
      <c r="AZ957" s="97"/>
      <c r="BA957" s="97"/>
      <c r="BB957" s="4"/>
      <c r="BC957" s="100"/>
      <c r="BF957" s="9"/>
      <c r="BI957" s="7" t="str">
        <f t="shared" ca="1" si="192"/>
        <v/>
      </c>
      <c r="BJ957" s="4" t="str">
        <f t="shared" si="200"/>
        <v/>
      </c>
      <c r="BK957" s="96" t="str">
        <f t="shared" si="193"/>
        <v/>
      </c>
      <c r="BL957" s="107"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8"/>
      <c r="CB957" s="5" t="str">
        <f t="shared" si="201"/>
        <v/>
      </c>
      <c r="CD957" s="5"/>
      <c r="CE957" s="5" t="str">
        <f t="shared" si="197"/>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7"/>
      <c r="AW958" s="97"/>
      <c r="AX958" s="97"/>
      <c r="AY958" s="110"/>
      <c r="AZ958" s="97"/>
      <c r="BA958" s="97"/>
      <c r="BB958" s="4"/>
      <c r="BC958" s="100"/>
      <c r="BF958" s="9"/>
      <c r="BI958" s="7" t="str">
        <f t="shared" ca="1" si="192"/>
        <v/>
      </c>
      <c r="BJ958" s="4" t="str">
        <f t="shared" si="200"/>
        <v/>
      </c>
      <c r="BK958" s="96" t="str">
        <f t="shared" si="193"/>
        <v/>
      </c>
      <c r="BL958" s="107"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8"/>
      <c r="CB958" s="5" t="str">
        <f t="shared" si="201"/>
        <v/>
      </c>
      <c r="CD958" s="5"/>
      <c r="CE958" s="5" t="str">
        <f t="shared" si="197"/>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7"/>
      <c r="AW959" s="97"/>
      <c r="AX959" s="97"/>
      <c r="AY959" s="110"/>
      <c r="AZ959" s="97"/>
      <c r="BA959" s="97"/>
      <c r="BB959" s="4"/>
      <c r="BC959" s="100"/>
      <c r="BF959" s="9"/>
      <c r="BI959" s="7" t="str">
        <f t="shared" ca="1" si="192"/>
        <v/>
      </c>
      <c r="BJ959" s="4" t="str">
        <f t="shared" si="200"/>
        <v/>
      </c>
      <c r="BK959" s="96" t="str">
        <f t="shared" si="193"/>
        <v/>
      </c>
      <c r="BL959" s="107"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8"/>
      <c r="CB959" s="5" t="str">
        <f t="shared" si="201"/>
        <v/>
      </c>
      <c r="CD959" s="5"/>
      <c r="CE959" s="5" t="str">
        <f t="shared" si="197"/>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7"/>
      <c r="AW960" s="97"/>
      <c r="AX960" s="97"/>
      <c r="AY960" s="110"/>
      <c r="AZ960" s="97"/>
      <c r="BA960" s="97"/>
      <c r="BB960" s="4"/>
      <c r="BC960" s="100"/>
      <c r="BF960" s="9"/>
      <c r="BI960" s="7" t="str">
        <f t="shared" ca="1" si="192"/>
        <v/>
      </c>
      <c r="BJ960" s="4" t="str">
        <f t="shared" si="200"/>
        <v/>
      </c>
      <c r="BK960" s="96" t="str">
        <f t="shared" si="193"/>
        <v/>
      </c>
      <c r="BL960" s="107"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8"/>
      <c r="CB960" s="5" t="str">
        <f t="shared" si="201"/>
        <v/>
      </c>
      <c r="CD960" s="5"/>
      <c r="CE960" s="5" t="str">
        <f t="shared" si="197"/>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7"/>
      <c r="AW961" s="97"/>
      <c r="AX961" s="97"/>
      <c r="AY961" s="110"/>
      <c r="AZ961" s="97"/>
      <c r="BA961" s="97"/>
      <c r="BB961" s="4"/>
      <c r="BC961" s="100"/>
      <c r="BF961" s="9"/>
      <c r="BI961" s="7" t="str">
        <f t="shared" ca="1" si="192"/>
        <v/>
      </c>
      <c r="BJ961" s="4" t="str">
        <f t="shared" si="200"/>
        <v/>
      </c>
      <c r="BK961" s="96" t="str">
        <f t="shared" si="193"/>
        <v/>
      </c>
      <c r="BL961" s="107"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8"/>
      <c r="CB961" s="5" t="str">
        <f t="shared" si="201"/>
        <v/>
      </c>
      <c r="CD961" s="5"/>
      <c r="CE961" s="5" t="str">
        <f t="shared" si="197"/>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7"/>
      <c r="AW962" s="97"/>
      <c r="AX962" s="97"/>
      <c r="AY962" s="110"/>
      <c r="AZ962" s="97"/>
      <c r="BA962" s="97"/>
      <c r="BB962" s="4"/>
      <c r="BC962" s="100"/>
      <c r="BF962" s="9"/>
      <c r="BI962" s="7" t="str">
        <f t="shared" ref="BI962:BI1025" ca="1" si="204">IFERROR(IF(BF962="","",IF(BB962=5,"",IF(BF962-TODAY()&gt;0,"VIGENTE","VENCIDO"))),"")</f>
        <v/>
      </c>
      <c r="BJ962" s="4" t="str">
        <f t="shared" si="200"/>
        <v/>
      </c>
      <c r="BK962" s="96" t="str">
        <f t="shared" ref="BK962:BK1025" si="205">IFERROR(IF(AA962="","",AA962/V962),"")</f>
        <v/>
      </c>
      <c r="BL962" s="107"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8"/>
      <c r="CB962" s="5" t="str">
        <f t="shared" si="201"/>
        <v/>
      </c>
      <c r="CD962" s="5"/>
      <c r="CE962" s="5" t="str">
        <f t="shared" ref="CE962:CE1025" si="209">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7"/>
      <c r="AW963" s="97"/>
      <c r="AX963" s="97"/>
      <c r="AY963" s="110"/>
      <c r="AZ963" s="97"/>
      <c r="BA963" s="97"/>
      <c r="BB963" s="4"/>
      <c r="BC963" s="100"/>
      <c r="BF963" s="9"/>
      <c r="BI963" s="7" t="str">
        <f t="shared" ca="1" si="204"/>
        <v/>
      </c>
      <c r="BJ963" s="4" t="str">
        <f t="shared" si="200"/>
        <v/>
      </c>
      <c r="BK963" s="96" t="str">
        <f t="shared" si="205"/>
        <v/>
      </c>
      <c r="BL963" s="107"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8"/>
      <c r="CB963" s="5" t="str">
        <f t="shared" si="201"/>
        <v/>
      </c>
      <c r="CD963" s="5"/>
      <c r="CE963" s="5" t="str">
        <f t="shared" si="209"/>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7"/>
      <c r="AW964" s="97"/>
      <c r="AX964" s="97"/>
      <c r="AY964" s="110"/>
      <c r="AZ964" s="97"/>
      <c r="BA964" s="97"/>
      <c r="BB964" s="4"/>
      <c r="BC964" s="100"/>
      <c r="BF964" s="9"/>
      <c r="BI964" s="7" t="str">
        <f t="shared" ca="1" si="204"/>
        <v/>
      </c>
      <c r="BJ964" s="4" t="str">
        <f t="shared" si="200"/>
        <v/>
      </c>
      <c r="BK964" s="96" t="str">
        <f t="shared" si="205"/>
        <v/>
      </c>
      <c r="BL964" s="107"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8"/>
      <c r="CB964" s="5" t="str">
        <f t="shared" si="201"/>
        <v/>
      </c>
      <c r="CD964" s="5"/>
      <c r="CE964" s="5" t="str">
        <f t="shared" si="209"/>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7"/>
      <c r="AW965" s="97"/>
      <c r="AX965" s="97"/>
      <c r="AY965" s="110"/>
      <c r="AZ965" s="97"/>
      <c r="BA965" s="97"/>
      <c r="BB965" s="4"/>
      <c r="BC965" s="100"/>
      <c r="BF965" s="9"/>
      <c r="BI965" s="7" t="str">
        <f t="shared" ca="1" si="204"/>
        <v/>
      </c>
      <c r="BJ965" s="4" t="str">
        <f t="shared" si="200"/>
        <v/>
      </c>
      <c r="BK965" s="96" t="str">
        <f t="shared" si="205"/>
        <v/>
      </c>
      <c r="BL965" s="107"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8"/>
      <c r="CB965" s="5" t="str">
        <f t="shared" si="201"/>
        <v/>
      </c>
      <c r="CD965" s="5"/>
      <c r="CE965" s="5" t="str">
        <f t="shared" si="209"/>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7"/>
      <c r="AW966" s="97"/>
      <c r="AX966" s="97"/>
      <c r="AY966" s="110"/>
      <c r="AZ966" s="97"/>
      <c r="BA966" s="97"/>
      <c r="BB966" s="4"/>
      <c r="BC966" s="100"/>
      <c r="BF966" s="9"/>
      <c r="BI966" s="7" t="str">
        <f t="shared" ca="1" si="204"/>
        <v/>
      </c>
      <c r="BJ966" s="4" t="str">
        <f t="shared" si="200"/>
        <v/>
      </c>
      <c r="BK966" s="96" t="str">
        <f t="shared" si="205"/>
        <v/>
      </c>
      <c r="BL966" s="107"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8"/>
      <c r="CB966" s="5" t="str">
        <f t="shared" si="201"/>
        <v/>
      </c>
      <c r="CD966" s="5"/>
      <c r="CE966" s="5" t="str">
        <f t="shared" si="209"/>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7"/>
      <c r="AW967" s="97"/>
      <c r="AX967" s="97"/>
      <c r="AY967" s="110"/>
      <c r="AZ967" s="97"/>
      <c r="BA967" s="97"/>
      <c r="BB967" s="4"/>
      <c r="BC967" s="100"/>
      <c r="BF967" s="9"/>
      <c r="BI967" s="7" t="str">
        <f t="shared" ca="1" si="204"/>
        <v/>
      </c>
      <c r="BJ967" s="4" t="str">
        <f t="shared" si="200"/>
        <v/>
      </c>
      <c r="BK967" s="96" t="str">
        <f t="shared" si="205"/>
        <v/>
      </c>
      <c r="BL967" s="107"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8"/>
      <c r="CB967" s="5" t="str">
        <f t="shared" si="201"/>
        <v/>
      </c>
      <c r="CD967" s="5"/>
      <c r="CE967" s="5" t="str">
        <f t="shared" si="209"/>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7"/>
      <c r="AW968" s="97"/>
      <c r="AX968" s="97"/>
      <c r="AY968" s="110"/>
      <c r="AZ968" s="97"/>
      <c r="BA968" s="97"/>
      <c r="BB968" s="4"/>
      <c r="BC968" s="100"/>
      <c r="BF968" s="9"/>
      <c r="BI968" s="7" t="str">
        <f t="shared" ca="1" si="204"/>
        <v/>
      </c>
      <c r="BJ968" s="4" t="str">
        <f t="shared" si="200"/>
        <v/>
      </c>
      <c r="BK968" s="96" t="str">
        <f t="shared" si="205"/>
        <v/>
      </c>
      <c r="BL968" s="107"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8"/>
      <c r="CB968" s="5" t="str">
        <f t="shared" si="201"/>
        <v/>
      </c>
      <c r="CD968" s="5"/>
      <c r="CE968" s="5" t="str">
        <f t="shared" si="209"/>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7"/>
      <c r="AW969" s="97"/>
      <c r="AX969" s="97"/>
      <c r="AY969" s="110"/>
      <c r="AZ969" s="97"/>
      <c r="BA969" s="97"/>
      <c r="BB969" s="4"/>
      <c r="BC969" s="100"/>
      <c r="BF969" s="9"/>
      <c r="BI969" s="7" t="str">
        <f t="shared" ca="1" si="204"/>
        <v/>
      </c>
      <c r="BJ969" s="4" t="str">
        <f t="shared" si="200"/>
        <v/>
      </c>
      <c r="BK969" s="96" t="str">
        <f t="shared" si="205"/>
        <v/>
      </c>
      <c r="BL969" s="107"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8"/>
      <c r="CB969" s="5" t="str">
        <f t="shared" si="201"/>
        <v/>
      </c>
      <c r="CD969" s="5"/>
      <c r="CE969" s="5" t="str">
        <f t="shared" si="209"/>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7"/>
      <c r="AW970" s="97"/>
      <c r="AX970" s="97"/>
      <c r="AY970" s="110"/>
      <c r="AZ970" s="97"/>
      <c r="BA970" s="97"/>
      <c r="BB970" s="4"/>
      <c r="BC970" s="100"/>
      <c r="BF970" s="9"/>
      <c r="BI970" s="7" t="str">
        <f t="shared" ca="1" si="204"/>
        <v/>
      </c>
      <c r="BJ970" s="4" t="str">
        <f t="shared" si="200"/>
        <v/>
      </c>
      <c r="BK970" s="96" t="str">
        <f t="shared" si="205"/>
        <v/>
      </c>
      <c r="BL970" s="107"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8"/>
      <c r="CB970" s="5" t="str">
        <f t="shared" si="201"/>
        <v/>
      </c>
      <c r="CD970" s="5"/>
      <c r="CE970" s="5" t="str">
        <f t="shared" si="209"/>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7"/>
      <c r="AW971" s="97"/>
      <c r="AX971" s="97"/>
      <c r="AY971" s="110"/>
      <c r="AZ971" s="97"/>
      <c r="BA971" s="97"/>
      <c r="BB971" s="4"/>
      <c r="BC971" s="100"/>
      <c r="BF971" s="9"/>
      <c r="BI971" s="7" t="str">
        <f t="shared" ca="1" si="204"/>
        <v/>
      </c>
      <c r="BJ971" s="4" t="str">
        <f t="shared" si="200"/>
        <v/>
      </c>
      <c r="BK971" s="96" t="str">
        <f t="shared" si="205"/>
        <v/>
      </c>
      <c r="BL971" s="107"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8"/>
      <c r="CB971" s="5" t="str">
        <f t="shared" si="201"/>
        <v/>
      </c>
      <c r="CD971" s="5"/>
      <c r="CE971" s="5" t="str">
        <f t="shared" si="209"/>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7"/>
      <c r="AW972" s="97"/>
      <c r="AX972" s="97"/>
      <c r="AY972" s="110"/>
      <c r="AZ972" s="97"/>
      <c r="BA972" s="97"/>
      <c r="BB972" s="4"/>
      <c r="BC972" s="100"/>
      <c r="BF972" s="9"/>
      <c r="BI972" s="7" t="str">
        <f t="shared" ca="1" si="204"/>
        <v/>
      </c>
      <c r="BJ972" s="4" t="str">
        <f t="shared" si="200"/>
        <v/>
      </c>
      <c r="BK972" s="96" t="str">
        <f t="shared" si="205"/>
        <v/>
      </c>
      <c r="BL972" s="107"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8"/>
      <c r="CB972" s="5" t="str">
        <f t="shared" si="201"/>
        <v/>
      </c>
      <c r="CD972" s="5"/>
      <c r="CE972" s="5" t="str">
        <f t="shared" si="209"/>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7"/>
      <c r="AW973" s="97"/>
      <c r="AX973" s="97"/>
      <c r="AY973" s="110"/>
      <c r="AZ973" s="97"/>
      <c r="BA973" s="97"/>
      <c r="BB973" s="4"/>
      <c r="BC973" s="100"/>
      <c r="BF973" s="9"/>
      <c r="BI973" s="7" t="str">
        <f t="shared" ca="1" si="204"/>
        <v/>
      </c>
      <c r="BJ973" s="4" t="str">
        <f t="shared" si="200"/>
        <v/>
      </c>
      <c r="BK973" s="96" t="str">
        <f t="shared" si="205"/>
        <v/>
      </c>
      <c r="BL973" s="107"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8"/>
      <c r="CB973" s="5" t="str">
        <f t="shared" si="201"/>
        <v/>
      </c>
      <c r="CD973" s="5"/>
      <c r="CE973" s="5" t="str">
        <f t="shared" si="209"/>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7"/>
      <c r="AW974" s="97"/>
      <c r="AX974" s="97"/>
      <c r="AY974" s="110"/>
      <c r="AZ974" s="97"/>
      <c r="BA974" s="97"/>
      <c r="BB974" s="4"/>
      <c r="BC974" s="100"/>
      <c r="BF974" s="9"/>
      <c r="BI974" s="7" t="str">
        <f t="shared" ca="1" si="204"/>
        <v/>
      </c>
      <c r="BJ974" s="4" t="str">
        <f t="shared" si="200"/>
        <v/>
      </c>
      <c r="BK974" s="96" t="str">
        <f t="shared" si="205"/>
        <v/>
      </c>
      <c r="BL974" s="107"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8"/>
      <c r="CB974" s="5" t="str">
        <f t="shared" si="201"/>
        <v/>
      </c>
      <c r="CD974" s="5"/>
      <c r="CE974" s="5" t="str">
        <f t="shared" si="209"/>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7"/>
      <c r="AW975" s="97"/>
      <c r="AX975" s="97"/>
      <c r="AY975" s="110"/>
      <c r="AZ975" s="97"/>
      <c r="BA975" s="97"/>
      <c r="BB975" s="4"/>
      <c r="BC975" s="100"/>
      <c r="BF975" s="9"/>
      <c r="BI975" s="7" t="str">
        <f t="shared" ca="1" si="204"/>
        <v/>
      </c>
      <c r="BJ975" s="4" t="str">
        <f t="shared" si="200"/>
        <v/>
      </c>
      <c r="BK975" s="96" t="str">
        <f t="shared" si="205"/>
        <v/>
      </c>
      <c r="BL975" s="107"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8"/>
      <c r="CB975" s="5" t="str">
        <f t="shared" si="201"/>
        <v/>
      </c>
      <c r="CD975" s="5"/>
      <c r="CE975" s="5" t="str">
        <f t="shared" si="209"/>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7"/>
      <c r="AW976" s="97"/>
      <c r="AX976" s="97"/>
      <c r="AY976" s="110"/>
      <c r="AZ976" s="97"/>
      <c r="BA976" s="97"/>
      <c r="BB976" s="4"/>
      <c r="BC976" s="100"/>
      <c r="BF976" s="9"/>
      <c r="BI976" s="7" t="str">
        <f t="shared" ca="1" si="204"/>
        <v/>
      </c>
      <c r="BJ976" s="4" t="str">
        <f t="shared" si="200"/>
        <v/>
      </c>
      <c r="BK976" s="96" t="str">
        <f t="shared" si="205"/>
        <v/>
      </c>
      <c r="BL976" s="107"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8"/>
      <c r="CB976" s="5" t="str">
        <f t="shared" si="201"/>
        <v/>
      </c>
      <c r="CD976" s="5"/>
      <c r="CE976" s="5" t="str">
        <f t="shared" si="209"/>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7"/>
      <c r="AW977" s="97"/>
      <c r="AX977" s="97"/>
      <c r="AY977" s="110"/>
      <c r="AZ977" s="97"/>
      <c r="BA977" s="97"/>
      <c r="BB977" s="4"/>
      <c r="BC977" s="100"/>
      <c r="BF977" s="9"/>
      <c r="BI977" s="7" t="str">
        <f t="shared" ca="1" si="204"/>
        <v/>
      </c>
      <c r="BJ977" s="4" t="str">
        <f t="shared" si="200"/>
        <v/>
      </c>
      <c r="BK977" s="96" t="str">
        <f t="shared" si="205"/>
        <v/>
      </c>
      <c r="BL977" s="107"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8"/>
      <c r="CB977" s="5" t="str">
        <f t="shared" si="201"/>
        <v/>
      </c>
      <c r="CD977" s="5"/>
      <c r="CE977" s="5" t="str">
        <f t="shared" si="209"/>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7"/>
      <c r="AW978" s="97"/>
      <c r="AX978" s="97"/>
      <c r="AY978" s="110"/>
      <c r="AZ978" s="97"/>
      <c r="BA978" s="97"/>
      <c r="BB978" s="4"/>
      <c r="BC978" s="100"/>
      <c r="BF978" s="9"/>
      <c r="BI978" s="7" t="str">
        <f t="shared" ca="1" si="204"/>
        <v/>
      </c>
      <c r="BJ978" s="4" t="str">
        <f t="shared" si="200"/>
        <v/>
      </c>
      <c r="BK978" s="96" t="str">
        <f t="shared" si="205"/>
        <v/>
      </c>
      <c r="BL978" s="107"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8"/>
      <c r="CB978" s="5" t="str">
        <f t="shared" si="201"/>
        <v/>
      </c>
      <c r="CD978" s="5"/>
      <c r="CE978" s="5" t="str">
        <f t="shared" si="209"/>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7"/>
      <c r="AW979" s="97"/>
      <c r="AX979" s="97"/>
      <c r="AY979" s="110"/>
      <c r="AZ979" s="97"/>
      <c r="BA979" s="97"/>
      <c r="BB979" s="4"/>
      <c r="BC979" s="100"/>
      <c r="BF979" s="9"/>
      <c r="BI979" s="7" t="str">
        <f t="shared" ca="1" si="204"/>
        <v/>
      </c>
      <c r="BJ979" s="4" t="str">
        <f t="shared" ref="BJ979:BJ1042" si="212">IFERROR(IF(AA979=0,"",AA979/BC979),"")</f>
        <v/>
      </c>
      <c r="BK979" s="96" t="str">
        <f t="shared" si="205"/>
        <v/>
      </c>
      <c r="BL979" s="107"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8"/>
      <c r="CB979" s="5" t="str">
        <f t="shared" si="201"/>
        <v/>
      </c>
      <c r="CD979" s="5"/>
      <c r="CE979" s="5" t="str">
        <f t="shared" si="209"/>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7"/>
      <c r="AW980" s="97"/>
      <c r="AX980" s="97"/>
      <c r="AY980" s="110"/>
      <c r="AZ980" s="97"/>
      <c r="BA980" s="97"/>
      <c r="BB980" s="4"/>
      <c r="BC980" s="100"/>
      <c r="BF980" s="9"/>
      <c r="BI980" s="7" t="str">
        <f t="shared" ca="1" si="204"/>
        <v/>
      </c>
      <c r="BJ980" s="4" t="str">
        <f t="shared" si="212"/>
        <v/>
      </c>
      <c r="BK980" s="96" t="str">
        <f t="shared" si="205"/>
        <v/>
      </c>
      <c r="BL980" s="107"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8"/>
      <c r="CB980" s="5" t="str">
        <f t="shared" si="201"/>
        <v/>
      </c>
      <c r="CD980" s="5"/>
      <c r="CE980" s="5" t="str">
        <f t="shared" si="209"/>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7"/>
      <c r="AW981" s="97"/>
      <c r="AX981" s="97"/>
      <c r="AY981" s="110"/>
      <c r="AZ981" s="97"/>
      <c r="BA981" s="97"/>
      <c r="BB981" s="4"/>
      <c r="BC981" s="100"/>
      <c r="BF981" s="9"/>
      <c r="BI981" s="7" t="str">
        <f t="shared" ca="1" si="204"/>
        <v/>
      </c>
      <c r="BJ981" s="4" t="str">
        <f t="shared" si="212"/>
        <v/>
      </c>
      <c r="BK981" s="96" t="str">
        <f t="shared" si="205"/>
        <v/>
      </c>
      <c r="BL981" s="107"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8"/>
      <c r="CB981" s="5" t="str">
        <f t="shared" si="201"/>
        <v/>
      </c>
      <c r="CD981" s="5"/>
      <c r="CE981" s="5" t="str">
        <f t="shared" si="209"/>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7"/>
      <c r="AW982" s="97"/>
      <c r="AX982" s="97"/>
      <c r="AY982" s="110"/>
      <c r="AZ982" s="97"/>
      <c r="BA982" s="97"/>
      <c r="BB982" s="4"/>
      <c r="BC982" s="100"/>
      <c r="BF982" s="9"/>
      <c r="BI982" s="7" t="str">
        <f t="shared" ca="1" si="204"/>
        <v/>
      </c>
      <c r="BJ982" s="4" t="str">
        <f t="shared" si="212"/>
        <v/>
      </c>
      <c r="BK982" s="96" t="str">
        <f t="shared" si="205"/>
        <v/>
      </c>
      <c r="BL982" s="107"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8"/>
      <c r="CB982" s="5" t="str">
        <f t="shared" ref="CB982:CB1045" si="213">CONCATENATE(AJ982,AK982,AL982,AM982,AN982)</f>
        <v/>
      </c>
      <c r="CD982" s="5"/>
      <c r="CE982" s="5" t="str">
        <f t="shared" si="209"/>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7"/>
      <c r="AW983" s="97"/>
      <c r="AX983" s="97"/>
      <c r="AY983" s="110"/>
      <c r="AZ983" s="97"/>
      <c r="BA983" s="97"/>
      <c r="BB983" s="4"/>
      <c r="BC983" s="100"/>
      <c r="BF983" s="9"/>
      <c r="BI983" s="7" t="str">
        <f t="shared" ca="1" si="204"/>
        <v/>
      </c>
      <c r="BJ983" s="4" t="str">
        <f t="shared" si="212"/>
        <v/>
      </c>
      <c r="BK983" s="96" t="str">
        <f t="shared" si="205"/>
        <v/>
      </c>
      <c r="BL983" s="107"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8"/>
      <c r="CB983" s="5" t="str">
        <f t="shared" si="213"/>
        <v/>
      </c>
      <c r="CD983" s="5"/>
      <c r="CE983" s="5" t="str">
        <f t="shared" si="209"/>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7"/>
      <c r="AW984" s="97"/>
      <c r="AX984" s="97"/>
      <c r="AY984" s="110"/>
      <c r="AZ984" s="97"/>
      <c r="BA984" s="97"/>
      <c r="BB984" s="4"/>
      <c r="BC984" s="100"/>
      <c r="BF984" s="9"/>
      <c r="BI984" s="7" t="str">
        <f t="shared" ca="1" si="204"/>
        <v/>
      </c>
      <c r="BJ984" s="4" t="str">
        <f t="shared" si="212"/>
        <v/>
      </c>
      <c r="BK984" s="96" t="str">
        <f t="shared" si="205"/>
        <v/>
      </c>
      <c r="BL984" s="107"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8"/>
      <c r="CB984" s="5" t="str">
        <f t="shared" si="213"/>
        <v/>
      </c>
      <c r="CD984" s="5"/>
      <c r="CE984" s="5" t="str">
        <f t="shared" si="209"/>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7"/>
      <c r="AW985" s="97"/>
      <c r="AX985" s="97"/>
      <c r="AY985" s="110"/>
      <c r="AZ985" s="97"/>
      <c r="BA985" s="97"/>
      <c r="BB985" s="4"/>
      <c r="BC985" s="100"/>
      <c r="BF985" s="9"/>
      <c r="BI985" s="7" t="str">
        <f t="shared" ca="1" si="204"/>
        <v/>
      </c>
      <c r="BJ985" s="4" t="str">
        <f t="shared" si="212"/>
        <v/>
      </c>
      <c r="BK985" s="96" t="str">
        <f t="shared" si="205"/>
        <v/>
      </c>
      <c r="BL985" s="107"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8"/>
      <c r="CB985" s="5" t="str">
        <f t="shared" si="213"/>
        <v/>
      </c>
      <c r="CD985" s="5"/>
      <c r="CE985" s="5" t="str">
        <f t="shared" si="209"/>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7"/>
      <c r="AW986" s="97"/>
      <c r="AX986" s="97"/>
      <c r="AY986" s="110"/>
      <c r="AZ986" s="97"/>
      <c r="BA986" s="97"/>
      <c r="BB986" s="4"/>
      <c r="BC986" s="100"/>
      <c r="BF986" s="9"/>
      <c r="BI986" s="7" t="str">
        <f t="shared" ca="1" si="204"/>
        <v/>
      </c>
      <c r="BJ986" s="4" t="str">
        <f t="shared" si="212"/>
        <v/>
      </c>
      <c r="BK986" s="96" t="str">
        <f t="shared" si="205"/>
        <v/>
      </c>
      <c r="BL986" s="107"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8"/>
      <c r="CB986" s="5" t="str">
        <f t="shared" si="213"/>
        <v/>
      </c>
      <c r="CD986" s="5"/>
      <c r="CE986" s="5" t="str">
        <f t="shared" si="209"/>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7"/>
      <c r="AW987" s="97"/>
      <c r="AX987" s="97"/>
      <c r="AY987" s="110"/>
      <c r="AZ987" s="97"/>
      <c r="BA987" s="97"/>
      <c r="BB987" s="4"/>
      <c r="BC987" s="100"/>
      <c r="BF987" s="9"/>
      <c r="BI987" s="7" t="str">
        <f t="shared" ca="1" si="204"/>
        <v/>
      </c>
      <c r="BJ987" s="4" t="str">
        <f t="shared" si="212"/>
        <v/>
      </c>
      <c r="BK987" s="96" t="str">
        <f t="shared" si="205"/>
        <v/>
      </c>
      <c r="BL987" s="107"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8"/>
      <c r="CB987" s="5" t="str">
        <f t="shared" si="213"/>
        <v/>
      </c>
      <c r="CD987" s="5"/>
      <c r="CE987" s="5" t="str">
        <f t="shared" si="209"/>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7"/>
      <c r="AW988" s="97"/>
      <c r="AX988" s="97"/>
      <c r="AY988" s="110"/>
      <c r="AZ988" s="97"/>
      <c r="BA988" s="97"/>
      <c r="BB988" s="4"/>
      <c r="BC988" s="100"/>
      <c r="BF988" s="9"/>
      <c r="BI988" s="7" t="str">
        <f t="shared" ca="1" si="204"/>
        <v/>
      </c>
      <c r="BJ988" s="4" t="str">
        <f t="shared" si="212"/>
        <v/>
      </c>
      <c r="BK988" s="96" t="str">
        <f t="shared" si="205"/>
        <v/>
      </c>
      <c r="BL988" s="107"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8"/>
      <c r="CB988" s="5" t="str">
        <f t="shared" si="213"/>
        <v/>
      </c>
      <c r="CD988" s="5"/>
      <c r="CE988" s="5" t="str">
        <f t="shared" si="209"/>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7"/>
      <c r="AW989" s="97"/>
      <c r="AX989" s="97"/>
      <c r="AY989" s="110"/>
      <c r="AZ989" s="97"/>
      <c r="BA989" s="97"/>
      <c r="BB989" s="4"/>
      <c r="BC989" s="100"/>
      <c r="BF989" s="9"/>
      <c r="BI989" s="7" t="str">
        <f t="shared" ca="1" si="204"/>
        <v/>
      </c>
      <c r="BJ989" s="4" t="str">
        <f t="shared" si="212"/>
        <v/>
      </c>
      <c r="BK989" s="96" t="str">
        <f t="shared" si="205"/>
        <v/>
      </c>
      <c r="BL989" s="107"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8"/>
      <c r="CB989" s="5" t="str">
        <f t="shared" si="213"/>
        <v/>
      </c>
      <c r="CD989" s="5"/>
      <c r="CE989" s="5" t="str">
        <f t="shared" si="209"/>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7"/>
      <c r="AW990" s="97"/>
      <c r="AX990" s="97"/>
      <c r="AY990" s="110"/>
      <c r="AZ990" s="97"/>
      <c r="BA990" s="97"/>
      <c r="BB990" s="4"/>
      <c r="BC990" s="100"/>
      <c r="BF990" s="9"/>
      <c r="BI990" s="7" t="str">
        <f t="shared" ca="1" si="204"/>
        <v/>
      </c>
      <c r="BJ990" s="4" t="str">
        <f t="shared" si="212"/>
        <v/>
      </c>
      <c r="BK990" s="96" t="str">
        <f t="shared" si="205"/>
        <v/>
      </c>
      <c r="BL990" s="107"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8"/>
      <c r="CB990" s="5" t="str">
        <f t="shared" si="213"/>
        <v/>
      </c>
      <c r="CD990" s="5"/>
      <c r="CE990" s="5" t="str">
        <f t="shared" si="209"/>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7"/>
      <c r="AW991" s="97"/>
      <c r="AX991" s="97"/>
      <c r="AY991" s="110"/>
      <c r="AZ991" s="97"/>
      <c r="BA991" s="97"/>
      <c r="BB991" s="4"/>
      <c r="BC991" s="100"/>
      <c r="BF991" s="9"/>
      <c r="BI991" s="7" t="str">
        <f t="shared" ca="1" si="204"/>
        <v/>
      </c>
      <c r="BJ991" s="4" t="str">
        <f t="shared" si="212"/>
        <v/>
      </c>
      <c r="BK991" s="96" t="str">
        <f t="shared" si="205"/>
        <v/>
      </c>
      <c r="BL991" s="107"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8"/>
      <c r="CB991" s="5" t="str">
        <f t="shared" si="213"/>
        <v/>
      </c>
      <c r="CD991" s="5"/>
      <c r="CE991" s="5" t="str">
        <f t="shared" si="209"/>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7"/>
      <c r="AW992" s="97"/>
      <c r="AX992" s="97"/>
      <c r="AY992" s="110"/>
      <c r="AZ992" s="97"/>
      <c r="BA992" s="97"/>
      <c r="BB992" s="4"/>
      <c r="BC992" s="100"/>
      <c r="BF992" s="9"/>
      <c r="BI992" s="7" t="str">
        <f t="shared" ca="1" si="204"/>
        <v/>
      </c>
      <c r="BJ992" s="4" t="str">
        <f t="shared" si="212"/>
        <v/>
      </c>
      <c r="BK992" s="96" t="str">
        <f t="shared" si="205"/>
        <v/>
      </c>
      <c r="BL992" s="107"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8"/>
      <c r="CB992" s="5" t="str">
        <f t="shared" si="213"/>
        <v/>
      </c>
      <c r="CD992" s="5"/>
      <c r="CE992" s="5" t="str">
        <f t="shared" si="209"/>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7"/>
      <c r="AW993" s="97"/>
      <c r="AX993" s="97"/>
      <c r="AY993" s="110"/>
      <c r="AZ993" s="97"/>
      <c r="BA993" s="97"/>
      <c r="BB993" s="4"/>
      <c r="BC993" s="100"/>
      <c r="BF993" s="9"/>
      <c r="BI993" s="7" t="str">
        <f t="shared" ca="1" si="204"/>
        <v/>
      </c>
      <c r="BJ993" s="4" t="str">
        <f t="shared" si="212"/>
        <v/>
      </c>
      <c r="BK993" s="96" t="str">
        <f t="shared" si="205"/>
        <v/>
      </c>
      <c r="BL993" s="107"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8"/>
      <c r="CB993" s="5" t="str">
        <f t="shared" si="213"/>
        <v/>
      </c>
      <c r="CD993" s="5"/>
      <c r="CE993" s="5" t="str">
        <f t="shared" si="209"/>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7"/>
      <c r="AW994" s="97"/>
      <c r="AX994" s="97"/>
      <c r="AY994" s="110"/>
      <c r="AZ994" s="97"/>
      <c r="BA994" s="97"/>
      <c r="BB994" s="4"/>
      <c r="BC994" s="100"/>
      <c r="BF994" s="9"/>
      <c r="BI994" s="7" t="str">
        <f t="shared" ca="1" si="204"/>
        <v/>
      </c>
      <c r="BJ994" s="4" t="str">
        <f t="shared" si="212"/>
        <v/>
      </c>
      <c r="BK994" s="96" t="str">
        <f t="shared" si="205"/>
        <v/>
      </c>
      <c r="BL994" s="107"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8"/>
      <c r="CB994" s="5" t="str">
        <f t="shared" si="213"/>
        <v/>
      </c>
      <c r="CD994" s="5"/>
      <c r="CE994" s="5" t="str">
        <f t="shared" si="209"/>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7"/>
      <c r="AW995" s="97"/>
      <c r="AX995" s="97"/>
      <c r="AY995" s="110"/>
      <c r="AZ995" s="97"/>
      <c r="BA995" s="97"/>
      <c r="BB995" s="4"/>
      <c r="BC995" s="100"/>
      <c r="BF995" s="9"/>
      <c r="BI995" s="7" t="str">
        <f t="shared" ca="1" si="204"/>
        <v/>
      </c>
      <c r="BJ995" s="4" t="str">
        <f t="shared" si="212"/>
        <v/>
      </c>
      <c r="BK995" s="96" t="str">
        <f t="shared" si="205"/>
        <v/>
      </c>
      <c r="BL995" s="107"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8"/>
      <c r="CB995" s="5" t="str">
        <f t="shared" si="213"/>
        <v/>
      </c>
      <c r="CD995" s="5"/>
      <c r="CE995" s="5" t="str">
        <f t="shared" si="209"/>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7"/>
      <c r="AW996" s="97"/>
      <c r="AX996" s="97"/>
      <c r="AY996" s="110"/>
      <c r="AZ996" s="97"/>
      <c r="BA996" s="97"/>
      <c r="BB996" s="4"/>
      <c r="BC996" s="100"/>
      <c r="BF996" s="9"/>
      <c r="BI996" s="7" t="str">
        <f t="shared" ca="1" si="204"/>
        <v/>
      </c>
      <c r="BJ996" s="4" t="str">
        <f t="shared" si="212"/>
        <v/>
      </c>
      <c r="BK996" s="96" t="str">
        <f t="shared" si="205"/>
        <v/>
      </c>
      <c r="BL996" s="107"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8"/>
      <c r="CB996" s="5" t="str">
        <f t="shared" si="213"/>
        <v/>
      </c>
      <c r="CD996" s="5"/>
      <c r="CE996" s="5" t="str">
        <f t="shared" si="209"/>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7"/>
      <c r="AW997" s="97"/>
      <c r="AX997" s="97"/>
      <c r="AY997" s="110"/>
      <c r="AZ997" s="97"/>
      <c r="BA997" s="97"/>
      <c r="BB997" s="4"/>
      <c r="BC997" s="100"/>
      <c r="BF997" s="9"/>
      <c r="BI997" s="7" t="str">
        <f t="shared" ca="1" si="204"/>
        <v/>
      </c>
      <c r="BJ997" s="4" t="str">
        <f t="shared" si="212"/>
        <v/>
      </c>
      <c r="BK997" s="96" t="str">
        <f t="shared" si="205"/>
        <v/>
      </c>
      <c r="BL997" s="107"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8"/>
      <c r="CB997" s="5" t="str">
        <f t="shared" si="213"/>
        <v/>
      </c>
      <c r="CD997" s="5"/>
      <c r="CE997" s="5" t="str">
        <f t="shared" si="209"/>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7"/>
      <c r="AW998" s="97"/>
      <c r="AX998" s="97"/>
      <c r="AY998" s="110"/>
      <c r="AZ998" s="97"/>
      <c r="BA998" s="97"/>
      <c r="BB998" s="4"/>
      <c r="BC998" s="100"/>
      <c r="BF998" s="9"/>
      <c r="BI998" s="7" t="str">
        <f t="shared" ca="1" si="204"/>
        <v/>
      </c>
      <c r="BJ998" s="4" t="str">
        <f t="shared" si="212"/>
        <v/>
      </c>
      <c r="BK998" s="96" t="str">
        <f t="shared" si="205"/>
        <v/>
      </c>
      <c r="BL998" s="107"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8"/>
      <c r="CB998" s="5" t="str">
        <f t="shared" si="213"/>
        <v/>
      </c>
      <c r="CD998" s="5"/>
      <c r="CE998" s="5" t="str">
        <f t="shared" si="209"/>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7"/>
      <c r="AW999" s="97"/>
      <c r="AX999" s="97"/>
      <c r="AY999" s="110"/>
      <c r="AZ999" s="97"/>
      <c r="BA999" s="97"/>
      <c r="BB999" s="4"/>
      <c r="BC999" s="100"/>
      <c r="BF999" s="9"/>
      <c r="BI999" s="7" t="str">
        <f t="shared" ca="1" si="204"/>
        <v/>
      </c>
      <c r="BJ999" s="4" t="str">
        <f t="shared" si="212"/>
        <v/>
      </c>
      <c r="BK999" s="96" t="str">
        <f t="shared" si="205"/>
        <v/>
      </c>
      <c r="BL999" s="107"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8"/>
      <c r="CB999" s="5" t="str">
        <f t="shared" si="213"/>
        <v/>
      </c>
      <c r="CD999" s="5"/>
      <c r="CE999" s="5" t="str">
        <f t="shared" si="209"/>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7"/>
      <c r="AW1000" s="97"/>
      <c r="AX1000" s="97"/>
      <c r="AY1000" s="110"/>
      <c r="AZ1000" s="97"/>
      <c r="BA1000" s="97"/>
      <c r="BB1000" s="4"/>
      <c r="BC1000" s="100"/>
      <c r="BF1000" s="9"/>
      <c r="BI1000" s="7" t="str">
        <f t="shared" ca="1" si="204"/>
        <v/>
      </c>
      <c r="BJ1000" s="4" t="str">
        <f t="shared" si="212"/>
        <v/>
      </c>
      <c r="BK1000" s="96" t="str">
        <f t="shared" si="205"/>
        <v/>
      </c>
      <c r="BL1000" s="107"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8"/>
      <c r="CB1000" s="5" t="str">
        <f t="shared" si="213"/>
        <v/>
      </c>
      <c r="CD1000" s="5"/>
      <c r="CE1000" s="5" t="str">
        <f t="shared" si="209"/>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7"/>
      <c r="AW1001" s="97"/>
      <c r="AX1001" s="97"/>
      <c r="AY1001" s="110"/>
      <c r="AZ1001" s="97"/>
      <c r="BA1001" s="97"/>
      <c r="BB1001" s="4"/>
      <c r="BC1001" s="100"/>
      <c r="BF1001" s="9"/>
      <c r="BI1001" s="7" t="str">
        <f t="shared" ca="1" si="204"/>
        <v/>
      </c>
      <c r="BJ1001" s="4" t="str">
        <f t="shared" si="212"/>
        <v/>
      </c>
      <c r="BK1001" s="96" t="str">
        <f t="shared" si="205"/>
        <v/>
      </c>
      <c r="BL1001" s="107"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8"/>
      <c r="CB1001" s="5" t="str">
        <f t="shared" si="213"/>
        <v/>
      </c>
      <c r="CD1001" s="5"/>
      <c r="CE1001" s="5" t="str">
        <f t="shared" si="209"/>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7"/>
      <c r="AW1002" s="97"/>
      <c r="AX1002" s="97"/>
      <c r="AY1002" s="110"/>
      <c r="AZ1002" s="97"/>
      <c r="BA1002" s="97"/>
      <c r="BB1002" s="4"/>
      <c r="BC1002" s="100"/>
      <c r="BF1002" s="9"/>
      <c r="BI1002" s="7" t="str">
        <f t="shared" ca="1" si="204"/>
        <v/>
      </c>
      <c r="BJ1002" s="4" t="str">
        <f t="shared" si="212"/>
        <v/>
      </c>
      <c r="BK1002" s="96" t="str">
        <f t="shared" si="205"/>
        <v/>
      </c>
      <c r="BL1002" s="107"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8"/>
      <c r="CB1002" s="5" t="str">
        <f t="shared" si="213"/>
        <v/>
      </c>
      <c r="CD1002" s="5"/>
      <c r="CE1002" s="5" t="str">
        <f t="shared" si="209"/>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7"/>
      <c r="AW1003" s="97"/>
      <c r="AX1003" s="97"/>
      <c r="AY1003" s="110"/>
      <c r="AZ1003" s="97"/>
      <c r="BA1003" s="97"/>
      <c r="BB1003" s="4"/>
      <c r="BC1003" s="100"/>
      <c r="BF1003" s="9"/>
      <c r="BI1003" s="7" t="str">
        <f t="shared" ca="1" si="204"/>
        <v/>
      </c>
      <c r="BJ1003" s="4" t="str">
        <f t="shared" si="212"/>
        <v/>
      </c>
      <c r="BK1003" s="96" t="str">
        <f t="shared" si="205"/>
        <v/>
      </c>
      <c r="BL1003" s="107"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8"/>
      <c r="CB1003" s="5" t="str">
        <f t="shared" si="213"/>
        <v/>
      </c>
      <c r="CD1003" s="5"/>
      <c r="CE1003" s="5" t="str">
        <f t="shared" si="209"/>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7"/>
      <c r="AW1004" s="97"/>
      <c r="AX1004" s="97"/>
      <c r="AY1004" s="110"/>
      <c r="AZ1004" s="97"/>
      <c r="BA1004" s="97"/>
      <c r="BB1004" s="4"/>
      <c r="BC1004" s="100"/>
      <c r="BF1004" s="9"/>
      <c r="BI1004" s="7" t="str">
        <f t="shared" ca="1" si="204"/>
        <v/>
      </c>
      <c r="BJ1004" s="4" t="str">
        <f t="shared" si="212"/>
        <v/>
      </c>
      <c r="BK1004" s="96" t="str">
        <f t="shared" si="205"/>
        <v/>
      </c>
      <c r="BL1004" s="107"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8"/>
      <c r="CB1004" s="5" t="str">
        <f t="shared" si="213"/>
        <v/>
      </c>
      <c r="CD1004" s="5"/>
      <c r="CE1004" s="5" t="str">
        <f t="shared" si="209"/>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7"/>
      <c r="AW1005" s="97"/>
      <c r="AX1005" s="97"/>
      <c r="AY1005" s="110"/>
      <c r="AZ1005" s="97"/>
      <c r="BA1005" s="97"/>
      <c r="BB1005" s="4"/>
      <c r="BC1005" s="100"/>
      <c r="BF1005" s="9"/>
      <c r="BI1005" s="7" t="str">
        <f t="shared" ca="1" si="204"/>
        <v/>
      </c>
      <c r="BJ1005" s="4" t="str">
        <f t="shared" si="212"/>
        <v/>
      </c>
      <c r="BK1005" s="96" t="str">
        <f t="shared" si="205"/>
        <v/>
      </c>
      <c r="BL1005" s="107"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8"/>
      <c r="CB1005" s="5" t="str">
        <f t="shared" si="213"/>
        <v/>
      </c>
      <c r="CD1005" s="5"/>
      <c r="CE1005" s="5" t="str">
        <f t="shared" si="209"/>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7"/>
      <c r="AW1006" s="97"/>
      <c r="AX1006" s="97"/>
      <c r="AY1006" s="110"/>
      <c r="AZ1006" s="97"/>
      <c r="BA1006" s="97"/>
      <c r="BB1006" s="4"/>
      <c r="BC1006" s="100"/>
      <c r="BF1006" s="9"/>
      <c r="BI1006" s="7" t="str">
        <f t="shared" ca="1" si="204"/>
        <v/>
      </c>
      <c r="BJ1006" s="4" t="str">
        <f t="shared" si="212"/>
        <v/>
      </c>
      <c r="BK1006" s="96" t="str">
        <f t="shared" si="205"/>
        <v/>
      </c>
      <c r="BL1006" s="107"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8"/>
      <c r="CB1006" s="5" t="str">
        <f t="shared" si="213"/>
        <v/>
      </c>
      <c r="CD1006" s="5"/>
      <c r="CE1006" s="5" t="str">
        <f t="shared" si="209"/>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7"/>
      <c r="AW1007" s="97"/>
      <c r="AX1007" s="97"/>
      <c r="AY1007" s="110"/>
      <c r="AZ1007" s="97"/>
      <c r="BA1007" s="97"/>
      <c r="BB1007" s="4"/>
      <c r="BC1007" s="100"/>
      <c r="BF1007" s="9"/>
      <c r="BI1007" s="7" t="str">
        <f t="shared" ca="1" si="204"/>
        <v/>
      </c>
      <c r="BJ1007" s="4" t="str">
        <f t="shared" si="212"/>
        <v/>
      </c>
      <c r="BK1007" s="96" t="str">
        <f t="shared" si="205"/>
        <v/>
      </c>
      <c r="BL1007" s="107"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8"/>
      <c r="CB1007" s="5" t="str">
        <f t="shared" si="213"/>
        <v/>
      </c>
      <c r="CD1007" s="5"/>
      <c r="CE1007" s="5" t="str">
        <f t="shared" si="209"/>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7"/>
      <c r="AW1008" s="97"/>
      <c r="AX1008" s="97"/>
      <c r="AY1008" s="110"/>
      <c r="AZ1008" s="97"/>
      <c r="BA1008" s="97"/>
      <c r="BB1008" s="4"/>
      <c r="BC1008" s="100"/>
      <c r="BF1008" s="9"/>
      <c r="BI1008" s="7" t="str">
        <f t="shared" ca="1" si="204"/>
        <v/>
      </c>
      <c r="BJ1008" s="4" t="str">
        <f t="shared" si="212"/>
        <v/>
      </c>
      <c r="BK1008" s="96" t="str">
        <f t="shared" si="205"/>
        <v/>
      </c>
      <c r="BL1008" s="107"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8"/>
      <c r="CB1008" s="5" t="str">
        <f t="shared" si="213"/>
        <v/>
      </c>
      <c r="CD1008" s="5"/>
      <c r="CE1008" s="5" t="str">
        <f t="shared" si="209"/>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7"/>
      <c r="AW1009" s="97"/>
      <c r="AX1009" s="97"/>
      <c r="AY1009" s="110"/>
      <c r="AZ1009" s="97"/>
      <c r="BA1009" s="97"/>
      <c r="BB1009" s="4"/>
      <c r="BC1009" s="100"/>
      <c r="BF1009" s="9"/>
      <c r="BI1009" s="7" t="str">
        <f t="shared" ca="1" si="204"/>
        <v/>
      </c>
      <c r="BJ1009" s="4" t="str">
        <f t="shared" si="212"/>
        <v/>
      </c>
      <c r="BK1009" s="96" t="str">
        <f t="shared" si="205"/>
        <v/>
      </c>
      <c r="BL1009" s="107"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8"/>
      <c r="CB1009" s="5" t="str">
        <f t="shared" si="213"/>
        <v/>
      </c>
      <c r="CD1009" s="5"/>
      <c r="CE1009" s="5" t="str">
        <f t="shared" si="209"/>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7"/>
      <c r="AW1010" s="97"/>
      <c r="AX1010" s="97"/>
      <c r="AY1010" s="110"/>
      <c r="AZ1010" s="97"/>
      <c r="BA1010" s="97"/>
      <c r="BB1010" s="4"/>
      <c r="BC1010" s="100"/>
      <c r="BF1010" s="9"/>
      <c r="BI1010" s="7" t="str">
        <f t="shared" ca="1" si="204"/>
        <v/>
      </c>
      <c r="BJ1010" s="4" t="str">
        <f t="shared" si="212"/>
        <v/>
      </c>
      <c r="BK1010" s="96" t="str">
        <f t="shared" si="205"/>
        <v/>
      </c>
      <c r="BL1010" s="107"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8"/>
      <c r="CB1010" s="5" t="str">
        <f t="shared" si="213"/>
        <v/>
      </c>
      <c r="CD1010" s="5"/>
      <c r="CE1010" s="5" t="str">
        <f t="shared" si="209"/>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7"/>
      <c r="AW1011" s="97"/>
      <c r="AX1011" s="97"/>
      <c r="AY1011" s="110"/>
      <c r="AZ1011" s="97"/>
      <c r="BA1011" s="97"/>
      <c r="BB1011" s="4"/>
      <c r="BC1011" s="100"/>
      <c r="BF1011" s="9"/>
      <c r="BI1011" s="7" t="str">
        <f t="shared" ca="1" si="204"/>
        <v/>
      </c>
      <c r="BJ1011" s="4" t="str">
        <f t="shared" si="212"/>
        <v/>
      </c>
      <c r="BK1011" s="96" t="str">
        <f t="shared" si="205"/>
        <v/>
      </c>
      <c r="BL1011" s="107"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8"/>
      <c r="CB1011" s="5" t="str">
        <f t="shared" si="213"/>
        <v/>
      </c>
      <c r="CD1011" s="5"/>
      <c r="CE1011" s="5" t="str">
        <f t="shared" si="209"/>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7"/>
      <c r="AW1012" s="97"/>
      <c r="AX1012" s="97"/>
      <c r="AY1012" s="110"/>
      <c r="AZ1012" s="97"/>
      <c r="BA1012" s="97"/>
      <c r="BB1012" s="4"/>
      <c r="BC1012" s="100"/>
      <c r="BF1012" s="9"/>
      <c r="BI1012" s="7" t="str">
        <f t="shared" ca="1" si="204"/>
        <v/>
      </c>
      <c r="BJ1012" s="4" t="str">
        <f t="shared" si="212"/>
        <v/>
      </c>
      <c r="BK1012" s="96" t="str">
        <f t="shared" si="205"/>
        <v/>
      </c>
      <c r="BL1012" s="107"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8"/>
      <c r="CB1012" s="5" t="str">
        <f t="shared" si="213"/>
        <v/>
      </c>
      <c r="CD1012" s="5"/>
      <c r="CE1012" s="5" t="str">
        <f t="shared" si="209"/>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7"/>
      <c r="AW1013" s="97"/>
      <c r="AX1013" s="97"/>
      <c r="AY1013" s="110"/>
      <c r="AZ1013" s="97"/>
      <c r="BA1013" s="97"/>
      <c r="BB1013" s="4"/>
      <c r="BC1013" s="100"/>
      <c r="BF1013" s="9"/>
      <c r="BI1013" s="7" t="str">
        <f t="shared" ca="1" si="204"/>
        <v/>
      </c>
      <c r="BJ1013" s="4" t="str">
        <f t="shared" si="212"/>
        <v/>
      </c>
      <c r="BK1013" s="96" t="str">
        <f t="shared" si="205"/>
        <v/>
      </c>
      <c r="BL1013" s="107"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8"/>
      <c r="CB1013" s="5" t="str">
        <f t="shared" si="213"/>
        <v/>
      </c>
      <c r="CD1013" s="5"/>
      <c r="CE1013" s="5" t="str">
        <f t="shared" si="209"/>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7"/>
      <c r="AW1014" s="97"/>
      <c r="AX1014" s="97"/>
      <c r="AY1014" s="110"/>
      <c r="AZ1014" s="97"/>
      <c r="BA1014" s="97"/>
      <c r="BB1014" s="4"/>
      <c r="BC1014" s="100"/>
      <c r="BF1014" s="9"/>
      <c r="BI1014" s="7" t="str">
        <f t="shared" ca="1" si="204"/>
        <v/>
      </c>
      <c r="BJ1014" s="4" t="str">
        <f t="shared" si="212"/>
        <v/>
      </c>
      <c r="BK1014" s="96" t="str">
        <f t="shared" si="205"/>
        <v/>
      </c>
      <c r="BL1014" s="107"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8"/>
      <c r="CB1014" s="5" t="str">
        <f t="shared" si="213"/>
        <v/>
      </c>
      <c r="CD1014" s="5"/>
      <c r="CE1014" s="5" t="str">
        <f t="shared" si="209"/>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7"/>
      <c r="AW1015" s="97"/>
      <c r="AX1015" s="97"/>
      <c r="AY1015" s="110"/>
      <c r="AZ1015" s="97"/>
      <c r="BA1015" s="97"/>
      <c r="BB1015" s="4"/>
      <c r="BC1015" s="100"/>
      <c r="BF1015" s="9"/>
      <c r="BI1015" s="7" t="str">
        <f t="shared" ca="1" si="204"/>
        <v/>
      </c>
      <c r="BJ1015" s="4" t="str">
        <f t="shared" si="212"/>
        <v/>
      </c>
      <c r="BK1015" s="96" t="str">
        <f t="shared" si="205"/>
        <v/>
      </c>
      <c r="BL1015" s="107"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8"/>
      <c r="CB1015" s="5" t="str">
        <f t="shared" si="213"/>
        <v/>
      </c>
      <c r="CD1015" s="5"/>
      <c r="CE1015" s="5" t="str">
        <f t="shared" si="209"/>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7"/>
      <c r="AW1016" s="97"/>
      <c r="AX1016" s="97"/>
      <c r="AY1016" s="110"/>
      <c r="AZ1016" s="97"/>
      <c r="BA1016" s="97"/>
      <c r="BB1016" s="4"/>
      <c r="BC1016" s="100"/>
      <c r="BF1016" s="9"/>
      <c r="BI1016" s="7" t="str">
        <f t="shared" ca="1" si="204"/>
        <v/>
      </c>
      <c r="BJ1016" s="4" t="str">
        <f t="shared" si="212"/>
        <v/>
      </c>
      <c r="BK1016" s="96" t="str">
        <f t="shared" si="205"/>
        <v/>
      </c>
      <c r="BL1016" s="107"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8"/>
      <c r="CB1016" s="5" t="str">
        <f t="shared" si="213"/>
        <v/>
      </c>
      <c r="CD1016" s="5"/>
      <c r="CE1016" s="5" t="str">
        <f t="shared" si="209"/>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7"/>
      <c r="AW1017" s="97"/>
      <c r="AX1017" s="97"/>
      <c r="AY1017" s="110"/>
      <c r="AZ1017" s="97"/>
      <c r="BA1017" s="97"/>
      <c r="BB1017" s="4"/>
      <c r="BC1017" s="100"/>
      <c r="BF1017" s="9"/>
      <c r="BI1017" s="7" t="str">
        <f t="shared" ca="1" si="204"/>
        <v/>
      </c>
      <c r="BJ1017" s="4" t="str">
        <f t="shared" si="212"/>
        <v/>
      </c>
      <c r="BK1017" s="96" t="str">
        <f t="shared" si="205"/>
        <v/>
      </c>
      <c r="BL1017" s="107"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8"/>
      <c r="CB1017" s="5" t="str">
        <f t="shared" si="213"/>
        <v/>
      </c>
      <c r="CD1017" s="5"/>
      <c r="CE1017" s="5" t="str">
        <f t="shared" si="209"/>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7"/>
      <c r="AW1018" s="97"/>
      <c r="AX1018" s="97"/>
      <c r="AY1018" s="110"/>
      <c r="AZ1018" s="97"/>
      <c r="BA1018" s="97"/>
      <c r="BB1018" s="4"/>
      <c r="BC1018" s="100"/>
      <c r="BF1018" s="9"/>
      <c r="BI1018" s="7" t="str">
        <f t="shared" ca="1" si="204"/>
        <v/>
      </c>
      <c r="BJ1018" s="4" t="str">
        <f t="shared" si="212"/>
        <v/>
      </c>
      <c r="BK1018" s="96" t="str">
        <f t="shared" si="205"/>
        <v/>
      </c>
      <c r="BL1018" s="107"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8"/>
      <c r="CB1018" s="5" t="str">
        <f t="shared" si="213"/>
        <v/>
      </c>
      <c r="CD1018" s="5"/>
      <c r="CE1018" s="5" t="str">
        <f t="shared" si="209"/>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7"/>
      <c r="AW1019" s="97"/>
      <c r="AX1019" s="97"/>
      <c r="AY1019" s="110"/>
      <c r="AZ1019" s="97"/>
      <c r="BA1019" s="97"/>
      <c r="BB1019" s="4"/>
      <c r="BC1019" s="100"/>
      <c r="BF1019" s="9"/>
      <c r="BI1019" s="7" t="str">
        <f t="shared" ca="1" si="204"/>
        <v/>
      </c>
      <c r="BJ1019" s="4" t="str">
        <f t="shared" si="212"/>
        <v/>
      </c>
      <c r="BK1019" s="96" t="str">
        <f t="shared" si="205"/>
        <v/>
      </c>
      <c r="BL1019" s="107"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8"/>
      <c r="CB1019" s="5" t="str">
        <f t="shared" si="213"/>
        <v/>
      </c>
      <c r="CD1019" s="5"/>
      <c r="CE1019" s="5" t="str">
        <f t="shared" si="209"/>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7"/>
      <c r="AW1020" s="97"/>
      <c r="AX1020" s="97"/>
      <c r="AY1020" s="110"/>
      <c r="AZ1020" s="97"/>
      <c r="BA1020" s="97"/>
      <c r="BB1020" s="4"/>
      <c r="BC1020" s="100"/>
      <c r="BF1020" s="9"/>
      <c r="BI1020" s="7" t="str">
        <f t="shared" ca="1" si="204"/>
        <v/>
      </c>
      <c r="BJ1020" s="4" t="str">
        <f t="shared" si="212"/>
        <v/>
      </c>
      <c r="BK1020" s="96" t="str">
        <f t="shared" si="205"/>
        <v/>
      </c>
      <c r="BL1020" s="107"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8"/>
      <c r="CB1020" s="5" t="str">
        <f t="shared" si="213"/>
        <v/>
      </c>
      <c r="CD1020" s="5"/>
      <c r="CE1020" s="5" t="str">
        <f t="shared" si="209"/>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7"/>
      <c r="AW1021" s="97"/>
      <c r="AX1021" s="97"/>
      <c r="AY1021" s="110"/>
      <c r="AZ1021" s="97"/>
      <c r="BA1021" s="97"/>
      <c r="BB1021" s="4"/>
      <c r="BC1021" s="100"/>
      <c r="BF1021" s="9"/>
      <c r="BI1021" s="7" t="str">
        <f t="shared" ca="1" si="204"/>
        <v/>
      </c>
      <c r="BJ1021" s="4" t="str">
        <f t="shared" si="212"/>
        <v/>
      </c>
      <c r="BK1021" s="96" t="str">
        <f t="shared" si="205"/>
        <v/>
      </c>
      <c r="BL1021" s="107"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8"/>
      <c r="CB1021" s="5" t="str">
        <f t="shared" si="213"/>
        <v/>
      </c>
      <c r="CD1021" s="5"/>
      <c r="CE1021" s="5" t="str">
        <f t="shared" si="209"/>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7"/>
      <c r="AW1022" s="97"/>
      <c r="AX1022" s="97"/>
      <c r="AY1022" s="110"/>
      <c r="AZ1022" s="97"/>
      <c r="BA1022" s="97"/>
      <c r="BB1022" s="4"/>
      <c r="BC1022" s="100"/>
      <c r="BF1022" s="9"/>
      <c r="BI1022" s="7" t="str">
        <f t="shared" ca="1" si="204"/>
        <v/>
      </c>
      <c r="BJ1022" s="4" t="str">
        <f t="shared" si="212"/>
        <v/>
      </c>
      <c r="BK1022" s="96" t="str">
        <f t="shared" si="205"/>
        <v/>
      </c>
      <c r="BL1022" s="107"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8"/>
      <c r="CB1022" s="5" t="str">
        <f t="shared" si="213"/>
        <v/>
      </c>
      <c r="CD1022" s="5"/>
      <c r="CE1022" s="5" t="str">
        <f t="shared" si="209"/>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7"/>
      <c r="AW1023" s="97"/>
      <c r="AX1023" s="97"/>
      <c r="AY1023" s="110"/>
      <c r="AZ1023" s="97"/>
      <c r="BA1023" s="97"/>
      <c r="BB1023" s="4"/>
      <c r="BC1023" s="100"/>
      <c r="BF1023" s="9"/>
      <c r="BI1023" s="7" t="str">
        <f t="shared" ca="1" si="204"/>
        <v/>
      </c>
      <c r="BJ1023" s="4" t="str">
        <f t="shared" si="212"/>
        <v/>
      </c>
      <c r="BK1023" s="96" t="str">
        <f t="shared" si="205"/>
        <v/>
      </c>
      <c r="BL1023" s="107"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8"/>
      <c r="CB1023" s="5" t="str">
        <f t="shared" si="213"/>
        <v/>
      </c>
      <c r="CD1023" s="5"/>
      <c r="CE1023" s="5" t="str">
        <f t="shared" si="209"/>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7"/>
      <c r="AW1024" s="97"/>
      <c r="AX1024" s="97"/>
      <c r="AY1024" s="110"/>
      <c r="AZ1024" s="97"/>
      <c r="BA1024" s="97"/>
      <c r="BB1024" s="4"/>
      <c r="BC1024" s="100"/>
      <c r="BF1024" s="9"/>
      <c r="BI1024" s="7" t="str">
        <f t="shared" ca="1" si="204"/>
        <v/>
      </c>
      <c r="BJ1024" s="4" t="str">
        <f t="shared" si="212"/>
        <v/>
      </c>
      <c r="BK1024" s="96" t="str">
        <f t="shared" si="205"/>
        <v/>
      </c>
      <c r="BL1024" s="107"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8"/>
      <c r="CB1024" s="5" t="str">
        <f t="shared" si="213"/>
        <v/>
      </c>
      <c r="CD1024" s="5"/>
      <c r="CE1024" s="5" t="str">
        <f t="shared" si="209"/>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7"/>
      <c r="AW1025" s="97"/>
      <c r="AX1025" s="97"/>
      <c r="AY1025" s="110"/>
      <c r="AZ1025" s="97"/>
      <c r="BA1025" s="97"/>
      <c r="BB1025" s="4"/>
      <c r="BC1025" s="100"/>
      <c r="BF1025" s="9"/>
      <c r="BI1025" s="7" t="str">
        <f t="shared" ca="1" si="204"/>
        <v/>
      </c>
      <c r="BJ1025" s="4" t="str">
        <f t="shared" si="212"/>
        <v/>
      </c>
      <c r="BK1025" s="96" t="str">
        <f t="shared" si="205"/>
        <v/>
      </c>
      <c r="BL1025" s="107"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8"/>
      <c r="CB1025" s="5" t="str">
        <f t="shared" si="213"/>
        <v/>
      </c>
      <c r="CD1025" s="5"/>
      <c r="CE1025" s="5" t="str">
        <f t="shared" si="209"/>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7"/>
      <c r="AW1026" s="97"/>
      <c r="AX1026" s="97"/>
      <c r="AY1026" s="110"/>
      <c r="AZ1026" s="97"/>
      <c r="BA1026" s="97"/>
      <c r="BB1026" s="4"/>
      <c r="BC1026" s="100"/>
      <c r="BF1026" s="9"/>
      <c r="BI1026" s="7" t="str">
        <f t="shared" ref="BI1026:BI1078" ca="1" si="216">IFERROR(IF(BF1026="","",IF(BB1026=5,"",IF(BF1026-TODAY()&gt;0,"VIGENTE","VENCIDO"))),"")</f>
        <v/>
      </c>
      <c r="BJ1026" s="4" t="str">
        <f t="shared" si="212"/>
        <v/>
      </c>
      <c r="BK1026" s="96" t="str">
        <f t="shared" ref="BK1026:BK1078" si="217">IFERROR(IF(AA1026="","",AA1026/V1026),"")</f>
        <v/>
      </c>
      <c r="BL1026" s="107"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8"/>
      <c r="CB1026" s="5" t="str">
        <f t="shared" si="213"/>
        <v/>
      </c>
      <c r="CD1026" s="5"/>
      <c r="CE1026" s="5" t="str">
        <f t="shared" ref="CE1026:CE1078" si="221">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7"/>
      <c r="AW1027" s="97"/>
      <c r="AX1027" s="97"/>
      <c r="AY1027" s="110"/>
      <c r="AZ1027" s="97"/>
      <c r="BA1027" s="97"/>
      <c r="BB1027" s="4"/>
      <c r="BC1027" s="100"/>
      <c r="BF1027" s="9"/>
      <c r="BI1027" s="7" t="str">
        <f t="shared" ca="1" si="216"/>
        <v/>
      </c>
      <c r="BJ1027" s="4" t="str">
        <f t="shared" si="212"/>
        <v/>
      </c>
      <c r="BK1027" s="96" t="str">
        <f t="shared" si="217"/>
        <v/>
      </c>
      <c r="BL1027" s="107"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8"/>
      <c r="CB1027" s="5" t="str">
        <f t="shared" si="213"/>
        <v/>
      </c>
      <c r="CD1027" s="5"/>
      <c r="CE1027" s="5" t="str">
        <f t="shared" si="221"/>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7"/>
      <c r="AW1028" s="97"/>
      <c r="AX1028" s="97"/>
      <c r="AY1028" s="110"/>
      <c r="AZ1028" s="97"/>
      <c r="BA1028" s="97"/>
      <c r="BB1028" s="4"/>
      <c r="BC1028" s="100"/>
      <c r="BF1028" s="9"/>
      <c r="BI1028" s="7" t="str">
        <f t="shared" ca="1" si="216"/>
        <v/>
      </c>
      <c r="BJ1028" s="4" t="str">
        <f t="shared" si="212"/>
        <v/>
      </c>
      <c r="BK1028" s="96" t="str">
        <f t="shared" si="217"/>
        <v/>
      </c>
      <c r="BL1028" s="107"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8"/>
      <c r="CB1028" s="5" t="str">
        <f t="shared" si="213"/>
        <v/>
      </c>
      <c r="CD1028" s="5"/>
      <c r="CE1028" s="5" t="str">
        <f t="shared" si="221"/>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7"/>
      <c r="AW1029" s="97"/>
      <c r="AX1029" s="97"/>
      <c r="AY1029" s="110"/>
      <c r="AZ1029" s="97"/>
      <c r="BA1029" s="97"/>
      <c r="BB1029" s="4"/>
      <c r="BC1029" s="100"/>
      <c r="BF1029" s="9"/>
      <c r="BI1029" s="7" t="str">
        <f t="shared" ca="1" si="216"/>
        <v/>
      </c>
      <c r="BJ1029" s="4" t="str">
        <f t="shared" si="212"/>
        <v/>
      </c>
      <c r="BK1029" s="96" t="str">
        <f t="shared" si="217"/>
        <v/>
      </c>
      <c r="BL1029" s="107"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8"/>
      <c r="CB1029" s="5" t="str">
        <f t="shared" si="213"/>
        <v/>
      </c>
      <c r="CD1029" s="5"/>
      <c r="CE1029" s="5" t="str">
        <f t="shared" si="221"/>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7"/>
      <c r="AW1030" s="97"/>
      <c r="AX1030" s="97"/>
      <c r="AY1030" s="110"/>
      <c r="AZ1030" s="97"/>
      <c r="BA1030" s="97"/>
      <c r="BB1030" s="4"/>
      <c r="BC1030" s="100"/>
      <c r="BF1030" s="9"/>
      <c r="BI1030" s="7" t="str">
        <f t="shared" ca="1" si="216"/>
        <v/>
      </c>
      <c r="BJ1030" s="4" t="str">
        <f t="shared" si="212"/>
        <v/>
      </c>
      <c r="BK1030" s="96" t="str">
        <f t="shared" si="217"/>
        <v/>
      </c>
      <c r="BL1030" s="107"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8"/>
      <c r="CB1030" s="5" t="str">
        <f t="shared" si="213"/>
        <v/>
      </c>
      <c r="CD1030" s="5"/>
      <c r="CE1030" s="5" t="str">
        <f t="shared" si="221"/>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7"/>
      <c r="AW1031" s="97"/>
      <c r="AX1031" s="97"/>
      <c r="AY1031" s="110"/>
      <c r="AZ1031" s="97"/>
      <c r="BA1031" s="97"/>
      <c r="BB1031" s="4"/>
      <c r="BC1031" s="100"/>
      <c r="BF1031" s="9"/>
      <c r="BI1031" s="7" t="str">
        <f t="shared" ca="1" si="216"/>
        <v/>
      </c>
      <c r="BJ1031" s="4" t="str">
        <f t="shared" si="212"/>
        <v/>
      </c>
      <c r="BK1031" s="96" t="str">
        <f t="shared" si="217"/>
        <v/>
      </c>
      <c r="BL1031" s="107"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8"/>
      <c r="CB1031" s="5" t="str">
        <f t="shared" si="213"/>
        <v/>
      </c>
      <c r="CD1031" s="5"/>
      <c r="CE1031" s="5" t="str">
        <f t="shared" si="221"/>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7"/>
      <c r="AW1032" s="97"/>
      <c r="AX1032" s="97"/>
      <c r="AY1032" s="110"/>
      <c r="AZ1032" s="97"/>
      <c r="BA1032" s="97"/>
      <c r="BB1032" s="4"/>
      <c r="BC1032" s="100"/>
      <c r="BF1032" s="9"/>
      <c r="BI1032" s="7" t="str">
        <f t="shared" ca="1" si="216"/>
        <v/>
      </c>
      <c r="BJ1032" s="4" t="str">
        <f t="shared" si="212"/>
        <v/>
      </c>
      <c r="BK1032" s="96" t="str">
        <f t="shared" si="217"/>
        <v/>
      </c>
      <c r="BL1032" s="107"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8"/>
      <c r="CB1032" s="5" t="str">
        <f t="shared" si="213"/>
        <v/>
      </c>
      <c r="CD1032" s="5"/>
      <c r="CE1032" s="5" t="str">
        <f t="shared" si="221"/>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7"/>
      <c r="AW1033" s="97"/>
      <c r="AX1033" s="97"/>
      <c r="AY1033" s="110"/>
      <c r="AZ1033" s="97"/>
      <c r="BA1033" s="97"/>
      <c r="BB1033" s="4"/>
      <c r="BC1033" s="100"/>
      <c r="BF1033" s="9"/>
      <c r="BI1033" s="7" t="str">
        <f t="shared" ca="1" si="216"/>
        <v/>
      </c>
      <c r="BJ1033" s="4" t="str">
        <f t="shared" si="212"/>
        <v/>
      </c>
      <c r="BK1033" s="96" t="str">
        <f t="shared" si="217"/>
        <v/>
      </c>
      <c r="BL1033" s="107"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8"/>
      <c r="CB1033" s="5" t="str">
        <f t="shared" si="213"/>
        <v/>
      </c>
      <c r="CD1033" s="5"/>
      <c r="CE1033" s="5" t="str">
        <f t="shared" si="221"/>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7"/>
      <c r="AW1034" s="97"/>
      <c r="AX1034" s="97"/>
      <c r="AY1034" s="110"/>
      <c r="AZ1034" s="97"/>
      <c r="BA1034" s="97"/>
      <c r="BB1034" s="4"/>
      <c r="BC1034" s="100"/>
      <c r="BF1034" s="9"/>
      <c r="BI1034" s="7" t="str">
        <f t="shared" ca="1" si="216"/>
        <v/>
      </c>
      <c r="BJ1034" s="4" t="str">
        <f t="shared" si="212"/>
        <v/>
      </c>
      <c r="BK1034" s="96" t="str">
        <f t="shared" si="217"/>
        <v/>
      </c>
      <c r="BL1034" s="107"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8"/>
      <c r="CB1034" s="5" t="str">
        <f t="shared" si="213"/>
        <v/>
      </c>
      <c r="CD1034" s="5"/>
      <c r="CE1034" s="5" t="str">
        <f t="shared" si="221"/>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7"/>
      <c r="AW1035" s="97"/>
      <c r="AX1035" s="97"/>
      <c r="AY1035" s="110"/>
      <c r="AZ1035" s="97"/>
      <c r="BA1035" s="97"/>
      <c r="BB1035" s="4"/>
      <c r="BC1035" s="100"/>
      <c r="BF1035" s="9"/>
      <c r="BI1035" s="7" t="str">
        <f t="shared" ca="1" si="216"/>
        <v/>
      </c>
      <c r="BJ1035" s="4" t="str">
        <f t="shared" si="212"/>
        <v/>
      </c>
      <c r="BK1035" s="96" t="str">
        <f t="shared" si="217"/>
        <v/>
      </c>
      <c r="BL1035" s="107"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8"/>
      <c r="CB1035" s="5" t="str">
        <f t="shared" si="213"/>
        <v/>
      </c>
      <c r="CD1035" s="5"/>
      <c r="CE1035" s="5" t="str">
        <f t="shared" si="221"/>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7"/>
      <c r="AW1036" s="97"/>
      <c r="AX1036" s="97"/>
      <c r="AY1036" s="110"/>
      <c r="AZ1036" s="97"/>
      <c r="BA1036" s="97"/>
      <c r="BB1036" s="4"/>
      <c r="BC1036" s="100"/>
      <c r="BF1036" s="9"/>
      <c r="BI1036" s="7" t="str">
        <f t="shared" ca="1" si="216"/>
        <v/>
      </c>
      <c r="BJ1036" s="4" t="str">
        <f t="shared" si="212"/>
        <v/>
      </c>
      <c r="BK1036" s="96" t="str">
        <f t="shared" si="217"/>
        <v/>
      </c>
      <c r="BL1036" s="107"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8"/>
      <c r="CB1036" s="5" t="str">
        <f t="shared" si="213"/>
        <v/>
      </c>
      <c r="CD1036" s="5"/>
      <c r="CE1036" s="5" t="str">
        <f t="shared" si="221"/>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7"/>
      <c r="AW1037" s="97"/>
      <c r="AX1037" s="97"/>
      <c r="AY1037" s="110"/>
      <c r="AZ1037" s="97"/>
      <c r="BA1037" s="97"/>
      <c r="BB1037" s="4"/>
      <c r="BC1037" s="100"/>
      <c r="BF1037" s="9"/>
      <c r="BI1037" s="7" t="str">
        <f t="shared" ca="1" si="216"/>
        <v/>
      </c>
      <c r="BJ1037" s="4" t="str">
        <f t="shared" si="212"/>
        <v/>
      </c>
      <c r="BK1037" s="96" t="str">
        <f t="shared" si="217"/>
        <v/>
      </c>
      <c r="BL1037" s="107"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8"/>
      <c r="CB1037" s="5" t="str">
        <f t="shared" si="213"/>
        <v/>
      </c>
      <c r="CD1037" s="5"/>
      <c r="CE1037" s="5" t="str">
        <f t="shared" si="221"/>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7"/>
      <c r="AW1038" s="97"/>
      <c r="AX1038" s="97"/>
      <c r="AY1038" s="110"/>
      <c r="AZ1038" s="97"/>
      <c r="BA1038" s="97"/>
      <c r="BB1038" s="4"/>
      <c r="BC1038" s="100"/>
      <c r="BF1038" s="9"/>
      <c r="BI1038" s="7" t="str">
        <f t="shared" ca="1" si="216"/>
        <v/>
      </c>
      <c r="BJ1038" s="4" t="str">
        <f t="shared" si="212"/>
        <v/>
      </c>
      <c r="BK1038" s="96" t="str">
        <f t="shared" si="217"/>
        <v/>
      </c>
      <c r="BL1038" s="107"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8"/>
      <c r="CB1038" s="5" t="str">
        <f t="shared" si="213"/>
        <v/>
      </c>
      <c r="CD1038" s="5"/>
      <c r="CE1038" s="5" t="str">
        <f t="shared" si="221"/>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7"/>
      <c r="AW1039" s="97"/>
      <c r="AX1039" s="97"/>
      <c r="AY1039" s="110"/>
      <c r="AZ1039" s="97"/>
      <c r="BA1039" s="97"/>
      <c r="BB1039" s="4"/>
      <c r="BC1039" s="100"/>
      <c r="BF1039" s="9"/>
      <c r="BI1039" s="7" t="str">
        <f t="shared" ca="1" si="216"/>
        <v/>
      </c>
      <c r="BJ1039" s="4" t="str">
        <f t="shared" si="212"/>
        <v/>
      </c>
      <c r="BK1039" s="96" t="str">
        <f t="shared" si="217"/>
        <v/>
      </c>
      <c r="BL1039" s="107"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8"/>
      <c r="CB1039" s="5" t="str">
        <f t="shared" si="213"/>
        <v/>
      </c>
      <c r="CD1039" s="5"/>
      <c r="CE1039" s="5" t="str">
        <f t="shared" si="221"/>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7"/>
      <c r="AW1040" s="97"/>
      <c r="AX1040" s="97"/>
      <c r="AY1040" s="110"/>
      <c r="AZ1040" s="97"/>
      <c r="BA1040" s="97"/>
      <c r="BB1040" s="4"/>
      <c r="BC1040" s="100"/>
      <c r="BF1040" s="9"/>
      <c r="BI1040" s="7" t="str">
        <f t="shared" ca="1" si="216"/>
        <v/>
      </c>
      <c r="BJ1040" s="4" t="str">
        <f t="shared" si="212"/>
        <v/>
      </c>
      <c r="BK1040" s="96" t="str">
        <f t="shared" si="217"/>
        <v/>
      </c>
      <c r="BL1040" s="107"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8"/>
      <c r="CB1040" s="5" t="str">
        <f t="shared" si="213"/>
        <v/>
      </c>
      <c r="CD1040" s="5"/>
      <c r="CE1040" s="5" t="str">
        <f t="shared" si="221"/>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7"/>
      <c r="AW1041" s="97"/>
      <c r="AX1041" s="97"/>
      <c r="AY1041" s="110"/>
      <c r="AZ1041" s="97"/>
      <c r="BA1041" s="97"/>
      <c r="BB1041" s="4"/>
      <c r="BC1041" s="100"/>
      <c r="BF1041" s="9"/>
      <c r="BI1041" s="7" t="str">
        <f t="shared" ca="1" si="216"/>
        <v/>
      </c>
      <c r="BJ1041" s="4" t="str">
        <f t="shared" si="212"/>
        <v/>
      </c>
      <c r="BK1041" s="96" t="str">
        <f t="shared" si="217"/>
        <v/>
      </c>
      <c r="BL1041" s="107"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8"/>
      <c r="CB1041" s="5" t="str">
        <f t="shared" si="213"/>
        <v/>
      </c>
      <c r="CD1041" s="5"/>
      <c r="CE1041" s="5" t="str">
        <f t="shared" si="221"/>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7"/>
      <c r="AW1042" s="97"/>
      <c r="AX1042" s="97"/>
      <c r="AY1042" s="110"/>
      <c r="AZ1042" s="97"/>
      <c r="BA1042" s="97"/>
      <c r="BB1042" s="4"/>
      <c r="BC1042" s="100"/>
      <c r="BF1042" s="9"/>
      <c r="BI1042" s="7" t="str">
        <f t="shared" ca="1" si="216"/>
        <v/>
      </c>
      <c r="BJ1042" s="4" t="str">
        <f t="shared" si="212"/>
        <v/>
      </c>
      <c r="BK1042" s="96" t="str">
        <f t="shared" si="217"/>
        <v/>
      </c>
      <c r="BL1042" s="107"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8"/>
      <c r="CB1042" s="5" t="str">
        <f t="shared" si="213"/>
        <v/>
      </c>
      <c r="CD1042" s="5"/>
      <c r="CE1042" s="5" t="str">
        <f t="shared" si="221"/>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7"/>
      <c r="AW1043" s="97"/>
      <c r="AX1043" s="97"/>
      <c r="AY1043" s="110"/>
      <c r="AZ1043" s="97"/>
      <c r="BA1043" s="97"/>
      <c r="BB1043" s="4"/>
      <c r="BC1043" s="100"/>
      <c r="BF1043" s="9"/>
      <c r="BI1043" s="7" t="str">
        <f t="shared" ca="1" si="216"/>
        <v/>
      </c>
      <c r="BJ1043" s="4" t="str">
        <f t="shared" ref="BJ1043:BJ1078" si="224">IFERROR(IF(AA1043=0,"",AA1043/BC1043),"")</f>
        <v/>
      </c>
      <c r="BK1043" s="96" t="str">
        <f t="shared" si="217"/>
        <v/>
      </c>
      <c r="BL1043" s="107"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8"/>
      <c r="CB1043" s="5" t="str">
        <f t="shared" si="213"/>
        <v/>
      </c>
      <c r="CD1043" s="5"/>
      <c r="CE1043" s="5" t="str">
        <f t="shared" si="221"/>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7"/>
      <c r="AW1044" s="97"/>
      <c r="AX1044" s="97"/>
      <c r="AY1044" s="110"/>
      <c r="AZ1044" s="97"/>
      <c r="BA1044" s="97"/>
      <c r="BB1044" s="4"/>
      <c r="BC1044" s="100"/>
      <c r="BF1044" s="9"/>
      <c r="BI1044" s="7" t="str">
        <f t="shared" ca="1" si="216"/>
        <v/>
      </c>
      <c r="BJ1044" s="4" t="str">
        <f t="shared" si="224"/>
        <v/>
      </c>
      <c r="BK1044" s="96" t="str">
        <f t="shared" si="217"/>
        <v/>
      </c>
      <c r="BL1044" s="107"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8"/>
      <c r="CB1044" s="5" t="str">
        <f t="shared" si="213"/>
        <v/>
      </c>
      <c r="CD1044" s="5"/>
      <c r="CE1044" s="5" t="str">
        <f t="shared" si="221"/>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7"/>
      <c r="AW1045" s="97"/>
      <c r="AX1045" s="97"/>
      <c r="AY1045" s="110"/>
      <c r="AZ1045" s="97"/>
      <c r="BA1045" s="97"/>
      <c r="BB1045" s="4"/>
      <c r="BC1045" s="100"/>
      <c r="BF1045" s="9"/>
      <c r="BI1045" s="7" t="str">
        <f t="shared" ca="1" si="216"/>
        <v/>
      </c>
      <c r="BJ1045" s="4" t="str">
        <f t="shared" si="224"/>
        <v/>
      </c>
      <c r="BK1045" s="96" t="str">
        <f t="shared" si="217"/>
        <v/>
      </c>
      <c r="BL1045" s="107"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8"/>
      <c r="CB1045" s="5" t="str">
        <f t="shared" si="213"/>
        <v/>
      </c>
      <c r="CD1045" s="5"/>
      <c r="CE1045" s="5" t="str">
        <f t="shared" si="221"/>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7"/>
      <c r="AW1046" s="97"/>
      <c r="AX1046" s="97"/>
      <c r="AY1046" s="110"/>
      <c r="AZ1046" s="97"/>
      <c r="BA1046" s="97"/>
      <c r="BB1046" s="4"/>
      <c r="BC1046" s="100"/>
      <c r="BF1046" s="9"/>
      <c r="BI1046" s="7" t="str">
        <f t="shared" ca="1" si="216"/>
        <v/>
      </c>
      <c r="BJ1046" s="4" t="str">
        <f t="shared" si="224"/>
        <v/>
      </c>
      <c r="BK1046" s="96" t="str">
        <f t="shared" si="217"/>
        <v/>
      </c>
      <c r="BL1046" s="107"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8"/>
      <c r="CB1046" s="5" t="str">
        <f t="shared" ref="CB1046:CB1077" si="225">CONCATENATE(AJ1046,AK1046,AL1046,AM1046,AN1046)</f>
        <v/>
      </c>
      <c r="CD1046" s="5"/>
      <c r="CE1046" s="5" t="str">
        <f t="shared" si="221"/>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7"/>
      <c r="AW1047" s="97"/>
      <c r="AX1047" s="97"/>
      <c r="AY1047" s="110"/>
      <c r="AZ1047" s="97"/>
      <c r="BA1047" s="97"/>
      <c r="BB1047" s="4"/>
      <c r="BC1047" s="100"/>
      <c r="BF1047" s="9"/>
      <c r="BI1047" s="7" t="str">
        <f t="shared" ca="1" si="216"/>
        <v/>
      </c>
      <c r="BJ1047" s="4" t="str">
        <f t="shared" si="224"/>
        <v/>
      </c>
      <c r="BK1047" s="96" t="str">
        <f t="shared" si="217"/>
        <v/>
      </c>
      <c r="BL1047" s="107"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8"/>
      <c r="CB1047" s="5" t="str">
        <f t="shared" si="225"/>
        <v/>
      </c>
      <c r="CD1047" s="5"/>
      <c r="CE1047" s="5" t="str">
        <f t="shared" si="221"/>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7"/>
      <c r="AW1048" s="97"/>
      <c r="AX1048" s="97"/>
      <c r="AY1048" s="110"/>
      <c r="AZ1048" s="97"/>
      <c r="BA1048" s="97"/>
      <c r="BB1048" s="4"/>
      <c r="BC1048" s="100"/>
      <c r="BF1048" s="9"/>
      <c r="BI1048" s="7" t="str">
        <f t="shared" ca="1" si="216"/>
        <v/>
      </c>
      <c r="BJ1048" s="4" t="str">
        <f t="shared" si="224"/>
        <v/>
      </c>
      <c r="BK1048" s="96" t="str">
        <f t="shared" si="217"/>
        <v/>
      </c>
      <c r="BL1048" s="107"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8"/>
      <c r="CB1048" s="5" t="str">
        <f t="shared" si="225"/>
        <v/>
      </c>
      <c r="CD1048" s="5"/>
      <c r="CE1048" s="5" t="str">
        <f t="shared" si="221"/>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7"/>
      <c r="AW1049" s="97"/>
      <c r="AX1049" s="97"/>
      <c r="AY1049" s="110"/>
      <c r="AZ1049" s="97"/>
      <c r="BA1049" s="97"/>
      <c r="BB1049" s="4"/>
      <c r="BC1049" s="100"/>
      <c r="BF1049" s="9"/>
      <c r="BI1049" s="7" t="str">
        <f t="shared" ca="1" si="216"/>
        <v/>
      </c>
      <c r="BJ1049" s="4" t="str">
        <f t="shared" si="224"/>
        <v/>
      </c>
      <c r="BK1049" s="96" t="str">
        <f t="shared" si="217"/>
        <v/>
      </c>
      <c r="BL1049" s="107"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8"/>
      <c r="CB1049" s="5" t="str">
        <f t="shared" si="225"/>
        <v/>
      </c>
      <c r="CD1049" s="5"/>
      <c r="CE1049" s="5" t="str">
        <f t="shared" si="221"/>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7"/>
      <c r="AW1050" s="97"/>
      <c r="AX1050" s="97"/>
      <c r="AY1050" s="110"/>
      <c r="AZ1050" s="97"/>
      <c r="BA1050" s="97"/>
      <c r="BB1050" s="4"/>
      <c r="BC1050" s="100"/>
      <c r="BF1050" s="9"/>
      <c r="BI1050" s="7" t="str">
        <f t="shared" ca="1" si="216"/>
        <v/>
      </c>
      <c r="BJ1050" s="4" t="str">
        <f t="shared" si="224"/>
        <v/>
      </c>
      <c r="BK1050" s="96" t="str">
        <f t="shared" si="217"/>
        <v/>
      </c>
      <c r="BL1050" s="107"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8"/>
      <c r="CB1050" s="5" t="str">
        <f t="shared" si="225"/>
        <v/>
      </c>
      <c r="CD1050" s="5"/>
      <c r="CE1050" s="5" t="str">
        <f t="shared" si="221"/>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7"/>
      <c r="AW1051" s="97"/>
      <c r="AX1051" s="97"/>
      <c r="AY1051" s="110"/>
      <c r="AZ1051" s="97"/>
      <c r="BA1051" s="97"/>
      <c r="BB1051" s="4"/>
      <c r="BC1051" s="100"/>
      <c r="BF1051" s="9"/>
      <c r="BI1051" s="7" t="str">
        <f t="shared" ca="1" si="216"/>
        <v/>
      </c>
      <c r="BJ1051" s="4" t="str">
        <f t="shared" si="224"/>
        <v/>
      </c>
      <c r="BK1051" s="96" t="str">
        <f t="shared" si="217"/>
        <v/>
      </c>
      <c r="BL1051" s="107"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8"/>
      <c r="CB1051" s="5" t="str">
        <f t="shared" si="225"/>
        <v/>
      </c>
      <c r="CD1051" s="5"/>
      <c r="CE1051" s="5" t="str">
        <f t="shared" si="221"/>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7"/>
      <c r="AW1052" s="97"/>
      <c r="AX1052" s="97"/>
      <c r="AY1052" s="110"/>
      <c r="AZ1052" s="97"/>
      <c r="BA1052" s="97"/>
      <c r="BB1052" s="4"/>
      <c r="BC1052" s="100"/>
      <c r="BF1052" s="9"/>
      <c r="BI1052" s="7" t="str">
        <f t="shared" ca="1" si="216"/>
        <v/>
      </c>
      <c r="BJ1052" s="4" t="str">
        <f t="shared" si="224"/>
        <v/>
      </c>
      <c r="BK1052" s="96" t="str">
        <f t="shared" si="217"/>
        <v/>
      </c>
      <c r="BL1052" s="107"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8"/>
      <c r="CB1052" s="5" t="str">
        <f t="shared" si="225"/>
        <v/>
      </c>
      <c r="CD1052" s="5"/>
      <c r="CE1052" s="5" t="str">
        <f t="shared" si="221"/>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7"/>
      <c r="AW1053" s="97"/>
      <c r="AX1053" s="97"/>
      <c r="AY1053" s="110"/>
      <c r="AZ1053" s="97"/>
      <c r="BA1053" s="97"/>
      <c r="BB1053" s="4"/>
      <c r="BC1053" s="100"/>
      <c r="BF1053" s="9"/>
      <c r="BI1053" s="7" t="str">
        <f t="shared" ca="1" si="216"/>
        <v/>
      </c>
      <c r="BJ1053" s="4" t="str">
        <f t="shared" si="224"/>
        <v/>
      </c>
      <c r="BK1053" s="96" t="str">
        <f t="shared" si="217"/>
        <v/>
      </c>
      <c r="BL1053" s="107"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8"/>
      <c r="CB1053" s="5" t="str">
        <f t="shared" si="225"/>
        <v/>
      </c>
      <c r="CD1053" s="5"/>
      <c r="CE1053" s="5" t="str">
        <f t="shared" si="221"/>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7"/>
      <c r="AW1054" s="97"/>
      <c r="AX1054" s="97"/>
      <c r="AY1054" s="110"/>
      <c r="AZ1054" s="97"/>
      <c r="BA1054" s="97"/>
      <c r="BB1054" s="4"/>
      <c r="BC1054" s="100"/>
      <c r="BF1054" s="9"/>
      <c r="BI1054" s="7" t="str">
        <f t="shared" ca="1" si="216"/>
        <v/>
      </c>
      <c r="BJ1054" s="4" t="str">
        <f t="shared" si="224"/>
        <v/>
      </c>
      <c r="BK1054" s="96" t="str">
        <f t="shared" si="217"/>
        <v/>
      </c>
      <c r="BL1054" s="107"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8"/>
      <c r="CB1054" s="5" t="str">
        <f t="shared" si="225"/>
        <v/>
      </c>
      <c r="CD1054" s="5"/>
      <c r="CE1054" s="5" t="str">
        <f t="shared" si="221"/>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7"/>
      <c r="AW1055" s="97"/>
      <c r="AX1055" s="97"/>
      <c r="AY1055" s="110"/>
      <c r="AZ1055" s="97"/>
      <c r="BA1055" s="97"/>
      <c r="BB1055" s="4"/>
      <c r="BC1055" s="100"/>
      <c r="BF1055" s="9"/>
      <c r="BI1055" s="7" t="str">
        <f t="shared" ca="1" si="216"/>
        <v/>
      </c>
      <c r="BJ1055" s="4" t="str">
        <f t="shared" si="224"/>
        <v/>
      </c>
      <c r="BK1055" s="96" t="str">
        <f t="shared" si="217"/>
        <v/>
      </c>
      <c r="BL1055" s="107"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8"/>
      <c r="CB1055" s="5" t="str">
        <f t="shared" si="225"/>
        <v/>
      </c>
      <c r="CD1055" s="5"/>
      <c r="CE1055" s="5" t="str">
        <f t="shared" si="221"/>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7"/>
      <c r="AW1056" s="97"/>
      <c r="AX1056" s="97"/>
      <c r="AY1056" s="110"/>
      <c r="AZ1056" s="97"/>
      <c r="BA1056" s="97"/>
      <c r="BB1056" s="4"/>
      <c r="BC1056" s="100"/>
      <c r="BF1056" s="9"/>
      <c r="BI1056" s="7" t="str">
        <f t="shared" ca="1" si="216"/>
        <v/>
      </c>
      <c r="BJ1056" s="4" t="str">
        <f t="shared" si="224"/>
        <v/>
      </c>
      <c r="BK1056" s="96" t="str">
        <f t="shared" si="217"/>
        <v/>
      </c>
      <c r="BL1056" s="107"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8"/>
      <c r="CB1056" s="5" t="str">
        <f t="shared" si="225"/>
        <v/>
      </c>
      <c r="CD1056" s="5"/>
      <c r="CE1056" s="5" t="str">
        <f t="shared" si="221"/>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7"/>
      <c r="AW1057" s="97"/>
      <c r="AX1057" s="97"/>
      <c r="AY1057" s="110"/>
      <c r="AZ1057" s="97"/>
      <c r="BA1057" s="97"/>
      <c r="BB1057" s="4"/>
      <c r="BC1057" s="100"/>
      <c r="BF1057" s="9"/>
      <c r="BI1057" s="7" t="str">
        <f t="shared" ca="1" si="216"/>
        <v/>
      </c>
      <c r="BJ1057" s="4" t="str">
        <f t="shared" si="224"/>
        <v/>
      </c>
      <c r="BK1057" s="96" t="str">
        <f t="shared" si="217"/>
        <v/>
      </c>
      <c r="BL1057" s="107"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8"/>
      <c r="CB1057" s="5" t="str">
        <f t="shared" si="225"/>
        <v/>
      </c>
      <c r="CD1057" s="5"/>
      <c r="CE1057" s="5" t="str">
        <f t="shared" si="221"/>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7"/>
      <c r="AW1058" s="97"/>
      <c r="AX1058" s="97"/>
      <c r="AY1058" s="110"/>
      <c r="AZ1058" s="97"/>
      <c r="BA1058" s="97"/>
      <c r="BB1058" s="4"/>
      <c r="BC1058" s="100"/>
      <c r="BF1058" s="9"/>
      <c r="BI1058" s="7" t="str">
        <f t="shared" ca="1" si="216"/>
        <v/>
      </c>
      <c r="BJ1058" s="4" t="str">
        <f t="shared" si="224"/>
        <v/>
      </c>
      <c r="BK1058" s="96" t="str">
        <f t="shared" si="217"/>
        <v/>
      </c>
      <c r="BL1058" s="107"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8"/>
      <c r="CB1058" s="5" t="str">
        <f t="shared" si="225"/>
        <v/>
      </c>
      <c r="CD1058" s="5"/>
      <c r="CE1058" s="5" t="str">
        <f t="shared" si="221"/>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7"/>
      <c r="AW1059" s="97"/>
      <c r="AX1059" s="97"/>
      <c r="AY1059" s="110"/>
      <c r="AZ1059" s="97"/>
      <c r="BA1059" s="97"/>
      <c r="BB1059" s="4"/>
      <c r="BC1059" s="100"/>
      <c r="BF1059" s="9"/>
      <c r="BI1059" s="7" t="str">
        <f t="shared" ca="1" si="216"/>
        <v/>
      </c>
      <c r="BJ1059" s="4" t="str">
        <f t="shared" si="224"/>
        <v/>
      </c>
      <c r="BK1059" s="96" t="str">
        <f t="shared" si="217"/>
        <v/>
      </c>
      <c r="BL1059" s="107"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8"/>
      <c r="CB1059" s="5" t="str">
        <f t="shared" si="225"/>
        <v/>
      </c>
      <c r="CD1059" s="5"/>
      <c r="CE1059" s="5" t="str">
        <f t="shared" si="221"/>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7"/>
      <c r="AW1060" s="97"/>
      <c r="AX1060" s="97"/>
      <c r="AY1060" s="110"/>
      <c r="AZ1060" s="97"/>
      <c r="BA1060" s="97"/>
      <c r="BB1060" s="4"/>
      <c r="BC1060" s="100"/>
      <c r="BF1060" s="9"/>
      <c r="BI1060" s="7" t="str">
        <f t="shared" ca="1" si="216"/>
        <v/>
      </c>
      <c r="BJ1060" s="4" t="str">
        <f t="shared" si="224"/>
        <v/>
      </c>
      <c r="BK1060" s="96" t="str">
        <f t="shared" si="217"/>
        <v/>
      </c>
      <c r="BL1060" s="107"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8"/>
      <c r="CB1060" s="5" t="str">
        <f t="shared" si="225"/>
        <v/>
      </c>
      <c r="CD1060" s="5"/>
      <c r="CE1060" s="5" t="str">
        <f t="shared" si="221"/>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7"/>
      <c r="AW1061" s="97"/>
      <c r="AX1061" s="97"/>
      <c r="AY1061" s="110"/>
      <c r="AZ1061" s="97"/>
      <c r="BA1061" s="97"/>
      <c r="BB1061" s="4"/>
      <c r="BC1061" s="100"/>
      <c r="BF1061" s="9"/>
      <c r="BI1061" s="7" t="str">
        <f t="shared" ca="1" si="216"/>
        <v/>
      </c>
      <c r="BJ1061" s="4" t="str">
        <f t="shared" si="224"/>
        <v/>
      </c>
      <c r="BK1061" s="96" t="str">
        <f t="shared" si="217"/>
        <v/>
      </c>
      <c r="BL1061" s="107"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8"/>
      <c r="CB1061" s="5" t="str">
        <f t="shared" si="225"/>
        <v/>
      </c>
      <c r="CD1061" s="5"/>
      <c r="CE1061" s="5" t="str">
        <f t="shared" si="221"/>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7"/>
      <c r="AW1062" s="97"/>
      <c r="AX1062" s="97"/>
      <c r="AY1062" s="110"/>
      <c r="AZ1062" s="97"/>
      <c r="BA1062" s="97"/>
      <c r="BB1062" s="4"/>
      <c r="BC1062" s="100"/>
      <c r="BF1062" s="9"/>
      <c r="BI1062" s="7" t="str">
        <f t="shared" ca="1" si="216"/>
        <v/>
      </c>
      <c r="BJ1062" s="4" t="str">
        <f t="shared" si="224"/>
        <v/>
      </c>
      <c r="BK1062" s="96" t="str">
        <f t="shared" si="217"/>
        <v/>
      </c>
      <c r="BL1062" s="107"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8"/>
      <c r="CB1062" s="5" t="str">
        <f t="shared" si="225"/>
        <v/>
      </c>
      <c r="CD1062" s="5"/>
      <c r="CE1062" s="5" t="str">
        <f t="shared" si="221"/>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7"/>
      <c r="AW1063" s="97"/>
      <c r="AX1063" s="97"/>
      <c r="AY1063" s="110"/>
      <c r="AZ1063" s="97"/>
      <c r="BA1063" s="97"/>
      <c r="BB1063" s="4"/>
      <c r="BC1063" s="100"/>
      <c r="BF1063" s="9"/>
      <c r="BI1063" s="7" t="str">
        <f t="shared" ca="1" si="216"/>
        <v/>
      </c>
      <c r="BJ1063" s="4" t="str">
        <f t="shared" si="224"/>
        <v/>
      </c>
      <c r="BK1063" s="96" t="str">
        <f t="shared" si="217"/>
        <v/>
      </c>
      <c r="BL1063" s="107"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8"/>
      <c r="CB1063" s="5" t="str">
        <f t="shared" si="225"/>
        <v/>
      </c>
      <c r="CD1063" s="5"/>
      <c r="CE1063" s="5" t="str">
        <f t="shared" si="221"/>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7"/>
      <c r="AW1064" s="97"/>
      <c r="AX1064" s="97"/>
      <c r="AY1064" s="110"/>
      <c r="AZ1064" s="97"/>
      <c r="BA1064" s="97"/>
      <c r="BB1064" s="4"/>
      <c r="BC1064" s="100"/>
      <c r="BF1064" s="9"/>
      <c r="BI1064" s="7" t="str">
        <f t="shared" ca="1" si="216"/>
        <v/>
      </c>
      <c r="BJ1064" s="4" t="str">
        <f t="shared" si="224"/>
        <v/>
      </c>
      <c r="BK1064" s="96" t="str">
        <f t="shared" si="217"/>
        <v/>
      </c>
      <c r="BL1064" s="107"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8"/>
      <c r="CB1064" s="5" t="str">
        <f t="shared" si="225"/>
        <v/>
      </c>
      <c r="CD1064" s="5"/>
      <c r="CE1064" s="5" t="str">
        <f t="shared" si="221"/>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7"/>
      <c r="AW1065" s="97"/>
      <c r="AX1065" s="97"/>
      <c r="AY1065" s="110"/>
      <c r="AZ1065" s="97"/>
      <c r="BA1065" s="97"/>
      <c r="BB1065" s="4"/>
      <c r="BC1065" s="100"/>
      <c r="BF1065" s="9"/>
      <c r="BI1065" s="7" t="str">
        <f t="shared" ca="1" si="216"/>
        <v/>
      </c>
      <c r="BJ1065" s="4" t="str">
        <f t="shared" si="224"/>
        <v/>
      </c>
      <c r="BK1065" s="96" t="str">
        <f t="shared" si="217"/>
        <v/>
      </c>
      <c r="BL1065" s="107"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8"/>
      <c r="CB1065" s="5" t="str">
        <f t="shared" si="225"/>
        <v/>
      </c>
      <c r="CD1065" s="5"/>
      <c r="CE1065" s="5" t="str">
        <f t="shared" si="221"/>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7"/>
      <c r="AW1066" s="97"/>
      <c r="AX1066" s="97"/>
      <c r="AY1066" s="110"/>
      <c r="AZ1066" s="97"/>
      <c r="BA1066" s="97"/>
      <c r="BB1066" s="4"/>
      <c r="BC1066" s="100"/>
      <c r="BF1066" s="9"/>
      <c r="BI1066" s="7" t="str">
        <f t="shared" ca="1" si="216"/>
        <v/>
      </c>
      <c r="BJ1066" s="4" t="str">
        <f t="shared" si="224"/>
        <v/>
      </c>
      <c r="BK1066" s="96" t="str">
        <f t="shared" si="217"/>
        <v/>
      </c>
      <c r="BL1066" s="107"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8"/>
      <c r="CB1066" s="5" t="str">
        <f t="shared" si="225"/>
        <v/>
      </c>
      <c r="CD1066" s="5"/>
      <c r="CE1066" s="5" t="str">
        <f t="shared" si="221"/>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7"/>
      <c r="AW1067" s="97"/>
      <c r="AX1067" s="97"/>
      <c r="AY1067" s="110"/>
      <c r="AZ1067" s="97"/>
      <c r="BA1067" s="97"/>
      <c r="BB1067" s="4"/>
      <c r="BC1067" s="100"/>
      <c r="BF1067" s="9"/>
      <c r="BI1067" s="7" t="str">
        <f t="shared" ca="1" si="216"/>
        <v/>
      </c>
      <c r="BJ1067" s="4" t="str">
        <f t="shared" si="224"/>
        <v/>
      </c>
      <c r="BK1067" s="96" t="str">
        <f t="shared" si="217"/>
        <v/>
      </c>
      <c r="BL1067" s="107"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8"/>
      <c r="CB1067" s="5" t="str">
        <f t="shared" si="225"/>
        <v/>
      </c>
      <c r="CD1067" s="5"/>
      <c r="CE1067" s="5" t="str">
        <f t="shared" si="221"/>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7"/>
      <c r="AW1068" s="97"/>
      <c r="AX1068" s="97"/>
      <c r="AY1068" s="110"/>
      <c r="AZ1068" s="97"/>
      <c r="BA1068" s="97"/>
      <c r="BB1068" s="4"/>
      <c r="BC1068" s="100"/>
      <c r="BF1068" s="9"/>
      <c r="BI1068" s="7" t="str">
        <f t="shared" ca="1" si="216"/>
        <v/>
      </c>
      <c r="BJ1068" s="4" t="str">
        <f t="shared" si="224"/>
        <v/>
      </c>
      <c r="BK1068" s="96" t="str">
        <f t="shared" si="217"/>
        <v/>
      </c>
      <c r="BL1068" s="107"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8"/>
      <c r="CB1068" s="5" t="str">
        <f t="shared" si="225"/>
        <v/>
      </c>
      <c r="CD1068" s="5"/>
      <c r="CE1068" s="5" t="str">
        <f t="shared" si="221"/>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7"/>
      <c r="AW1069" s="97"/>
      <c r="AX1069" s="97"/>
      <c r="AY1069" s="110"/>
      <c r="AZ1069" s="97"/>
      <c r="BA1069" s="97"/>
      <c r="BB1069" s="4"/>
      <c r="BC1069" s="100"/>
      <c r="BF1069" s="9"/>
      <c r="BI1069" s="7" t="str">
        <f t="shared" ca="1" si="216"/>
        <v/>
      </c>
      <c r="BJ1069" s="4" t="str">
        <f t="shared" si="224"/>
        <v/>
      </c>
      <c r="BK1069" s="96" t="str">
        <f t="shared" si="217"/>
        <v/>
      </c>
      <c r="BL1069" s="107"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8"/>
      <c r="CB1069" s="5" t="str">
        <f t="shared" si="225"/>
        <v/>
      </c>
      <c r="CD1069" s="5"/>
      <c r="CE1069" s="5" t="str">
        <f t="shared" si="221"/>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7"/>
      <c r="AW1070" s="97"/>
      <c r="AX1070" s="97"/>
      <c r="AY1070" s="110"/>
      <c r="AZ1070" s="97"/>
      <c r="BA1070" s="97"/>
      <c r="BB1070" s="4"/>
      <c r="BC1070" s="100"/>
      <c r="BF1070" s="9"/>
      <c r="BI1070" s="7" t="str">
        <f t="shared" ca="1" si="216"/>
        <v/>
      </c>
      <c r="BJ1070" s="4" t="str">
        <f t="shared" si="224"/>
        <v/>
      </c>
      <c r="BK1070" s="96" t="str">
        <f t="shared" si="217"/>
        <v/>
      </c>
      <c r="BL1070" s="107"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8"/>
      <c r="CB1070" s="5" t="str">
        <f t="shared" si="225"/>
        <v/>
      </c>
      <c r="CD1070" s="5"/>
      <c r="CE1070" s="5" t="str">
        <f t="shared" si="221"/>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7"/>
      <c r="AW1071" s="97"/>
      <c r="AX1071" s="97"/>
      <c r="AY1071" s="110"/>
      <c r="AZ1071" s="97"/>
      <c r="BA1071" s="97"/>
      <c r="BB1071" s="4"/>
      <c r="BC1071" s="100"/>
      <c r="BF1071" s="9"/>
      <c r="BI1071" s="7" t="str">
        <f t="shared" ca="1" si="216"/>
        <v/>
      </c>
      <c r="BJ1071" s="4" t="str">
        <f t="shared" si="224"/>
        <v/>
      </c>
      <c r="BK1071" s="96" t="str">
        <f t="shared" si="217"/>
        <v/>
      </c>
      <c r="BL1071" s="107"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8"/>
      <c r="CB1071" s="5" t="str">
        <f t="shared" si="225"/>
        <v/>
      </c>
      <c r="CD1071" s="5"/>
      <c r="CE1071" s="5" t="str">
        <f t="shared" si="221"/>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7"/>
      <c r="AW1072" s="97"/>
      <c r="AX1072" s="97"/>
      <c r="AY1072" s="110"/>
      <c r="AZ1072" s="97"/>
      <c r="BA1072" s="97"/>
      <c r="BB1072" s="4"/>
      <c r="BC1072" s="100"/>
      <c r="BF1072" s="9"/>
      <c r="BI1072" s="7" t="str">
        <f t="shared" ca="1" si="216"/>
        <v/>
      </c>
      <c r="BJ1072" s="4" t="str">
        <f t="shared" si="224"/>
        <v/>
      </c>
      <c r="BK1072" s="96" t="str">
        <f t="shared" si="217"/>
        <v/>
      </c>
      <c r="BL1072" s="107"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8"/>
      <c r="CB1072" s="5" t="str">
        <f t="shared" si="225"/>
        <v/>
      </c>
      <c r="CD1072" s="5"/>
      <c r="CE1072" s="5" t="str">
        <f t="shared" si="221"/>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7"/>
      <c r="AW1073" s="97"/>
      <c r="AX1073" s="97"/>
      <c r="AY1073" s="110"/>
      <c r="AZ1073" s="97"/>
      <c r="BA1073" s="97"/>
      <c r="BB1073" s="4"/>
      <c r="BC1073" s="100"/>
      <c r="BF1073" s="9"/>
      <c r="BI1073" s="7" t="str">
        <f t="shared" ca="1" si="216"/>
        <v/>
      </c>
      <c r="BJ1073" s="4" t="str">
        <f t="shared" si="224"/>
        <v/>
      </c>
      <c r="BK1073" s="96" t="str">
        <f t="shared" si="217"/>
        <v/>
      </c>
      <c r="BL1073" s="107"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8"/>
      <c r="CB1073" s="5" t="str">
        <f t="shared" si="225"/>
        <v/>
      </c>
      <c r="CD1073" s="5"/>
      <c r="CE1073" s="5" t="str">
        <f t="shared" si="221"/>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7"/>
      <c r="AW1074" s="97"/>
      <c r="AX1074" s="97"/>
      <c r="AY1074" s="110"/>
      <c r="AZ1074" s="97"/>
      <c r="BA1074" s="97"/>
      <c r="BB1074" s="4"/>
      <c r="BC1074" s="100"/>
      <c r="BF1074" s="9"/>
      <c r="BI1074" s="7" t="str">
        <f t="shared" ca="1" si="216"/>
        <v/>
      </c>
      <c r="BJ1074" s="4" t="str">
        <f t="shared" si="224"/>
        <v/>
      </c>
      <c r="BK1074" s="96" t="str">
        <f t="shared" si="217"/>
        <v/>
      </c>
      <c r="BL1074" s="107"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8"/>
      <c r="CB1074" s="5" t="str">
        <f t="shared" si="225"/>
        <v/>
      </c>
      <c r="CD1074" s="5"/>
      <c r="CE1074" s="5" t="str">
        <f t="shared" si="221"/>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7"/>
      <c r="AW1075" s="97"/>
      <c r="AX1075" s="97"/>
      <c r="AY1075" s="110"/>
      <c r="AZ1075" s="97"/>
      <c r="BA1075" s="97"/>
      <c r="BB1075" s="4"/>
      <c r="BC1075" s="100"/>
      <c r="BF1075" s="9"/>
      <c r="BI1075" s="7" t="str">
        <f t="shared" ca="1" si="216"/>
        <v/>
      </c>
      <c r="BJ1075" s="4" t="str">
        <f t="shared" si="224"/>
        <v/>
      </c>
      <c r="BK1075" s="96" t="str">
        <f t="shared" si="217"/>
        <v/>
      </c>
      <c r="BL1075" s="107"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8"/>
      <c r="CB1075" s="5" t="str">
        <f t="shared" si="225"/>
        <v/>
      </c>
      <c r="CD1075" s="5"/>
      <c r="CE1075" s="5" t="str">
        <f t="shared" si="221"/>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7"/>
      <c r="AW1076" s="97"/>
      <c r="AX1076" s="97"/>
      <c r="AY1076" s="110"/>
      <c r="AZ1076" s="97"/>
      <c r="BA1076" s="97"/>
      <c r="BB1076" s="4"/>
      <c r="BC1076" s="100"/>
      <c r="BF1076" s="9"/>
      <c r="BI1076" s="7" t="str">
        <f t="shared" ca="1" si="216"/>
        <v/>
      </c>
      <c r="BJ1076" s="4" t="str">
        <f t="shared" si="224"/>
        <v/>
      </c>
      <c r="BK1076" s="96" t="str">
        <f t="shared" si="217"/>
        <v/>
      </c>
      <c r="BL1076" s="107"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8"/>
      <c r="CB1076" s="5" t="str">
        <f t="shared" si="225"/>
        <v/>
      </c>
      <c r="CD1076" s="5"/>
      <c r="CE1076" s="5" t="str">
        <f t="shared" si="221"/>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7"/>
      <c r="AW1077" s="97"/>
      <c r="AX1077" s="97"/>
      <c r="AY1077" s="110"/>
      <c r="AZ1077" s="97"/>
      <c r="BA1077" s="97"/>
      <c r="BB1077" s="4"/>
      <c r="BC1077" s="100"/>
      <c r="BF1077" s="9"/>
      <c r="BI1077" s="7" t="str">
        <f t="shared" ca="1" si="216"/>
        <v/>
      </c>
      <c r="BJ1077" s="4" t="str">
        <f t="shared" si="224"/>
        <v/>
      </c>
      <c r="BK1077" s="96" t="str">
        <f t="shared" si="217"/>
        <v/>
      </c>
      <c r="BL1077" s="107"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8"/>
      <c r="CB1077" s="5" t="str">
        <f t="shared" si="225"/>
        <v/>
      </c>
      <c r="CD1077" s="5"/>
      <c r="CE1077" s="5" t="str">
        <f t="shared" si="221"/>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7"/>
      <c r="AW1078" s="97"/>
      <c r="AX1078" s="97"/>
      <c r="AY1078" s="110"/>
      <c r="AZ1078" s="97"/>
      <c r="BA1078" s="97"/>
      <c r="BB1078" s="4"/>
      <c r="BC1078" s="100"/>
      <c r="BF1078" s="9"/>
      <c r="BI1078" s="7" t="str">
        <f t="shared" ca="1" si="216"/>
        <v/>
      </c>
      <c r="BJ1078" s="4" t="str">
        <f t="shared" si="224"/>
        <v/>
      </c>
      <c r="BK1078" s="96" t="str">
        <f t="shared" si="217"/>
        <v/>
      </c>
      <c r="BL1078" s="107" t="str">
        <f t="shared" si="223"/>
        <v/>
      </c>
      <c r="BQ1078" s="5"/>
      <c r="BR1078" s="4"/>
      <c r="BT1078" s="5"/>
      <c r="BU1078" s="5"/>
      <c r="BV1078" s="5" t="str">
        <f>IF(B1078="","",IF(BR1078="",1+(MAX(BV$2:BV1077)),""))</f>
        <v/>
      </c>
      <c r="BW1078" s="5" t="str">
        <f t="shared" si="218"/>
        <v/>
      </c>
      <c r="BX1078" s="5" t="str">
        <f t="shared" si="219"/>
        <v/>
      </c>
      <c r="BY1078" s="14" t="str">
        <f t="shared" si="220"/>
        <v/>
      </c>
      <c r="BZ1078" s="28"/>
      <c r="CD1078" s="5"/>
      <c r="CE1078" s="5" t="str">
        <f t="shared" si="221"/>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0"/>
      <c r="BF1079" s="9"/>
      <c r="BI1079" s="7"/>
      <c r="BJ1079" s="4"/>
      <c r="BK1079" s="96"/>
      <c r="BL1079" s="107"/>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6"/>
      <c r="BL1080" s="107"/>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6"/>
      <c r="BL1081" s="107"/>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6"/>
      <c r="BL1082" s="107"/>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6"/>
      <c r="BL1083" s="107"/>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6"/>
      <c r="BL1084" s="107"/>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6"/>
      <c r="BL1085" s="107"/>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6"/>
      <c r="BL1086" s="107"/>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6"/>
      <c r="BL1087" s="107"/>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6"/>
      <c r="BL1088" s="107"/>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6"/>
      <c r="BL1089" s="107"/>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6"/>
      <c r="BL1090" s="107"/>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6"/>
      <c r="BL1091" s="107"/>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6"/>
      <c r="BL1092" s="107"/>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6"/>
      <c r="BL1093" s="107"/>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6"/>
      <c r="BL1094" s="107"/>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6"/>
      <c r="BL1095" s="107"/>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6"/>
      <c r="BL1096" s="107"/>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6"/>
      <c r="BL1097" s="107"/>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6"/>
      <c r="BL1098" s="107"/>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6"/>
      <c r="BL1099" s="107"/>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6"/>
      <c r="BL1100" s="107"/>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6"/>
      <c r="BL1101" s="107"/>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6"/>
      <c r="BL1102" s="107"/>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6"/>
      <c r="BL1103" s="107"/>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6"/>
      <c r="BL1104" s="107"/>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6"/>
      <c r="BL1105" s="107"/>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6"/>
      <c r="BL1106" s="107"/>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6"/>
      <c r="BL1107" s="107"/>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6"/>
      <c r="BL1108" s="107"/>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6"/>
      <c r="BL1109" s="107"/>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6"/>
      <c r="BL1110" s="107"/>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6"/>
      <c r="BL1111" s="107"/>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6"/>
      <c r="BL1112" s="107"/>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6"/>
      <c r="BL1113" s="107"/>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6"/>
      <c r="BL1114" s="107"/>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6"/>
      <c r="BL1115" s="107"/>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6"/>
      <c r="BL1116" s="107"/>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6"/>
      <c r="BL1117" s="107"/>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6"/>
      <c r="BL1118" s="107"/>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6"/>
      <c r="BL1119" s="107"/>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6"/>
      <c r="BL1120" s="107"/>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6"/>
      <c r="BL1121" s="107"/>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6"/>
      <c r="BL1122" s="107"/>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6"/>
      <c r="BL1123" s="107"/>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6"/>
      <c r="BL1124" s="107"/>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6"/>
      <c r="BL1125" s="107"/>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6"/>
      <c r="BL1126" s="107"/>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6"/>
      <c r="BL1127" s="107"/>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6"/>
      <c r="BL1128" s="107"/>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6"/>
      <c r="BL1129" s="107"/>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6"/>
      <c r="BL1130" s="107"/>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6"/>
      <c r="BL1131" s="107"/>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6"/>
      <c r="BL1132" s="107"/>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6"/>
      <c r="BL1133" s="107"/>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6"/>
      <c r="BL1134" s="107"/>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6"/>
      <c r="BL1135" s="107"/>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6"/>
      <c r="BL1136" s="107"/>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6"/>
      <c r="BL1137" s="107"/>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6"/>
      <c r="BL1138" s="107"/>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6"/>
      <c r="BL1139" s="107"/>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6"/>
      <c r="BL1140" s="107"/>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6"/>
      <c r="BL1141" s="107"/>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6"/>
      <c r="BL1142" s="107"/>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6"/>
      <c r="BL1143" s="107"/>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6"/>
      <c r="BL1144" s="107"/>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6"/>
      <c r="BL1145" s="107"/>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6"/>
      <c r="BL1146" s="107"/>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6"/>
      <c r="BL1147" s="107"/>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6"/>
      <c r="BL1148" s="107"/>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6"/>
      <c r="BL1149" s="107"/>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6"/>
      <c r="BL1150" s="107"/>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6"/>
      <c r="BL1151" s="107"/>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6"/>
      <c r="BL1152" s="107"/>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6"/>
      <c r="BL1153" s="107"/>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6"/>
      <c r="BL1154" s="107"/>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6"/>
      <c r="BL1155" s="107"/>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6"/>
      <c r="BL1156" s="107"/>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6"/>
      <c r="BL1157" s="107"/>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6"/>
      <c r="BL1158" s="107"/>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6"/>
      <c r="BL1159" s="107"/>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6"/>
      <c r="BL1160" s="107"/>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6"/>
      <c r="BL1161" s="107"/>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6"/>
      <c r="BL1162" s="107"/>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6"/>
      <c r="BL1163" s="107"/>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6"/>
      <c r="BL1164" s="107"/>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6"/>
      <c r="BL1165" s="107"/>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6"/>
      <c r="BL1166" s="107"/>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6"/>
      <c r="BL1167" s="107"/>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6"/>
      <c r="BL1168" s="107"/>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6"/>
      <c r="BL1169" s="107"/>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6"/>
      <c r="BL1170" s="107"/>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6"/>
      <c r="BL1171" s="107"/>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6"/>
      <c r="BL1172" s="107"/>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6"/>
      <c r="BL1173" s="107"/>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6"/>
      <c r="BL1174" s="107"/>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6"/>
      <c r="BL1175" s="107"/>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6"/>
      <c r="BL1176" s="107"/>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6"/>
      <c r="BL1177" s="107"/>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6"/>
      <c r="BL1178" s="107"/>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6"/>
      <c r="BL1179" s="107"/>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6"/>
      <c r="BL1180" s="107"/>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6"/>
      <c r="BL1181" s="107"/>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6"/>
      <c r="BL1182" s="107"/>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6"/>
      <c r="BL1183" s="107"/>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6"/>
      <c r="BL1184" s="107"/>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6"/>
      <c r="BL1185" s="107"/>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6"/>
      <c r="BL1186" s="107"/>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6"/>
      <c r="BL1187" s="107"/>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6"/>
      <c r="BL1188" s="107"/>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6"/>
      <c r="BL1189" s="107"/>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6"/>
      <c r="BL1190" s="107"/>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6"/>
      <c r="BL1191" s="107"/>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6"/>
      <c r="BL1192" s="107"/>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6"/>
      <c r="BL1193" s="107"/>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6"/>
      <c r="BL1194" s="107"/>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6"/>
      <c r="BL1195" s="107"/>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6"/>
      <c r="BL1196" s="107"/>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6"/>
      <c r="BL1197" s="107"/>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6"/>
      <c r="BL1198" s="107"/>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6"/>
      <c r="BL1199" s="107"/>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6"/>
      <c r="BL1200" s="107"/>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6"/>
      <c r="BL1201" s="107"/>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6"/>
      <c r="BL1202" s="107"/>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6"/>
      <c r="BL1203" s="107"/>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6"/>
      <c r="BL1204" s="107"/>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6"/>
      <c r="BL1205" s="107"/>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6"/>
      <c r="BL1206" s="107"/>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6"/>
      <c r="BL1207" s="107"/>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6"/>
      <c r="BL1208" s="107"/>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6"/>
      <c r="BL1209" s="107"/>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6"/>
      <c r="BL1210" s="107"/>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6"/>
      <c r="BL1211" s="107"/>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6"/>
      <c r="BL1212" s="107"/>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6"/>
      <c r="BL1213" s="107"/>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6"/>
      <c r="BL1214" s="107"/>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6"/>
      <c r="BL1215" s="107"/>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6"/>
      <c r="BL1216" s="107"/>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6"/>
      <c r="BL1217" s="107"/>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6"/>
      <c r="BL1218" s="107"/>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6"/>
      <c r="BL1219" s="107"/>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6"/>
      <c r="BL1220" s="107"/>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6"/>
      <c r="BL1221" s="107"/>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6"/>
      <c r="BL1222" s="107"/>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6"/>
      <c r="BL1223" s="107"/>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6"/>
      <c r="BL1224" s="107"/>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6"/>
      <c r="BL1225" s="107"/>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6"/>
      <c r="BL1226" s="107"/>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6"/>
      <c r="BL1227" s="107"/>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6"/>
      <c r="BL1228" s="107"/>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6"/>
      <c r="BL1229" s="107"/>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6"/>
      <c r="BL1230" s="107"/>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6"/>
      <c r="BL1231" s="107"/>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6"/>
      <c r="BL1232" s="107"/>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6"/>
      <c r="BL1233" s="107"/>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6"/>
      <c r="BL1234" s="107"/>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6"/>
      <c r="BL1235" s="107"/>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6"/>
      <c r="BL1236" s="107"/>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6"/>
      <c r="BL1237" s="107"/>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6"/>
      <c r="BL1238" s="107"/>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6"/>
      <c r="BL1239" s="107"/>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6"/>
      <c r="BL1240" s="107"/>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6"/>
      <c r="BL1241" s="107"/>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6"/>
      <c r="BL1242" s="107"/>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6"/>
      <c r="BL1243" s="107"/>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6"/>
      <c r="BL1244" s="107"/>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6"/>
      <c r="BL1245" s="107"/>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6"/>
      <c r="BL1246" s="107"/>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6"/>
      <c r="BL1247" s="107"/>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6"/>
      <c r="BL1248" s="107"/>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6"/>
      <c r="BL1249" s="107"/>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6"/>
      <c r="BL1250" s="107"/>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6"/>
      <c r="BL1251" s="107"/>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6"/>
      <c r="BL1252" s="107"/>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6"/>
      <c r="BL1253" s="107"/>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6"/>
      <c r="BL1254" s="107"/>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6"/>
      <c r="BL1255" s="107"/>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6"/>
      <c r="BL1256" s="107"/>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6"/>
      <c r="BL1257" s="107"/>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6"/>
      <c r="BL1258" s="107"/>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6"/>
      <c r="BL1259" s="107"/>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6"/>
      <c r="BL1260" s="107"/>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6"/>
      <c r="BL1261" s="107"/>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6"/>
      <c r="BL1262" s="107"/>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6"/>
      <c r="BL1263" s="107"/>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6"/>
      <c r="BL1264" s="107"/>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6"/>
      <c r="BL1265" s="107"/>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6"/>
      <c r="BL1266" s="107"/>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6"/>
      <c r="BL1267" s="107"/>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6"/>
      <c r="BL1268" s="107"/>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6"/>
      <c r="BL1269" s="107"/>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6"/>
      <c r="BL1270" s="107"/>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6"/>
      <c r="BL1271" s="107"/>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6"/>
      <c r="BL1272" s="107"/>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6"/>
      <c r="BL1273" s="107"/>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6"/>
      <c r="BL1274" s="107"/>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6"/>
      <c r="BL1275" s="107"/>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6"/>
      <c r="BL1276" s="107"/>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6"/>
      <c r="BL1277" s="107"/>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6"/>
      <c r="BL1278" s="107"/>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6"/>
      <c r="BL1279" s="107"/>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6"/>
      <c r="BL1280" s="107"/>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6"/>
      <c r="BL1281" s="107"/>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6"/>
      <c r="BL1282" s="107"/>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6"/>
      <c r="BL1283" s="107"/>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6"/>
      <c r="BL1284" s="107"/>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6"/>
      <c r="BL1285" s="107"/>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6"/>
      <c r="BL1286" s="107"/>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6"/>
      <c r="BL1287" s="107"/>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6"/>
      <c r="BL1288" s="107"/>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6"/>
      <c r="BL1289" s="107"/>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6"/>
      <c r="BL1290" s="107"/>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6"/>
      <c r="BL1291" s="107"/>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6"/>
      <c r="BL1292" s="107"/>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6"/>
      <c r="BL1293" s="107"/>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6"/>
      <c r="BL1294" s="107"/>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6"/>
      <c r="BL1295" s="107"/>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6"/>
      <c r="BL1296" s="107"/>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6"/>
      <c r="BL1297" s="107"/>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6"/>
      <c r="BL1298" s="107"/>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6"/>
      <c r="BL1299" s="107"/>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6"/>
      <c r="BL1300" s="107"/>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6"/>
      <c r="BL1301" s="107"/>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6"/>
      <c r="BL1302" s="107"/>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6"/>
      <c r="BL1303" s="107"/>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6"/>
      <c r="BL1304" s="107"/>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6"/>
      <c r="BL1305" s="107"/>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6"/>
      <c r="BL1306" s="107"/>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6"/>
      <c r="BL1307" s="107"/>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6"/>
      <c r="BL1308" s="107"/>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6"/>
      <c r="BL1309" s="107"/>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6"/>
      <c r="BL1310" s="107"/>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6"/>
      <c r="BL1311" s="107"/>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6"/>
      <c r="BL1312" s="107"/>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6"/>
      <c r="BL1313" s="107"/>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6"/>
      <c r="BL1314" s="107"/>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6"/>
      <c r="BL1315" s="107"/>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6"/>
      <c r="BL1316" s="107"/>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6"/>
      <c r="BL1317" s="107"/>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6"/>
      <c r="BL1318" s="107"/>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6"/>
      <c r="BL1319" s="107"/>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6"/>
      <c r="BL1320" s="107"/>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6"/>
      <c r="BL1321" s="107"/>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6"/>
      <c r="BL1322" s="107"/>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6"/>
      <c r="BL1323" s="107"/>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6"/>
      <c r="BL1324" s="107"/>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6"/>
      <c r="BL1325" s="107"/>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6"/>
      <c r="BL1326" s="107"/>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6"/>
      <c r="BL1327" s="107"/>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6"/>
      <c r="BL1328" s="107"/>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6"/>
      <c r="BL1329" s="107"/>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6"/>
      <c r="BL1330" s="107"/>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6"/>
      <c r="BL1331" s="107"/>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6"/>
      <c r="BL1332" s="107"/>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6"/>
      <c r="BL1333" s="107"/>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6"/>
      <c r="BL1334" s="107"/>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6"/>
      <c r="BL1335" s="107"/>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6"/>
      <c r="BL1336" s="107"/>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6"/>
      <c r="BL1337" s="107"/>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6"/>
      <c r="BL1338" s="107"/>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6"/>
      <c r="BL1339" s="107"/>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6"/>
      <c r="BL1340" s="107"/>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6"/>
      <c r="BL1341" s="107"/>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6"/>
      <c r="BL1342" s="107"/>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6"/>
      <c r="BL1343" s="107"/>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6"/>
      <c r="BL1344" s="107"/>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6"/>
      <c r="BL1345" s="107"/>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6"/>
      <c r="BL1346" s="107"/>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6"/>
      <c r="BL1347" s="107"/>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6"/>
      <c r="BL1348" s="107"/>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6"/>
      <c r="BL1349" s="107"/>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6"/>
      <c r="BL1350" s="107"/>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6"/>
      <c r="BL1351" s="107"/>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6"/>
      <c r="BL1352" s="107"/>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6"/>
      <c r="BL1353" s="107"/>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6"/>
      <c r="BL1354" s="107"/>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6"/>
      <c r="BL1355" s="107"/>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6"/>
      <c r="BL1356" s="107"/>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6"/>
      <c r="BL1357" s="107"/>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6"/>
      <c r="BL1358" s="107"/>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6"/>
      <c r="BL1359" s="107"/>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6"/>
      <c r="BL1360" s="107"/>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6"/>
      <c r="BL1361" s="107"/>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6"/>
      <c r="BL1362" s="107"/>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6"/>
      <c r="BL1363" s="107"/>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6"/>
      <c r="BL1364" s="107"/>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6"/>
      <c r="BL1365" s="107"/>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6"/>
      <c r="BL1366" s="107"/>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6"/>
      <c r="BL1367" s="107"/>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6"/>
      <c r="BL1368" s="107"/>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6"/>
      <c r="BL1369" s="107"/>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6"/>
      <c r="BL1370" s="107"/>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6"/>
      <c r="BL1371" s="107"/>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6"/>
      <c r="BL1372" s="107"/>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6"/>
      <c r="BL1373" s="107"/>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6"/>
      <c r="BL1374" s="107"/>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6"/>
      <c r="BL1375" s="107"/>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6"/>
      <c r="BL1376" s="107"/>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6"/>
      <c r="BL1377" s="107"/>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6"/>
      <c r="BL1378" s="107"/>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6"/>
      <c r="BL1379" s="107"/>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6"/>
      <c r="BL1380" s="107"/>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6"/>
      <c r="BL1381" s="107"/>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6"/>
      <c r="BL1382" s="107"/>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6"/>
      <c r="BL1383" s="107"/>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6"/>
      <c r="BL1384" s="107"/>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6"/>
      <c r="BL1385" s="107"/>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6"/>
      <c r="BL1386" s="107"/>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6"/>
      <c r="BL1387" s="107"/>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6"/>
      <c r="BL1388" s="107"/>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6"/>
      <c r="BL1389" s="107"/>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6"/>
      <c r="BL1390" s="107"/>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6"/>
      <c r="BL1391" s="107"/>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6"/>
      <c r="BL1392" s="107"/>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6"/>
      <c r="BL1393" s="107"/>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6"/>
      <c r="BL1394" s="107"/>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6"/>
      <c r="BL1395" s="107"/>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6"/>
      <c r="BL1396" s="107"/>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6"/>
      <c r="BL1397" s="107"/>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6"/>
      <c r="BL1398" s="107"/>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6"/>
      <c r="BL1399" s="107"/>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6"/>
      <c r="BL1400" s="107"/>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6"/>
      <c r="BL1401" s="107"/>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6"/>
      <c r="BL1402" s="107"/>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6"/>
      <c r="BL1403" s="107"/>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6"/>
      <c r="BL1404" s="107"/>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6"/>
      <c r="BL1405" s="107"/>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6"/>
      <c r="BL1406" s="107"/>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6"/>
      <c r="BL1407" s="107"/>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6"/>
      <c r="BL1408" s="107"/>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6"/>
      <c r="BL1409" s="107"/>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6"/>
      <c r="BL1410" s="107"/>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6"/>
      <c r="BL1411" s="107"/>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6"/>
      <c r="BL1412" s="107"/>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6"/>
      <c r="BL1413" s="107"/>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6"/>
      <c r="BL1414" s="107"/>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6"/>
      <c r="BL1415" s="107"/>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6"/>
      <c r="BL1416" s="107"/>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6"/>
      <c r="BL1417" s="107"/>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6"/>
      <c r="BL1418" s="107"/>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6"/>
      <c r="BL1419" s="107"/>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6"/>
      <c r="BL1420" s="107"/>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6"/>
      <c r="BL1421" s="107"/>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6"/>
      <c r="BL1422" s="107"/>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6"/>
      <c r="BL1423" s="107"/>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6"/>
      <c r="BL1424" s="107"/>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6"/>
      <c r="BL1425" s="107"/>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6"/>
      <c r="BL1426" s="107"/>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6"/>
      <c r="BL1427" s="107"/>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6"/>
      <c r="BL1428" s="107"/>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6"/>
      <c r="BL1429" s="107"/>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6"/>
      <c r="BL1430" s="107"/>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6"/>
      <c r="BL1431" s="107"/>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6"/>
      <c r="BL1432" s="107"/>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6"/>
      <c r="BL1433" s="107"/>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6"/>
      <c r="BL1434" s="107"/>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6"/>
      <c r="BL1435" s="107"/>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6"/>
      <c r="BL1436" s="107"/>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6"/>
      <c r="BL1437" s="107"/>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6"/>
      <c r="BL1438" s="107"/>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6"/>
      <c r="BL1439" s="107"/>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6"/>
      <c r="BL1440" s="107"/>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6"/>
      <c r="BL1441" s="107"/>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6"/>
      <c r="BL1442" s="107"/>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6"/>
      <c r="BL1443" s="107"/>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6"/>
      <c r="BL1444" s="107"/>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6"/>
      <c r="BL1445" s="107"/>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6"/>
      <c r="BL1446" s="107"/>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6"/>
      <c r="BL1447" s="107"/>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6"/>
      <c r="BL1448" s="107"/>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6"/>
      <c r="BL1449" s="107"/>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6"/>
      <c r="BL1450" s="107"/>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6"/>
      <c r="BL1451" s="107"/>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6"/>
      <c r="BL1452" s="107"/>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6"/>
      <c r="BL1453" s="107"/>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6"/>
      <c r="BL1454" s="107"/>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6"/>
      <c r="BL1455" s="107"/>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6"/>
      <c r="BL1456" s="107"/>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6"/>
      <c r="BL1457" s="107"/>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6"/>
      <c r="BL1458" s="107"/>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6"/>
      <c r="BL1459" s="107"/>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6"/>
      <c r="BL1460" s="107"/>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6"/>
      <c r="BL1461" s="107"/>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6"/>
      <c r="BL1462" s="107"/>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6"/>
      <c r="BL1463" s="107"/>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6"/>
      <c r="BL1464" s="107"/>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6"/>
      <c r="BL1465" s="107"/>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6"/>
      <c r="BL1466" s="107"/>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6"/>
      <c r="BL1467" s="107"/>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6"/>
      <c r="BL1468" s="107"/>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6"/>
      <c r="BL1469" s="107"/>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6"/>
      <c r="BL1470" s="107"/>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6"/>
      <c r="BL1471" s="107"/>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6"/>
      <c r="BL1472" s="107"/>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6"/>
      <c r="BL1473" s="107"/>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6"/>
      <c r="BL1474" s="107"/>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6"/>
      <c r="BL1475" s="107"/>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6"/>
      <c r="BL1476" s="107"/>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6"/>
      <c r="BL1477" s="107"/>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6"/>
      <c r="BL1478" s="107"/>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6"/>
      <c r="BL1479" s="107"/>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6"/>
      <c r="BL1480" s="107"/>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6"/>
      <c r="BL1481" s="107"/>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6"/>
      <c r="BL1482" s="107"/>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6"/>
      <c r="BL1483" s="107"/>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6"/>
      <c r="BL1484" s="107"/>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6"/>
      <c r="BL1485" s="107"/>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6"/>
      <c r="BL1486" s="107"/>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6"/>
      <c r="BL1487" s="107"/>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6"/>
      <c r="BL1488" s="107"/>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6"/>
      <c r="BL1489" s="107"/>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6"/>
      <c r="BL1490" s="107"/>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6"/>
      <c r="BL1491" s="107"/>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6"/>
      <c r="BL1492" s="107"/>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6"/>
      <c r="BL1493" s="107"/>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6"/>
      <c r="BL1494" s="107"/>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6"/>
      <c r="BL1495" s="107"/>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6"/>
      <c r="BL1496" s="107"/>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6"/>
      <c r="BL1497" s="107"/>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6"/>
      <c r="BL1498" s="107"/>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6"/>
      <c r="BL1499" s="107"/>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6"/>
      <c r="BL1500" s="107"/>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6"/>
      <c r="BL1501" s="107"/>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6"/>
      <c r="BL1502" s="107"/>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6"/>
      <c r="BL1503" s="107"/>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6"/>
      <c r="BL1504" s="107"/>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6"/>
      <c r="BL1505" s="107"/>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6"/>
      <c r="BL1506" s="107"/>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6"/>
      <c r="BL1507" s="107"/>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6"/>
      <c r="BL1508" s="107"/>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6"/>
      <c r="BL1509" s="107"/>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6"/>
      <c r="BL1510" s="107"/>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6"/>
      <c r="BL1511" s="107"/>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6"/>
      <c r="BL1512" s="107"/>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6"/>
      <c r="BL1513" s="107"/>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6"/>
      <c r="BL1514" s="107"/>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6"/>
      <c r="BL1515" s="107"/>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6"/>
      <c r="BL1516" s="107"/>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6"/>
      <c r="BL1517" s="107"/>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6"/>
      <c r="BL1518" s="107"/>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6"/>
      <c r="BL1519" s="107"/>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6"/>
      <c r="BL1520" s="107"/>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6"/>
      <c r="BL1521" s="107"/>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6"/>
      <c r="BL1522" s="107"/>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6"/>
      <c r="BL1523" s="107"/>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6"/>
      <c r="BL1524" s="107"/>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6"/>
      <c r="BL1525" s="107"/>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6"/>
      <c r="BL1526" s="107"/>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6"/>
      <c r="BL1527" s="107"/>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6"/>
      <c r="BL1528" s="107"/>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6"/>
      <c r="BL1529" s="107"/>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6"/>
      <c r="BL1530" s="107"/>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6"/>
      <c r="BL1531" s="107"/>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6"/>
      <c r="BL1532" s="107"/>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6"/>
      <c r="BL1533" s="107"/>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6"/>
      <c r="BL1534" s="107"/>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6"/>
      <c r="BL1535" s="107"/>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6"/>
      <c r="BL1536" s="107"/>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6"/>
      <c r="BL1537" s="107"/>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6"/>
      <c r="BL1538" s="107"/>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6"/>
      <c r="BL1539" s="107"/>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6"/>
      <c r="BL1540" s="107"/>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6"/>
      <c r="BL1541" s="107"/>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6"/>
      <c r="BL1542" s="107"/>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6"/>
      <c r="BL1543" s="107"/>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6"/>
      <c r="BL1544" s="107"/>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6"/>
      <c r="BL1545" s="107"/>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6"/>
      <c r="BL1546" s="107"/>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6"/>
      <c r="BL1547" s="107"/>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6"/>
      <c r="BL1548" s="107"/>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6"/>
      <c r="BL1549" s="107"/>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6"/>
      <c r="BL1550" s="107"/>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6"/>
      <c r="BL1551" s="107"/>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6"/>
      <c r="BL1552" s="107"/>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6"/>
      <c r="BL1553" s="107"/>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6"/>
      <c r="BL1554" s="107"/>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6"/>
      <c r="BL1555" s="107"/>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6"/>
      <c r="BL1556" s="107"/>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6"/>
      <c r="BL1557" s="107"/>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6"/>
      <c r="BL1558" s="107"/>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6"/>
      <c r="BL1559" s="107"/>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6"/>
      <c r="BL1560" s="107"/>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6"/>
      <c r="BL1561" s="107"/>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6"/>
      <c r="BL1562" s="107"/>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6"/>
      <c r="BL1563" s="107"/>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6"/>
      <c r="BL1564" s="107"/>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6"/>
      <c r="BL1565" s="107"/>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6"/>
      <c r="BL1566" s="107"/>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6"/>
      <c r="BL1567" s="107"/>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6"/>
      <c r="BL1568" s="107"/>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6"/>
      <c r="BL1569" s="107"/>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6"/>
      <c r="BL1570" s="107"/>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6"/>
      <c r="BL1571" s="107"/>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6"/>
      <c r="BL1572" s="107"/>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6"/>
      <c r="BL1573" s="107"/>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6"/>
      <c r="BL1574" s="107"/>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6"/>
      <c r="BL1575" s="107"/>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6"/>
      <c r="BL1576" s="107"/>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6"/>
      <c r="BL1577" s="107"/>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6"/>
      <c r="BL1578" s="107"/>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6"/>
      <c r="BL1579" s="107"/>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6"/>
      <c r="BL1580" s="107"/>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6"/>
      <c r="BL1581" s="107"/>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6"/>
      <c r="BL1582" s="107"/>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6"/>
      <c r="BL1583" s="107"/>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6"/>
      <c r="BL1584" s="107"/>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6"/>
      <c r="BL1585" s="107"/>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6"/>
      <c r="BL1586" s="107"/>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6"/>
      <c r="BL1587" s="107"/>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6"/>
      <c r="BL1588" s="107"/>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6"/>
      <c r="BL1589" s="107"/>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6"/>
      <c r="BL1590" s="107"/>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6"/>
      <c r="BL1591" s="107"/>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6"/>
      <c r="BL1592" s="107"/>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6"/>
      <c r="BL1593" s="107"/>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6"/>
      <c r="BL1594" s="107"/>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6"/>
      <c r="BL1595" s="107"/>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6"/>
      <c r="BL1596" s="107"/>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6"/>
      <c r="BL1597" s="107"/>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6"/>
      <c r="BL1598" s="107"/>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6"/>
      <c r="BL1599" s="107"/>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6"/>
      <c r="BL1600" s="107"/>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6"/>
      <c r="BL1601" s="107"/>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6"/>
      <c r="BL1602" s="107"/>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6"/>
      <c r="BL1603" s="107"/>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6"/>
      <c r="BL1604" s="107"/>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6"/>
      <c r="BL1605" s="107"/>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6"/>
      <c r="BL1606" s="107"/>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6"/>
      <c r="BL1607" s="107"/>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6"/>
      <c r="BL1608" s="107"/>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6"/>
      <c r="BL1609" s="107"/>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6"/>
      <c r="BL1610" s="107"/>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6"/>
      <c r="BL1611" s="107"/>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6"/>
      <c r="BL1612" s="107"/>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6"/>
      <c r="BL1613" s="107"/>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6"/>
      <c r="BL1614" s="107"/>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6"/>
      <c r="BL1615" s="107"/>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6"/>
      <c r="BL1616" s="107"/>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6"/>
      <c r="BL1617" s="107"/>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6"/>
      <c r="BL1618" s="107"/>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6"/>
      <c r="BL1619" s="107"/>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6"/>
      <c r="BL1620" s="107"/>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6"/>
      <c r="BL1621" s="107"/>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6"/>
      <c r="BL1622" s="107"/>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6"/>
      <c r="BL1623" s="107"/>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6"/>
      <c r="BL1624" s="107"/>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6"/>
      <c r="BL1625" s="107"/>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6"/>
      <c r="BL1626" s="107"/>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6"/>
      <c r="BL1627" s="107"/>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6"/>
      <c r="BL1628" s="107"/>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6"/>
      <c r="BL1629" s="107"/>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6"/>
      <c r="BL1630" s="107"/>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6"/>
      <c r="BL1631" s="107"/>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6"/>
      <c r="BL1632" s="107"/>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6"/>
      <c r="BL1633" s="107"/>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6"/>
      <c r="BL1634" s="107"/>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6"/>
      <c r="BL1635" s="107"/>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6"/>
      <c r="BL1636" s="107"/>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6"/>
      <c r="BL1637" s="107"/>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6"/>
      <c r="BL1638" s="107"/>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6"/>
      <c r="BL1639" s="107"/>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6"/>
      <c r="BL1640" s="107"/>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6"/>
      <c r="BL1641" s="107"/>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6"/>
      <c r="BL1642" s="107"/>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6"/>
      <c r="BL1643" s="107"/>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6"/>
      <c r="BL1644" s="107"/>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6"/>
      <c r="BL1645" s="107"/>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6"/>
      <c r="BL1646" s="107"/>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6"/>
      <c r="BL1647" s="107"/>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6"/>
      <c r="BL1648" s="107"/>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6"/>
      <c r="BL1649" s="107"/>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6"/>
      <c r="BL1650" s="107"/>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6"/>
      <c r="BL1651" s="107"/>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6"/>
      <c r="BL1652" s="107"/>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6"/>
      <c r="BL1653" s="107"/>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6"/>
      <c r="BL1654" s="107"/>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6"/>
      <c r="BL1655" s="107"/>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6"/>
      <c r="BL1656" s="107"/>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6"/>
      <c r="BL1657" s="107"/>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6"/>
      <c r="BL1658" s="107"/>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6"/>
      <c r="BL1659" s="107"/>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6"/>
      <c r="BL1660" s="107"/>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6"/>
      <c r="BL1661" s="107"/>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6"/>
      <c r="BL1662" s="107"/>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6"/>
      <c r="BL1663" s="107"/>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6"/>
      <c r="BL1664" s="107"/>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6"/>
      <c r="BL1665" s="107"/>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6"/>
      <c r="BL1666" s="107"/>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6"/>
      <c r="BL1667" s="107"/>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6"/>
      <c r="BL1668" s="107"/>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6"/>
      <c r="BL1669" s="107"/>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6"/>
      <c r="BL1670" s="107"/>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6"/>
      <c r="BL1671" s="107"/>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6"/>
      <c r="BL1672" s="107"/>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6"/>
      <c r="BL1673" s="107"/>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6"/>
      <c r="BL1674" s="107"/>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6"/>
      <c r="BL1675" s="107"/>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6"/>
      <c r="BL1676" s="107"/>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6"/>
      <c r="BL1677" s="107"/>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6"/>
      <c r="BL1678" s="107"/>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6"/>
      <c r="BL1679" s="107"/>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6"/>
      <c r="BL1680" s="107"/>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6"/>
      <c r="BL1681" s="107"/>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6"/>
      <c r="BL1682" s="107"/>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6"/>
      <c r="BL1683" s="107"/>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6"/>
      <c r="BL1684" s="107"/>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6"/>
      <c r="BL1685" s="107"/>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6"/>
      <c r="BL1686" s="107"/>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6"/>
      <c r="BL1687" s="107"/>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6"/>
      <c r="BL1688" s="107"/>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6"/>
      <c r="BL1689" s="107"/>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6"/>
      <c r="BL1690" s="107"/>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6"/>
      <c r="BL1691" s="107"/>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6"/>
      <c r="BL1692" s="107"/>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6"/>
      <c r="BL1693" s="107"/>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6"/>
      <c r="BL1694" s="107"/>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6"/>
      <c r="BL1695" s="107"/>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6"/>
      <c r="BL1696" s="107"/>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6"/>
      <c r="BL1697" s="107"/>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6"/>
      <c r="BL1698" s="107"/>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6"/>
      <c r="BL1699" s="107"/>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6"/>
      <c r="BL1700" s="107"/>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6"/>
      <c r="BL1701" s="107"/>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6"/>
      <c r="BL1702" s="107"/>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6"/>
      <c r="BL1703" s="107"/>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6"/>
      <c r="BL1704" s="107"/>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6"/>
      <c r="BL1705" s="107"/>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6"/>
      <c r="BL1706" s="107"/>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6"/>
      <c r="BL1707" s="107"/>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6"/>
      <c r="BL1708" s="107"/>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6"/>
      <c r="BL1709" s="107"/>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6"/>
      <c r="BL1710" s="107"/>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6"/>
      <c r="BL1711" s="107"/>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6"/>
      <c r="BL1712" s="107"/>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6"/>
      <c r="BL1713" s="107"/>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6"/>
      <c r="BL1714" s="107"/>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6"/>
      <c r="BL1715" s="107"/>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6"/>
      <c r="BL1716" s="107"/>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6"/>
      <c r="BL1717" s="107"/>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6"/>
      <c r="BL1718" s="107"/>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6"/>
      <c r="BL1719" s="107"/>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6"/>
      <c r="BL1720" s="107"/>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6"/>
      <c r="BL1721" s="107"/>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6"/>
      <c r="BL1722" s="107"/>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6"/>
      <c r="BL1723" s="107"/>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6"/>
      <c r="BL1724" s="107"/>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6"/>
      <c r="BL1725" s="107"/>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6"/>
      <c r="BL1726" s="107"/>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6"/>
      <c r="BL1727" s="107"/>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6"/>
      <c r="BL1728" s="107"/>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6"/>
      <c r="BL1729" s="107"/>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6"/>
      <c r="BL1730" s="107"/>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6"/>
      <c r="BL1731" s="107"/>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6"/>
      <c r="BL1732" s="107"/>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6"/>
      <c r="BL1733" s="107"/>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6"/>
      <c r="BL1734" s="107"/>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6"/>
      <c r="BL1735" s="107"/>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6"/>
      <c r="BL1736" s="107"/>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6"/>
      <c r="BL1737" s="107"/>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6"/>
      <c r="BL1738" s="107"/>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6"/>
      <c r="BL1739" s="107"/>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6"/>
      <c r="BL1740" s="107"/>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6"/>
      <c r="BL1741" s="107"/>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6"/>
      <c r="BL1742" s="107"/>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6"/>
      <c r="BL1743" s="107"/>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6"/>
      <c r="BL1744" s="107"/>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6"/>
      <c r="BL1745" s="107"/>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6"/>
      <c r="BL1746" s="107"/>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6"/>
      <c r="BL1747" s="107"/>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6"/>
      <c r="BL1748" s="107"/>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6"/>
      <c r="BL1749" s="107"/>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6"/>
      <c r="BL1750" s="107"/>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6"/>
      <c r="BL1751" s="107"/>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6"/>
      <c r="BL1752" s="107"/>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6"/>
      <c r="BL1753" s="107"/>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6"/>
      <c r="BL1754" s="107"/>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6"/>
      <c r="BL1755" s="107"/>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6"/>
      <c r="BL1756" s="107"/>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6"/>
      <c r="BL1757" s="107"/>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6"/>
      <c r="BL1758" s="107"/>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6"/>
      <c r="BL1759" s="107"/>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6"/>
      <c r="BL1760" s="107"/>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6"/>
      <c r="BL1761" s="107"/>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6"/>
      <c r="BL1762" s="107"/>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6"/>
      <c r="BL1763" s="107"/>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6"/>
      <c r="BL1764" s="107"/>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6"/>
      <c r="BL1765" s="107"/>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6"/>
      <c r="BL1766" s="107"/>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6"/>
      <c r="BL1767" s="107"/>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6"/>
      <c r="BL1768" s="107"/>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6"/>
      <c r="BL1769" s="107"/>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6"/>
      <c r="BL1770" s="107"/>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6"/>
      <c r="BL1771" s="107"/>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6"/>
      <c r="BL1772" s="107"/>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6"/>
      <c r="BL1773" s="107"/>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6"/>
      <c r="BL1774" s="107"/>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6"/>
      <c r="BL1775" s="107"/>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6"/>
      <c r="BL1776" s="107"/>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6"/>
      <c r="BL1777" s="107"/>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6"/>
      <c r="BL1778" s="107"/>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6"/>
      <c r="BL1779" s="107"/>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6"/>
      <c r="BL1780" s="107"/>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6"/>
      <c r="BL1781" s="107"/>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6"/>
      <c r="BL1782" s="107"/>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6"/>
      <c r="BL1783" s="107"/>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6"/>
      <c r="BL1784" s="107"/>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6"/>
      <c r="BL1785" s="107"/>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6"/>
      <c r="BL1786" s="107"/>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6"/>
      <c r="BL1787" s="107"/>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6"/>
      <c r="BL1788" s="107"/>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6"/>
      <c r="BL1789" s="107"/>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6"/>
      <c r="BL1790" s="107"/>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6"/>
      <c r="BL1791" s="107"/>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6"/>
      <c r="BL1792" s="107"/>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6"/>
      <c r="BL1793" s="107"/>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6"/>
      <c r="BL1794" s="107"/>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6"/>
      <c r="BL1795" s="107"/>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6"/>
      <c r="BL1796" s="107"/>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6"/>
      <c r="BL1797" s="107"/>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6"/>
      <c r="BL1798" s="107"/>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6"/>
      <c r="BL1799" s="107"/>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6"/>
      <c r="BL1800" s="107"/>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6"/>
      <c r="BL1801" s="107"/>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6"/>
      <c r="BL1802" s="107"/>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6"/>
      <c r="BL1803" s="107"/>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6"/>
      <c r="BL1804" s="107"/>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6"/>
      <c r="BL1805" s="107"/>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6"/>
      <c r="BL1806" s="107"/>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6"/>
      <c r="BL1807" s="107"/>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6"/>
      <c r="BL1808" s="107"/>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6"/>
      <c r="BL1809" s="107"/>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6"/>
      <c r="BL1810" s="107"/>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6"/>
      <c r="BL1811" s="107"/>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6"/>
      <c r="BL1812" s="107"/>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6"/>
      <c r="BL1813" s="107"/>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6"/>
      <c r="BL1814" s="107"/>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6"/>
      <c r="BL1815" s="107"/>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6"/>
      <c r="BL1816" s="107"/>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6"/>
      <c r="BL1817" s="107"/>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6"/>
      <c r="BL1818" s="107"/>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6"/>
      <c r="BL1819" s="107"/>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6"/>
      <c r="BL1820" s="107"/>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6"/>
      <c r="BL1821" s="107"/>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6"/>
      <c r="BL1822" s="107"/>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6"/>
      <c r="BL1823" s="107"/>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6"/>
      <c r="BL1824" s="107"/>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6"/>
      <c r="BL1825" s="107"/>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6"/>
      <c r="BL1826" s="107"/>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6"/>
      <c r="BL1827" s="107"/>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6"/>
      <c r="BL1828" s="107"/>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6"/>
      <c r="BL1829" s="107"/>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6"/>
      <c r="BL1830" s="107"/>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6"/>
      <c r="BL1831" s="107"/>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6"/>
      <c r="BL1832" s="107"/>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6"/>
      <c r="BL1833" s="107"/>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6"/>
      <c r="BL1834" s="107"/>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6"/>
      <c r="BL1835" s="107"/>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6"/>
      <c r="BL1836" s="107"/>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6"/>
      <c r="BL1837" s="107"/>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6"/>
      <c r="BL1838" s="107"/>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6"/>
      <c r="BL1839" s="107"/>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6"/>
      <c r="BL1840" s="107"/>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6"/>
      <c r="BL1841" s="107"/>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6"/>
      <c r="BL1842" s="107"/>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6"/>
      <c r="BL1843" s="107"/>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6"/>
      <c r="BL1844" s="107"/>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6"/>
      <c r="BL1845" s="107"/>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6"/>
      <c r="BL1846" s="107"/>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6"/>
      <c r="BL1847" s="107"/>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6"/>
      <c r="BL1848" s="107"/>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6"/>
      <c r="BL1849" s="107"/>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6"/>
      <c r="BL1850" s="107"/>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6"/>
      <c r="BL1851" s="107"/>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6"/>
      <c r="BL1852" s="107"/>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6"/>
      <c r="BL1853" s="107"/>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6"/>
      <c r="BL1854" s="107"/>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6"/>
      <c r="BL1855" s="107"/>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6"/>
      <c r="BL1856" s="107"/>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6"/>
      <c r="BL1857" s="107"/>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6"/>
      <c r="BL1858" s="107"/>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6"/>
      <c r="BL1859" s="107"/>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6"/>
      <c r="BL1860" s="107"/>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6"/>
      <c r="BL1861" s="107"/>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6"/>
      <c r="BL1862" s="107"/>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6"/>
      <c r="BL1863" s="107"/>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6"/>
      <c r="BL1864" s="107"/>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6"/>
      <c r="BL1865" s="107"/>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6"/>
      <c r="BL1866" s="107"/>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6"/>
      <c r="BL1867" s="107"/>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6"/>
      <c r="BL1868" s="107"/>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6"/>
      <c r="BL1869" s="107"/>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6"/>
      <c r="BL1870" s="107"/>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6"/>
      <c r="BL1871" s="107"/>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6"/>
      <c r="BL1872" s="107"/>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6"/>
      <c r="BL1873" s="107"/>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6"/>
      <c r="BL1874" s="107"/>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6"/>
      <c r="BL1875" s="107"/>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6"/>
      <c r="BL1876" s="107"/>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6"/>
      <c r="BL1877" s="107"/>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6"/>
      <c r="BL1878" s="107"/>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6"/>
      <c r="BL1879" s="107"/>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6"/>
      <c r="BL1880" s="107"/>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6"/>
      <c r="BL1881" s="107"/>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6"/>
      <c r="BL1882" s="107"/>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6"/>
      <c r="BL1883" s="107"/>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6"/>
      <c r="BL1884" s="107"/>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6"/>
      <c r="BL1885" s="107"/>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6"/>
      <c r="BL1886" s="107"/>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6"/>
      <c r="BL1887" s="107"/>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6"/>
      <c r="BL1888" s="107"/>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6"/>
      <c r="BL1889" s="107"/>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6"/>
      <c r="BL1890" s="107"/>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6"/>
      <c r="BL1891" s="107"/>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6"/>
      <c r="BL1892" s="107"/>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6"/>
      <c r="BL1893" s="107"/>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6"/>
      <c r="BL1894" s="107"/>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6"/>
      <c r="BL1895" s="107"/>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6"/>
      <c r="BL1896" s="107"/>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6"/>
      <c r="BL1897" s="107"/>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6"/>
      <c r="BL1898" s="107"/>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6"/>
      <c r="BL1899" s="107"/>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6"/>
      <c r="BL1900" s="107"/>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6"/>
      <c r="BL1901" s="107"/>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6"/>
      <c r="BL1902" s="107"/>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6"/>
      <c r="BL1903" s="107"/>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6"/>
      <c r="BL1904" s="107"/>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6"/>
      <c r="BL1905" s="107"/>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6"/>
      <c r="BL1906" s="107"/>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6"/>
      <c r="BL1907" s="107"/>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6"/>
      <c r="BL1908" s="107"/>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6"/>
      <c r="BL1909" s="107"/>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6"/>
      <c r="BL1910" s="107"/>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6"/>
      <c r="BL1911" s="107"/>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6"/>
      <c r="BL1912" s="107"/>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6"/>
      <c r="BL1913" s="107"/>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6"/>
      <c r="BL1914" s="107"/>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6"/>
      <c r="BL1915" s="107"/>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6"/>
      <c r="BL1916" s="107"/>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6"/>
      <c r="BL1917" s="107"/>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6"/>
      <c r="BL1918" s="107"/>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6"/>
      <c r="BL1919" s="107"/>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6"/>
      <c r="BL1920" s="107"/>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6"/>
      <c r="BL1921" s="107"/>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6"/>
      <c r="BL1922" s="107"/>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6"/>
      <c r="BL1923" s="107"/>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6"/>
      <c r="BL1924" s="107"/>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6"/>
      <c r="BL1925" s="107"/>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6"/>
      <c r="BL1926" s="107"/>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6"/>
      <c r="BL1927" s="107"/>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6"/>
      <c r="BL1928" s="107"/>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6"/>
      <c r="BL1929" s="107"/>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6"/>
      <c r="BL1930" s="107"/>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6"/>
      <c r="BL1931" s="107"/>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6"/>
      <c r="BL1932" s="107"/>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6"/>
      <c r="BL1933" s="107"/>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6"/>
      <c r="BL1934" s="107"/>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6"/>
      <c r="BL1935" s="107"/>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6"/>
      <c r="BL1936" s="107"/>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6"/>
      <c r="BL1937" s="107"/>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6"/>
      <c r="BL1938" s="107"/>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6"/>
      <c r="BL1939" s="107"/>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6"/>
      <c r="BL1940" s="107"/>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6"/>
      <c r="BL1941" s="107"/>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6"/>
      <c r="BL1942" s="107"/>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6"/>
      <c r="BL1943" s="107"/>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6"/>
      <c r="BL1944" s="107"/>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6"/>
      <c r="BL1945" s="107"/>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6"/>
      <c r="BL1946" s="107"/>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6"/>
      <c r="BL1947" s="107"/>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6"/>
      <c r="BL1948" s="107"/>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6"/>
      <c r="BL1949" s="107"/>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6"/>
      <c r="BL1950" s="107"/>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6"/>
      <c r="BL1951" s="107"/>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6"/>
      <c r="BL1952" s="107"/>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6"/>
      <c r="BL1953" s="107"/>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6"/>
      <c r="BL1954" s="107"/>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6"/>
      <c r="BL1955" s="107"/>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6"/>
      <c r="BL1956" s="107"/>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6"/>
      <c r="BL1957" s="107"/>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6"/>
      <c r="BL1958" s="107"/>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6"/>
      <c r="BL1959" s="107"/>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6"/>
      <c r="BL1960" s="107"/>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6"/>
      <c r="BL1961" s="107"/>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6"/>
      <c r="BL1962" s="107"/>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6"/>
      <c r="BL1963" s="107"/>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6"/>
      <c r="BL1964" s="107"/>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6"/>
      <c r="BL1965" s="107"/>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6"/>
      <c r="BL1966" s="107"/>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6"/>
      <c r="BL1967" s="107"/>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6"/>
      <c r="BL1968" s="107"/>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6"/>
      <c r="BL1969" s="107"/>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6"/>
      <c r="BL1970" s="107"/>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6"/>
      <c r="BL1971" s="107"/>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6"/>
      <c r="BL1972" s="107"/>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6"/>
      <c r="BL1973" s="107"/>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6"/>
      <c r="BL1974" s="107"/>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6"/>
      <c r="BL1975" s="107"/>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6"/>
      <c r="BL1976" s="107"/>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6"/>
      <c r="BL1977" s="107"/>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6"/>
      <c r="BL1978" s="107"/>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6"/>
      <c r="BL1979" s="107"/>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6"/>
      <c r="BL1980" s="107"/>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6"/>
      <c r="BL1981" s="107"/>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6"/>
      <c r="BL1982" s="107"/>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6"/>
      <c r="BL1983" s="107"/>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6"/>
      <c r="BL1984" s="107"/>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6"/>
      <c r="BL1985" s="107"/>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6"/>
      <c r="BL1986" s="107"/>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6"/>
      <c r="BL1987" s="107"/>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6"/>
      <c r="BL1988" s="107"/>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6"/>
      <c r="BL1989" s="107"/>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6"/>
      <c r="BL1990" s="107"/>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6"/>
      <c r="BL1991" s="107"/>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6"/>
      <c r="BL1992" s="107"/>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6"/>
      <c r="BL1993" s="107"/>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6"/>
      <c r="BL1994" s="107"/>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6"/>
      <c r="BL1995" s="107"/>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6"/>
      <c r="BL1996" s="107"/>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6"/>
      <c r="BL1997" s="107"/>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6"/>
      <c r="BL1998" s="107"/>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6"/>
      <c r="BL1999" s="107"/>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6"/>
      <c r="BL2000" s="107"/>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6"/>
      <c r="BL2001" s="107"/>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6"/>
      <c r="BL2002" s="107"/>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6"/>
      <c r="BL2003" s="107"/>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6"/>
      <c r="BL2004" s="107"/>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6"/>
      <c r="BL2005" s="107"/>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6"/>
      <c r="BL2006" s="107"/>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6"/>
      <c r="BL2007" s="107"/>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6"/>
      <c r="BL2008" s="107"/>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6"/>
      <c r="BL2009" s="107"/>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6"/>
      <c r="BL2010" s="107"/>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6"/>
      <c r="BL2011" s="107"/>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6"/>
      <c r="BL2012" s="107"/>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6"/>
      <c r="BL2013" s="107"/>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6"/>
      <c r="BL2014" s="107"/>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6"/>
      <c r="BL2015" s="107"/>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6"/>
      <c r="BL2016" s="107"/>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6"/>
      <c r="BL2017" s="107"/>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6"/>
      <c r="BL2018" s="107"/>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6"/>
      <c r="BL2019" s="107"/>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6"/>
      <c r="BL2020" s="107"/>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6"/>
      <c r="BL2021" s="107"/>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6"/>
      <c r="BL2022" s="107"/>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6"/>
      <c r="BL2023" s="107"/>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6"/>
      <c r="BL2024" s="107"/>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6"/>
      <c r="BL2025" s="107"/>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6"/>
      <c r="BL2026" s="107"/>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6"/>
      <c r="BL2027" s="107"/>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6"/>
      <c r="BL2028" s="107"/>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6"/>
      <c r="BL2029" s="107"/>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6"/>
      <c r="BL2030" s="107"/>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6"/>
      <c r="BL2031" s="107"/>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6"/>
      <c r="BL2032" s="107"/>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6"/>
      <c r="BL2033" s="107"/>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6"/>
      <c r="BL2034" s="107"/>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6"/>
      <c r="BL2035" s="107"/>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6"/>
      <c r="BL2036" s="107"/>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6"/>
      <c r="BL2037" s="107"/>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6"/>
      <c r="BL2038" s="107"/>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6"/>
      <c r="BL2039" s="107"/>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6"/>
      <c r="BL2040" s="107"/>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6"/>
      <c r="BL2041" s="107"/>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6"/>
      <c r="BL2042" s="107"/>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6"/>
      <c r="BL2043" s="107"/>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6"/>
      <c r="BL2044" s="107"/>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6"/>
      <c r="BL2045" s="107"/>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6"/>
      <c r="BL2046" s="107"/>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6"/>
      <c r="BL2047" s="107"/>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6"/>
      <c r="BL2048" s="107"/>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6"/>
      <c r="BL2049" s="107"/>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6"/>
      <c r="BL2050" s="107"/>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6"/>
      <c r="BL2051" s="107"/>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6"/>
      <c r="BL2052" s="107"/>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6"/>
      <c r="BL2053" s="107"/>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6"/>
      <c r="BL2054" s="107"/>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6"/>
      <c r="BL2055" s="107"/>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6"/>
      <c r="BL2056" s="107"/>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6"/>
      <c r="BL2057" s="107"/>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6"/>
      <c r="BL2058" s="107"/>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6"/>
      <c r="BL2059" s="107"/>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6"/>
      <c r="BL2060" s="107"/>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6"/>
      <c r="BL2061" s="107"/>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6"/>
      <c r="BL2062" s="107"/>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6"/>
      <c r="BL2063" s="107"/>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6"/>
      <c r="BL2064" s="107"/>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6"/>
      <c r="BL2065" s="107"/>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6"/>
      <c r="BL2066" s="107"/>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6"/>
      <c r="BL2067" s="107"/>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6"/>
      <c r="BL2068" s="107"/>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6"/>
      <c r="BL2069" s="107"/>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6"/>
      <c r="BL2070" s="107"/>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6"/>
      <c r="BL2071" s="107"/>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6"/>
      <c r="BL2072" s="107"/>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6"/>
      <c r="BL2073" s="107"/>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6"/>
      <c r="BL2074" s="107"/>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6"/>
      <c r="BL2075" s="107"/>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6"/>
      <c r="BL2076" s="107"/>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6"/>
      <c r="BL2077" s="107"/>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6"/>
      <c r="BL2078" s="107"/>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6"/>
      <c r="BL2079" s="107"/>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6"/>
      <c r="BL2080" s="107"/>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6"/>
      <c r="BL2081" s="107"/>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6"/>
      <c r="BL2082" s="107"/>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6"/>
      <c r="BL2083" s="107"/>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6"/>
      <c r="BL2084" s="107"/>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6"/>
      <c r="BL2085" s="107"/>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6"/>
      <c r="BL2086" s="107"/>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6"/>
      <c r="BL2087" s="107"/>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6"/>
      <c r="BL2088" s="107"/>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6"/>
      <c r="BL2089" s="107"/>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6"/>
      <c r="BL2090" s="107"/>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6"/>
      <c r="BL2091" s="107"/>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6"/>
      <c r="BL2092" s="107"/>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6"/>
      <c r="BL2093" s="107"/>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6"/>
      <c r="BL2094" s="107"/>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6"/>
      <c r="BL2095" s="107"/>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6"/>
      <c r="BL2096" s="107"/>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6"/>
      <c r="BL2097" s="107"/>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6"/>
      <c r="BL2098" s="107"/>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6"/>
      <c r="BL2099" s="107"/>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6"/>
      <c r="BL2100" s="107"/>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6"/>
      <c r="BL2101" s="107"/>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6"/>
      <c r="BL2102" s="107"/>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6"/>
      <c r="BL2103" s="107"/>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6"/>
      <c r="BL2104" s="107"/>
      <c r="BQ2104" s="5"/>
      <c r="BT2104" s="5"/>
      <c r="BU2104" s="5"/>
      <c r="BV2104" s="5"/>
      <c r="BY2104" s="14" t="str">
        <f t="shared" ref="BY2104:BY2117" si="227">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6"/>
      <c r="BL2105" s="107"/>
      <c r="BQ2105" s="5"/>
      <c r="BT2105" s="5"/>
      <c r="BU2105" s="5"/>
      <c r="BV2105" s="5"/>
      <c r="BY2105" s="14" t="str">
        <f t="shared" si="227"/>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6"/>
      <c r="BL2106" s="107"/>
      <c r="BQ2106" s="5"/>
      <c r="BT2106" s="5"/>
      <c r="BU2106" s="5"/>
      <c r="BV2106" s="5"/>
      <c r="BY2106" s="14" t="str">
        <f t="shared" si="227"/>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6"/>
      <c r="BL2107" s="107"/>
      <c r="BQ2107" s="5"/>
      <c r="BT2107" s="5"/>
      <c r="BU2107" s="5"/>
      <c r="BV2107" s="5"/>
      <c r="BY2107" s="14" t="str">
        <f t="shared" si="227"/>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6"/>
      <c r="BL2108" s="107"/>
      <c r="BQ2108" s="5"/>
      <c r="BT2108" s="5"/>
      <c r="BU2108" s="5"/>
      <c r="BV2108" s="5"/>
      <c r="BY2108" s="14" t="str">
        <f t="shared" si="227"/>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6"/>
      <c r="BL2109" s="107"/>
      <c r="BQ2109" s="5"/>
      <c r="BT2109" s="5"/>
      <c r="BU2109" s="5"/>
      <c r="BV2109" s="5"/>
      <c r="BY2109" s="14" t="str">
        <f t="shared" si="227"/>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6"/>
      <c r="BL2110" s="107"/>
      <c r="BQ2110" s="5"/>
      <c r="BT2110" s="5"/>
      <c r="BU2110" s="5"/>
      <c r="BV2110" s="5"/>
      <c r="BY2110" s="14" t="str">
        <f t="shared" si="227"/>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6"/>
      <c r="BL2111" s="107"/>
      <c r="BQ2111" s="5"/>
      <c r="BT2111" s="5"/>
      <c r="BU2111" s="5"/>
      <c r="BV2111" s="5"/>
      <c r="BY2111" s="14" t="str">
        <f t="shared" si="227"/>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6"/>
      <c r="BL2112" s="107"/>
      <c r="BQ2112" s="5"/>
      <c r="BT2112" s="5"/>
      <c r="BU2112" s="5"/>
      <c r="BV2112" s="5"/>
      <c r="BY2112" s="14" t="str">
        <f t="shared" si="227"/>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6"/>
      <c r="BL2113" s="107"/>
      <c r="BQ2113" s="5"/>
      <c r="BT2113" s="5"/>
      <c r="BU2113" s="5"/>
      <c r="BV2113" s="5"/>
      <c r="BY2113" s="14" t="str">
        <f t="shared" si="227"/>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6"/>
      <c r="BL2114" s="107"/>
      <c r="BQ2114" s="5"/>
      <c r="BT2114" s="5"/>
      <c r="BU2114" s="5"/>
      <c r="BV2114" s="5"/>
      <c r="BY2114" s="14" t="str">
        <f t="shared" si="227"/>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6"/>
      <c r="BL2115" s="107"/>
      <c r="BQ2115" s="5"/>
      <c r="BT2115" s="5"/>
      <c r="BU2115" s="5"/>
      <c r="BV2115" s="5"/>
      <c r="BY2115" s="14" t="str">
        <f t="shared" si="227"/>
        <v/>
      </c>
      <c r="BZ2115" s="28"/>
      <c r="DH2115" s="5"/>
      <c r="DI2115" s="5"/>
      <c r="DJ2115" s="5"/>
      <c r="DK2115" s="5"/>
    </row>
    <row r="2116" spans="1:115" x14ac:dyDescent="0.25">
      <c r="A2116" s="24"/>
      <c r="BK2116" s="96"/>
      <c r="BL2116" s="107"/>
      <c r="BQ2116" s="5"/>
      <c r="BT2116" s="5"/>
      <c r="BU2116" s="5"/>
      <c r="BV2116" s="5"/>
      <c r="BY2116" s="14" t="str">
        <f t="shared" si="227"/>
        <v/>
      </c>
      <c r="BZ2116" s="28"/>
      <c r="DH2116" s="5"/>
      <c r="DI2116" s="5"/>
      <c r="DJ2116" s="5"/>
      <c r="DK2116" s="5"/>
    </row>
    <row r="2117" spans="1:115" x14ac:dyDescent="0.25">
      <c r="A2117" s="24"/>
      <c r="BK2117" s="96"/>
      <c r="BL2117" s="107"/>
      <c r="BQ2117" s="5"/>
      <c r="BT2117" s="5"/>
      <c r="BU2117" s="5"/>
      <c r="BV2117" s="5"/>
      <c r="BY2117" s="14" t="str">
        <f t="shared" si="227"/>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3" priority="10">
      <formula>IF(OR(LEN(L2)=18,LEN(L2)=0), FALSE, TRUE)</formula>
    </cfRule>
  </conditionalFormatting>
  <conditionalFormatting sqref="C2:C2000">
    <cfRule type="expression" dxfId="162" priority="9">
      <formula>IF(OR(LEN(C2)=12,LEN(C2)=0), FALSE, TRUE)</formula>
    </cfRule>
  </conditionalFormatting>
  <conditionalFormatting sqref="I2:I2000">
    <cfRule type="expression" dxfId="161" priority="2">
      <formula>IF(OR(LEN(I2)=4,LEN(I2)=0), FALSE, TRUE)</formula>
    </cfRule>
  </conditionalFormatting>
  <conditionalFormatting sqref="N2:N2000">
    <cfRule type="expression" dxfId="160" priority="8">
      <formula>IF(OR(LEN(N2)=1,LEN(N2)=0), FALSE, TRUE)</formula>
    </cfRule>
  </conditionalFormatting>
  <conditionalFormatting sqref="X1:X1048576">
    <cfRule type="expression" dxfId="159" priority="1">
      <formula>AND($BB1="",$X1&lt;&gt;"")</formula>
    </cfRule>
    <cfRule type="expression" dxfId="158" priority="4">
      <formula>$BB1=4</formula>
    </cfRule>
    <cfRule type="expression" dxfId="157" priority="5">
      <formula>$BB1=2</formula>
    </cfRule>
    <cfRule type="expression" dxfId="156" priority="6">
      <formula>$BB1=3</formula>
    </cfRule>
    <cfRule type="expression" dxfId="155" priority="7">
      <formula>$BB1=5</formula>
    </cfRule>
  </conditionalFormatting>
  <conditionalFormatting sqref="B1:AT1048576">
    <cfRule type="expression" dxfId="154"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66" t="str">
        <f>"REPRESENTACIÓN ESTATAL EN "&amp;UPPER(ESTADO)&amp;", CADER "&amp;UPPER(CADER)</f>
        <v>REPRESENTACIÓN ESTATAL EN NUEVO LEÓN, CADER LINARES</v>
      </c>
      <c r="I2" s="166"/>
      <c r="J2" s="166"/>
      <c r="K2" s="166"/>
      <c r="L2" s="166"/>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72" t="s">
        <v>172</v>
      </c>
      <c r="G3" s="172"/>
      <c r="H3" s="172"/>
      <c r="I3" s="172"/>
      <c r="J3" s="172"/>
      <c r="K3" s="172"/>
      <c r="L3" s="172"/>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72" t="s">
        <v>10551</v>
      </c>
      <c r="E4" s="172"/>
      <c r="F4" s="172"/>
      <c r="G4" s="172"/>
      <c r="H4" s="172"/>
      <c r="I4" s="172"/>
      <c r="J4" s="172"/>
      <c r="K4" s="172"/>
      <c r="L4" s="172"/>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67" t="s">
        <v>157</v>
      </c>
      <c r="D9" s="167"/>
      <c r="E9" s="167"/>
      <c r="F9" s="167"/>
      <c r="I9" s="23" t="str">
        <f>IF(B12="","","LOCALIDAD:")</f>
        <v/>
      </c>
      <c r="J9" s="168" t="str">
        <f>IFERROR(HYPERLINK("#"&amp;"DATOS!aQ"&amp;MATCH(VALUE(CARPETA),DATOS!B:B,0),IF(I9="","",IFERROR(INDEX(DATOS!S:S,MATCH(IF(O4="SI",VALUE(C10),VALUE(REPORTE!C11)),DATOS!BY:BY,0),1),""))),"")</f>
        <v/>
      </c>
      <c r="K9" s="169"/>
      <c r="L9" s="169"/>
      <c r="M9" s="16"/>
      <c r="AM9" s="60" t="s">
        <v>10474</v>
      </c>
      <c r="AN9" t="s">
        <v>10560</v>
      </c>
      <c r="AV9" t="s">
        <v>10496</v>
      </c>
      <c r="AW9">
        <v>8</v>
      </c>
      <c r="AX9" t="s">
        <v>10496</v>
      </c>
      <c r="AY9" t="s">
        <v>10527</v>
      </c>
      <c r="AZ9" t="s">
        <v>10537</v>
      </c>
    </row>
    <row r="10" spans="1:53" ht="16.5" x14ac:dyDescent="0.3">
      <c r="B10" s="39" t="str">
        <f>IFERROR(IF(N8=0,"","RPU:"),"")</f>
        <v/>
      </c>
      <c r="C10" s="171" t="str">
        <f>IFERROR(IF(IF(P41="","",IF(P42="",1,""))=1,INDEX(DATOS!C:C,MATCH(REPORTE!C9,DATOS!J:J,0),1),""),"")</f>
        <v/>
      </c>
      <c r="D10" s="171"/>
      <c r="E10" s="171"/>
      <c r="F10" s="171"/>
      <c r="I10" s="23" t="str">
        <f>IF(B12="","","MUNICIPIO:")</f>
        <v/>
      </c>
      <c r="J10" s="170" t="str">
        <f>IF(I10="","",IFERROR(INDEX(DATOS!R:R,MATCH(IF(O4="SI",VALUE(C10),VALUE(REPORTE!C11)),DATOS!BY:BY,0),1),""))</f>
        <v/>
      </c>
      <c r="K10" s="170"/>
      <c r="L10" s="170"/>
      <c r="M10" s="16"/>
      <c r="AM10" s="60" t="s">
        <v>10478</v>
      </c>
      <c r="AN10" s="91"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75">
        <v>396051000332</v>
      </c>
      <c r="D11" s="175"/>
      <c r="E11" s="175"/>
      <c r="F11" s="175"/>
      <c r="G11" s="37"/>
      <c r="I11" s="23" t="str">
        <f>IF(B12="","","EQUIPO:")</f>
        <v/>
      </c>
      <c r="J11" s="170" t="str">
        <f>IF(I11="","",IFERROR(CONCATENATE(INDEX(DATOS!Y:Y,MATCH(IF(O4="SI",VALUE(C10),VALUE(REPORTE!C11)),DATOS!BY:BY,0),1),"  HP"),""))</f>
        <v/>
      </c>
      <c r="K11" s="170"/>
      <c r="L11" s="170"/>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74" t="str">
        <f>IFERROR(IF(N8=0,IF(AH2="si",DATOS!DF2,""),DATOS!DF2),"")</f>
        <v/>
      </c>
      <c r="D12" s="174"/>
      <c r="E12" s="174"/>
      <c r="F12" s="174"/>
      <c r="G12" s="83"/>
      <c r="I12" s="23" t="str">
        <f>IF(B12="","","CUOTA ENERGETICA:")</f>
        <v/>
      </c>
      <c r="J12" s="170" t="str">
        <f>IF(I12="","",IFERROR(CONCATENATE(INDEX(DATOS!BW:BW,MATCH(IF(O4="SI",VALUE(C10),VALUE(REPORTE!C11)),DATOS!BY:BY,0),1),"  KW/H"),""))</f>
        <v/>
      </c>
      <c r="K12" s="170"/>
      <c r="L12" s="170"/>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8"/>
      <c r="C14" s="178"/>
      <c r="L14" s="16"/>
      <c r="M14" s="16"/>
      <c r="AV14" t="s">
        <v>10501</v>
      </c>
      <c r="AW14">
        <v>13</v>
      </c>
      <c r="AX14" t="s">
        <v>10501</v>
      </c>
    </row>
    <row r="15" spans="1:53" ht="15" customHeight="1" x14ac:dyDescent="0.3">
      <c r="B15" s="178"/>
      <c r="C15" s="178"/>
      <c r="H15" s="84"/>
      <c r="L15" s="16"/>
      <c r="M15" s="16"/>
      <c r="AM15" s="111"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8"/>
      <c r="C28" s="178"/>
      <c r="G28" s="44"/>
      <c r="I28" s="84"/>
      <c r="J28" s="173" t="str">
        <f>IFERROR(IF(CONCATENATE(N8,O8,AH2)="0nosi"," ",IF(CONCATENATE(N8,O4)="1no"," ","")),"")</f>
        <v/>
      </c>
      <c r="K28" s="173"/>
      <c r="L28" s="173"/>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9" t="str">
        <f>IF(IF(I10="","",IFERROR(INDEX(DATOS!AS:AS,MATCH(IF(O4="SI",VALUE(C10),VALUE(REPORTE!C11)),DATOS!BY:BY,0),1),""))=0,"",IF(I10="","",IFERROR(INDEX(DATOS!AS:AS,MATCH(IF(O4="SI",VALUE(C10),VALUE(REPORTE!C11)),DATOS!BY:BY,0),1),"")))</f>
        <v/>
      </c>
      <c r="C32" s="179"/>
      <c r="D32" s="179"/>
      <c r="E32" s="179"/>
      <c r="F32" s="179"/>
      <c r="G32" s="179"/>
      <c r="H32" s="179"/>
      <c r="I32" s="179"/>
      <c r="J32" s="179"/>
      <c r="K32" s="179"/>
      <c r="L32" s="179"/>
      <c r="M32" s="16"/>
      <c r="AV32" t="s">
        <v>10519</v>
      </c>
      <c r="AW32">
        <v>31</v>
      </c>
      <c r="AX32" s="26" t="s">
        <v>10519</v>
      </c>
    </row>
    <row r="33" spans="2:50" ht="15" customHeight="1" x14ac:dyDescent="0.25">
      <c r="B33" s="177" t="s">
        <v>10550</v>
      </c>
      <c r="C33" s="177"/>
      <c r="D33" s="177"/>
      <c r="E33" s="177"/>
      <c r="F33" s="177"/>
      <c r="G33" s="177"/>
      <c r="H33" s="177"/>
      <c r="I33" s="177"/>
      <c r="J33" s="177"/>
      <c r="K33" s="177"/>
      <c r="L33" s="177"/>
      <c r="M33" s="16"/>
      <c r="AV33" t="s">
        <v>10520</v>
      </c>
      <c r="AW33">
        <v>32</v>
      </c>
      <c r="AX33" t="s">
        <v>10520</v>
      </c>
    </row>
    <row r="34" spans="2:50" ht="15" customHeight="1" x14ac:dyDescent="0.25">
      <c r="B34" s="177"/>
      <c r="C34" s="177"/>
      <c r="D34" s="177"/>
      <c r="E34" s="177"/>
      <c r="F34" s="177"/>
      <c r="G34" s="177"/>
      <c r="H34" s="177"/>
      <c r="I34" s="177"/>
      <c r="J34" s="177"/>
      <c r="K34" s="177"/>
      <c r="L34" s="177"/>
      <c r="M34" s="16"/>
    </row>
    <row r="35" spans="2:50" ht="15" customHeight="1" x14ac:dyDescent="0.25">
      <c r="B35" s="177"/>
      <c r="C35" s="177"/>
      <c r="D35" s="177"/>
      <c r="E35" s="177"/>
      <c r="F35" s="177"/>
      <c r="G35" s="177"/>
      <c r="H35" s="177"/>
      <c r="I35" s="177"/>
      <c r="J35" s="177"/>
      <c r="K35" s="177"/>
      <c r="L35" s="177"/>
      <c r="M35" s="16"/>
      <c r="R35">
        <v>0</v>
      </c>
      <c r="T35" t="s">
        <v>106</v>
      </c>
    </row>
    <row r="36" spans="2:50" x14ac:dyDescent="0.25">
      <c r="B36" s="177"/>
      <c r="C36" s="177"/>
      <c r="D36" s="177"/>
      <c r="E36" s="177"/>
      <c r="F36" s="177"/>
      <c r="G36" s="177"/>
      <c r="H36" s="177"/>
      <c r="I36" s="177"/>
      <c r="J36" s="177"/>
      <c r="K36" s="177"/>
      <c r="L36" s="177"/>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76"/>
      <c r="G42" s="176"/>
      <c r="H42" s="176"/>
      <c r="L42" s="16"/>
      <c r="M42" s="16"/>
      <c r="O42">
        <v>2</v>
      </c>
      <c r="P42" s="16" t="str">
        <f t="shared" si="1"/>
        <v/>
      </c>
      <c r="R42">
        <f t="shared" si="0"/>
        <v>1</v>
      </c>
      <c r="S42">
        <f>IF(T42="",0,IFERROR(IF(VLOOKUP(T42,T$38:T41,1,0)&gt;0,0,0),1))</f>
        <v>0</v>
      </c>
      <c r="T42" s="16">
        <f>IF(DATOS!J5=P$39,DATOS!C5,"")</f>
        <v>0</v>
      </c>
    </row>
    <row r="43" spans="2:50" x14ac:dyDescent="0.25">
      <c r="B43" s="174" t="s">
        <v>10436</v>
      </c>
      <c r="C43" s="174"/>
      <c r="D43" s="174"/>
      <c r="E43" s="174"/>
      <c r="F43" s="174"/>
      <c r="G43" s="174"/>
      <c r="H43" s="174"/>
      <c r="I43" s="174"/>
      <c r="J43" s="174"/>
      <c r="K43" s="174"/>
      <c r="L43" s="174"/>
      <c r="M43" s="16"/>
      <c r="O43">
        <v>3</v>
      </c>
      <c r="P43" s="16" t="str">
        <f t="shared" si="1"/>
        <v/>
      </c>
      <c r="R43">
        <f t="shared" si="0"/>
        <v>1</v>
      </c>
      <c r="S43">
        <f>IF(T43="",0,IFERROR(IF(VLOOKUP(T43,T$38:T42,1,0)&gt;0,0,0),1))</f>
        <v>0</v>
      </c>
      <c r="T43" s="16">
        <f>IF(DATOS!J6=P$39,DATOS!C6,"")</f>
        <v>0</v>
      </c>
    </row>
    <row r="44" spans="2:50" x14ac:dyDescent="0.25">
      <c r="B44" s="174" t="str">
        <f>IF(G26="",C9,"REPRESENTANTE LEGAL DE "&amp;C9)</f>
        <v/>
      </c>
      <c r="C44" s="174"/>
      <c r="D44" s="174"/>
      <c r="E44" s="174"/>
      <c r="F44" s="174"/>
      <c r="G44" s="174"/>
      <c r="H44" s="174"/>
      <c r="I44" s="174"/>
      <c r="J44" s="174"/>
      <c r="K44" s="174"/>
      <c r="L44" s="174"/>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71"/>
      <c r="M50" s="171"/>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3" priority="3" operator="containsText" text="X">
      <formula>NOT(ISERROR(SEARCH("X",B17)))</formula>
    </cfRule>
    <cfRule type="containsText" dxfId="152" priority="125" operator="containsText" text="E">
      <formula>NOT(ISERROR(SEARCH("E",B17)))</formula>
    </cfRule>
    <cfRule type="containsText" dxfId="151" priority="126" operator="containsText" text="A">
      <formula>NOT(ISERROR(SEARCH("A",B17)))</formula>
    </cfRule>
  </conditionalFormatting>
  <conditionalFormatting sqref="B23">
    <cfRule type="containsText" dxfId="150" priority="122" operator="containsText" text="E">
      <formula>NOT(ISERROR(SEARCH("E",B23)))</formula>
    </cfRule>
    <cfRule type="containsText" dxfId="149" priority="123" operator="containsText" text="A">
      <formula>NOT(ISERROR(SEARCH("A",B23)))</formula>
    </cfRule>
  </conditionalFormatting>
  <conditionalFormatting sqref="G23">
    <cfRule type="containsText" dxfId="148" priority="119" operator="containsText" text="E">
      <formula>NOT(ISERROR(SEARCH("E",G23)))</formula>
    </cfRule>
    <cfRule type="containsText" dxfId="147" priority="120" operator="containsText" text="A">
      <formula>NOT(ISERROR(SEARCH("A",G23)))</formula>
    </cfRule>
  </conditionalFormatting>
  <conditionalFormatting sqref="G20">
    <cfRule type="containsText" dxfId="146" priority="2" operator="containsText" text="O">
      <formula>NOT(ISERROR(SEARCH("O",G20)))</formula>
    </cfRule>
    <cfRule type="containsText" dxfId="145" priority="116" operator="containsText" text="E">
      <formula>NOT(ISERROR(SEARCH("E",G20)))</formula>
    </cfRule>
    <cfRule type="containsText" dxfId="144" priority="117" operator="containsText" text="A">
      <formula>NOT(ISERROR(SEARCH("A",G20)))</formula>
    </cfRule>
  </conditionalFormatting>
  <conditionalFormatting sqref="J20">
    <cfRule type="containsText" dxfId="143" priority="113" operator="containsText" text="E">
      <formula>NOT(ISERROR(SEARCH("E",J20)))</formula>
    </cfRule>
    <cfRule type="containsText" dxfId="142" priority="114" operator="containsText" text="A">
      <formula>NOT(ISERROR(SEARCH("A",J20)))</formula>
    </cfRule>
  </conditionalFormatting>
  <conditionalFormatting sqref="B20">
    <cfRule type="containsText" dxfId="141" priority="107" operator="containsText" text="E">
      <formula>NOT(ISERROR(SEARCH("E",B20)))</formula>
    </cfRule>
    <cfRule type="containsText" dxfId="140" priority="108" operator="containsText" text="A">
      <formula>NOT(ISERROR(SEARCH("A",B20)))</formula>
    </cfRule>
  </conditionalFormatting>
  <conditionalFormatting sqref="J17">
    <cfRule type="containsText" dxfId="139" priority="104" operator="containsText" text="E">
      <formula>NOT(ISERROR(SEARCH("E",J17)))</formula>
    </cfRule>
    <cfRule type="containsText" dxfId="138" priority="105" operator="containsText" text="A">
      <formula>NOT(ISERROR(SEARCH("A",J17)))</formula>
    </cfRule>
  </conditionalFormatting>
  <conditionalFormatting sqref="C12 C9:C10 I9:I10 I12 B13:F13">
    <cfRule type="expression" dxfId="137" priority="96">
      <formula>$AG$1=1</formula>
    </cfRule>
  </conditionalFormatting>
  <conditionalFormatting sqref="C11">
    <cfRule type="expression" dxfId="136" priority="155">
      <formula>$AG$1=1</formula>
    </cfRule>
  </conditionalFormatting>
  <conditionalFormatting sqref="C11">
    <cfRule type="expression" dxfId="135" priority="94">
      <formula>$AG$1=1</formula>
    </cfRule>
  </conditionalFormatting>
  <conditionalFormatting sqref="C10">
    <cfRule type="expression" dxfId="134" priority="153">
      <formula>$B$10="RPU:"</formula>
    </cfRule>
  </conditionalFormatting>
  <conditionalFormatting sqref="C10">
    <cfRule type="expression" dxfId="133" priority="154">
      <formula>$B$10=""</formula>
    </cfRule>
  </conditionalFormatting>
  <conditionalFormatting sqref="C11:C12 I9:I10 I12 B13:F13">
    <cfRule type="expression" dxfId="132" priority="157">
      <formula>$B$12="CARPETA:"</formula>
    </cfRule>
  </conditionalFormatting>
  <conditionalFormatting sqref="B10">
    <cfRule type="expression" dxfId="131" priority="84">
      <formula>$AG$1=1</formula>
    </cfRule>
  </conditionalFormatting>
  <conditionalFormatting sqref="B10">
    <cfRule type="expression" dxfId="130" priority="85">
      <formula>$B$10="RPU:"</formula>
    </cfRule>
  </conditionalFormatting>
  <conditionalFormatting sqref="B10">
    <cfRule type="expression" dxfId="129" priority="86">
      <formula>$B$10=""</formula>
    </cfRule>
  </conditionalFormatting>
  <conditionalFormatting sqref="B11">
    <cfRule type="expression" dxfId="128" priority="69">
      <formula>$AG$1=1</formula>
    </cfRule>
  </conditionalFormatting>
  <conditionalFormatting sqref="B11">
    <cfRule type="expression" dxfId="127" priority="71">
      <formula>$B$12="CARPETA:"</formula>
    </cfRule>
  </conditionalFormatting>
  <conditionalFormatting sqref="B9">
    <cfRule type="expression" dxfId="126" priority="65">
      <formula>$AG$1=1</formula>
    </cfRule>
  </conditionalFormatting>
  <conditionalFormatting sqref="B9">
    <cfRule type="expression" dxfId="125" priority="64">
      <formula>$AG$1=1</formula>
    </cfRule>
  </conditionalFormatting>
  <conditionalFormatting sqref="B9">
    <cfRule type="expression" dxfId="124" priority="66">
      <formula>$B$12="CARPETA:"</formula>
    </cfRule>
  </conditionalFormatting>
  <conditionalFormatting sqref="B12">
    <cfRule type="expression" dxfId="123" priority="60">
      <formula>$AG$1=1</formula>
    </cfRule>
  </conditionalFormatting>
  <conditionalFormatting sqref="B12">
    <cfRule type="expression" dxfId="122" priority="59">
      <formula>$AG$1=1</formula>
    </cfRule>
  </conditionalFormatting>
  <conditionalFormatting sqref="B12">
    <cfRule type="expression" dxfId="121" priority="61">
      <formula>$B$12="CARPETA:"</formula>
    </cfRule>
  </conditionalFormatting>
  <conditionalFormatting sqref="J9">
    <cfRule type="expression" dxfId="120" priority="48">
      <formula>$AG$1=1</formula>
    </cfRule>
  </conditionalFormatting>
  <conditionalFormatting sqref="J9">
    <cfRule type="expression" dxfId="119" priority="49">
      <formula>$B$12="CARPETA:"</formula>
    </cfRule>
  </conditionalFormatting>
  <conditionalFormatting sqref="J10">
    <cfRule type="expression" dxfId="118" priority="46">
      <formula>$AG$1=1</formula>
    </cfRule>
  </conditionalFormatting>
  <conditionalFormatting sqref="J10">
    <cfRule type="expression" dxfId="117" priority="47">
      <formula>$B$12="CARPETA:"</formula>
    </cfRule>
  </conditionalFormatting>
  <conditionalFormatting sqref="J12">
    <cfRule type="expression" dxfId="116" priority="44">
      <formula>$AG$1=1</formula>
    </cfRule>
  </conditionalFormatting>
  <conditionalFormatting sqref="J12">
    <cfRule type="expression" dxfId="115" priority="45">
      <formula>$B$12="CARPETA:"</formula>
    </cfRule>
  </conditionalFormatting>
  <conditionalFormatting sqref="C13">
    <cfRule type="expression" dxfId="114" priority="42">
      <formula>$AG$1=1</formula>
    </cfRule>
  </conditionalFormatting>
  <conditionalFormatting sqref="C13">
    <cfRule type="expression" dxfId="113" priority="43">
      <formula>$B$12="CARPETA:"</formula>
    </cfRule>
  </conditionalFormatting>
  <conditionalFormatting sqref="B10:F10">
    <cfRule type="expression" dxfId="112" priority="40">
      <formula>$B$10=""</formula>
    </cfRule>
  </conditionalFormatting>
  <conditionalFormatting sqref="B11">
    <cfRule type="expression" dxfId="111" priority="191">
      <formula>$N$8=1</formula>
    </cfRule>
    <cfRule type="expression" dxfId="110" priority="192">
      <formula>$AG$1=1</formula>
    </cfRule>
  </conditionalFormatting>
  <conditionalFormatting sqref="C11:G11">
    <cfRule type="expression" dxfId="109" priority="193">
      <formula>$N$8=1</formula>
    </cfRule>
    <cfRule type="expression" dxfId="108" priority="194">
      <formula>$O$16=23</formula>
    </cfRule>
    <cfRule type="expression" dxfId="107" priority="195">
      <formula>$O$16=12</formula>
    </cfRule>
    <cfRule type="expression" dxfId="106" priority="196">
      <formula>$O$8="no"</formula>
    </cfRule>
    <cfRule type="expression" dxfId="105" priority="197">
      <formula>$B$11=""</formula>
    </cfRule>
    <cfRule type="expression" dxfId="104" priority="198">
      <formula>$O$8="no"</formula>
    </cfRule>
    <cfRule type="expression" dxfId="103" priority="199">
      <formula>$N$8=1</formula>
    </cfRule>
  </conditionalFormatting>
  <conditionalFormatting sqref="A11:F11">
    <cfRule type="expression" dxfId="102" priority="31">
      <formula>$N$8=1</formula>
    </cfRule>
  </conditionalFormatting>
  <conditionalFormatting sqref="J23">
    <cfRule type="containsText" dxfId="101" priority="25" operator="containsText" text="E">
      <formula>NOT(ISERROR(SEARCH("E",J23)))</formula>
    </cfRule>
    <cfRule type="containsText" dxfId="100" priority="26" operator="containsText" text="A">
      <formula>NOT(ISERROR(SEARCH("A",J23)))</formula>
    </cfRule>
  </conditionalFormatting>
  <conditionalFormatting sqref="G26:G29 H27">
    <cfRule type="containsText" dxfId="99" priority="22" operator="containsText" text="E">
      <formula>NOT(ISERROR(SEARCH("E",G26)))</formula>
    </cfRule>
    <cfRule type="containsText" dxfId="98" priority="23" operator="containsText" text="A">
      <formula>NOT(ISERROR(SEARCH("A",G26)))</formula>
    </cfRule>
  </conditionalFormatting>
  <conditionalFormatting sqref="I11">
    <cfRule type="expression" dxfId="97" priority="20">
      <formula>$AG$1=1</formula>
    </cfRule>
  </conditionalFormatting>
  <conditionalFormatting sqref="I11">
    <cfRule type="expression" dxfId="96" priority="21">
      <formula>$B$12="CARPETA:"</formula>
    </cfRule>
  </conditionalFormatting>
  <conditionalFormatting sqref="J11">
    <cfRule type="expression" dxfId="95" priority="18">
      <formula>$AG$1=1</formula>
    </cfRule>
  </conditionalFormatting>
  <conditionalFormatting sqref="J11">
    <cfRule type="expression" dxfId="94" priority="19">
      <formula>$B$12="CARPETA:"</formula>
    </cfRule>
  </conditionalFormatting>
  <conditionalFormatting sqref="I13">
    <cfRule type="expression" dxfId="93" priority="16">
      <formula>$AG$1=1</formula>
    </cfRule>
  </conditionalFormatting>
  <conditionalFormatting sqref="I13">
    <cfRule type="expression" dxfId="92" priority="17">
      <formula>$B$12="CARPETA:"</formula>
    </cfRule>
  </conditionalFormatting>
  <conditionalFormatting sqref="G17">
    <cfRule type="containsText" dxfId="91" priority="11" operator="containsText" text="E">
      <formula>NOT(ISERROR(SEARCH("E",G17)))</formula>
    </cfRule>
    <cfRule type="containsText" dxfId="90" priority="12" operator="containsText" text="A">
      <formula>NOT(ISERROR(SEARCH("A",G17)))</formula>
    </cfRule>
  </conditionalFormatting>
  <conditionalFormatting sqref="B26:B27 B29">
    <cfRule type="containsText" dxfId="89" priority="8" operator="containsText" text="E">
      <formula>NOT(ISERROR(SEARCH("E",B26)))</formula>
    </cfRule>
    <cfRule type="containsText" dxfId="88" priority="9" operator="containsText" text="A">
      <formula>NOT(ISERROR(SEARCH("A",B26)))</formula>
    </cfRule>
  </conditionalFormatting>
  <conditionalFormatting sqref="E13">
    <cfRule type="expression" dxfId="87" priority="6">
      <formula>$AG$1=1</formula>
    </cfRule>
  </conditionalFormatting>
  <conditionalFormatting sqref="E13">
    <cfRule type="expression" dxfId="86" priority="7">
      <formula>$B$12="CARPETA:"</formula>
    </cfRule>
  </conditionalFormatting>
  <conditionalFormatting sqref="J13:L13">
    <cfRule type="expression" dxfId="85" priority="4">
      <formula>$AG$1=1</formula>
    </cfRule>
  </conditionalFormatting>
  <conditionalFormatting sqref="J13:L13">
    <cfRule type="expression" dxfId="84"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F3" sqref="F3"/>
    </sheetView>
  </sheetViews>
  <sheetFormatPr baseColWidth="10" defaultRowHeight="15" x14ac:dyDescent="0.3"/>
  <cols>
    <col min="1" max="2" width="11.42578125" style="114" hidden="1" customWidth="1"/>
    <col min="3" max="3" width="23.28515625" style="114" hidden="1" customWidth="1"/>
    <col min="4" max="4" width="7.5703125" style="118" customWidth="1"/>
    <col min="5" max="5" width="2.28515625" style="118" customWidth="1"/>
    <col min="6" max="6" width="5.7109375" style="114" customWidth="1"/>
    <col min="7" max="7" width="1.42578125" style="118" customWidth="1"/>
    <col min="8" max="8" width="2.28515625" style="114" customWidth="1"/>
    <col min="9" max="10" width="7.7109375" style="114" customWidth="1"/>
    <col min="11" max="11" width="2" style="114" customWidth="1"/>
    <col min="12" max="12" width="3.85546875" style="114" customWidth="1"/>
    <col min="13" max="13" width="6.28515625" style="114" customWidth="1"/>
    <col min="14" max="14" width="6.5703125" style="114" customWidth="1"/>
    <col min="15" max="15" width="11.28515625" style="114" customWidth="1"/>
    <col min="16" max="16" width="10.42578125" style="114" customWidth="1"/>
    <col min="17" max="17" width="3.85546875" style="114" customWidth="1"/>
    <col min="18" max="18" width="7" style="114" customWidth="1"/>
    <col min="19" max="19" width="10.140625" style="114" customWidth="1"/>
    <col min="20" max="20" width="11.85546875" style="114" customWidth="1"/>
    <col min="21" max="21" width="11.42578125" style="114" customWidth="1"/>
    <col min="22" max="22" width="14.28515625" style="114" hidden="1" customWidth="1"/>
    <col min="23" max="24" width="11.42578125" style="114" hidden="1" customWidth="1"/>
    <col min="25" max="25" width="14.42578125" style="114" hidden="1" customWidth="1"/>
    <col min="26" max="28" width="11.42578125" style="114" hidden="1" customWidth="1"/>
    <col min="29" max="29" width="18.7109375" style="114" hidden="1" customWidth="1"/>
    <col min="30" max="34" width="11.42578125" style="114" hidden="1" customWidth="1"/>
    <col min="35" max="35" width="8.85546875" style="114" hidden="1" customWidth="1"/>
    <col min="36" max="36" width="36.28515625" style="114" hidden="1" customWidth="1"/>
    <col min="37" max="47" width="11.42578125" style="114" hidden="1" customWidth="1"/>
    <col min="48" max="49" width="11.42578125" style="114" customWidth="1"/>
    <col min="50" max="59" width="11.42578125" style="114" hidden="1" customWidth="1"/>
    <col min="60" max="60" width="24.5703125" style="114" hidden="1" customWidth="1"/>
    <col min="61" max="61" width="12.28515625" style="114" hidden="1" customWidth="1"/>
    <col min="62" max="64" width="11.42578125" style="114" hidden="1" customWidth="1"/>
    <col min="65" max="103" width="11.42578125" style="114" customWidth="1"/>
    <col min="104" max="16384" width="11.42578125" style="114"/>
  </cols>
  <sheetData>
    <row r="1" spans="1:43" hidden="1" x14ac:dyDescent="0.3">
      <c r="A1" s="114">
        <v>2</v>
      </c>
      <c r="B1" s="117" t="s">
        <v>10457</v>
      </c>
      <c r="C1" s="114" t="s">
        <v>10458</v>
      </c>
    </row>
    <row r="2" spans="1:43" ht="26.25" customHeight="1" x14ac:dyDescent="0.3">
      <c r="B2" s="117"/>
      <c r="D2" s="114"/>
      <c r="E2" s="114"/>
      <c r="G2" s="114"/>
      <c r="P2" s="119"/>
      <c r="Q2" s="119"/>
      <c r="R2" s="119"/>
      <c r="S2" s="119"/>
      <c r="T2" s="119"/>
      <c r="U2" s="120"/>
      <c r="V2" s="120"/>
      <c r="W2" s="120"/>
      <c r="X2" s="120"/>
      <c r="AM2" s="114" t="s">
        <v>10559</v>
      </c>
    </row>
    <row r="3" spans="1:43" ht="16.5" customHeight="1" x14ac:dyDescent="0.3">
      <c r="D3" s="114"/>
      <c r="E3" s="114"/>
      <c r="G3" s="114"/>
      <c r="U3" s="120"/>
      <c r="V3" s="120"/>
      <c r="W3" s="120"/>
      <c r="X3" s="120"/>
    </row>
    <row r="4" spans="1:43" ht="45" customHeight="1" x14ac:dyDescent="0.3">
      <c r="C4" s="121"/>
      <c r="D4" s="114"/>
      <c r="E4" s="114"/>
      <c r="G4" s="114"/>
      <c r="P4" s="180" t="str">
        <f>"Representación Estatal en "&amp; PROPER(ESTADO)</f>
        <v>Representación Estatal en Nuevo León</v>
      </c>
      <c r="Q4" s="180"/>
      <c r="R4" s="180"/>
      <c r="S4" s="180"/>
      <c r="T4" s="180"/>
      <c r="U4" s="120"/>
      <c r="V4" s="120"/>
      <c r="W4" s="120"/>
      <c r="X4" s="120"/>
    </row>
    <row r="5" spans="1:43" ht="15" customHeight="1" x14ac:dyDescent="0.3">
      <c r="C5" s="121"/>
      <c r="H5" s="181" t="s">
        <v>10552</v>
      </c>
      <c r="I5" s="181"/>
      <c r="J5" s="181"/>
      <c r="K5" s="181"/>
      <c r="L5" s="181"/>
      <c r="M5" s="181"/>
      <c r="N5" s="181"/>
      <c r="O5" s="181"/>
      <c r="P5" s="181"/>
      <c r="Q5" s="181"/>
      <c r="R5" s="181"/>
      <c r="S5" s="181"/>
      <c r="T5" s="181"/>
      <c r="U5" s="120"/>
      <c r="V5" s="120"/>
      <c r="W5" s="120"/>
      <c r="X5" s="120"/>
    </row>
    <row r="6" spans="1:43" ht="15" customHeight="1" x14ac:dyDescent="0.3">
      <c r="C6" s="121"/>
      <c r="D6" s="184" t="s">
        <v>10439</v>
      </c>
      <c r="E6" s="184"/>
      <c r="F6" s="184"/>
      <c r="G6" s="184"/>
      <c r="H6" s="184"/>
      <c r="I6" s="184"/>
      <c r="J6" s="184"/>
      <c r="K6" s="184"/>
      <c r="L6" s="184"/>
      <c r="M6" s="184"/>
      <c r="N6" s="184"/>
      <c r="O6" s="184"/>
      <c r="P6" s="184"/>
      <c r="Q6" s="184"/>
      <c r="R6" s="184"/>
      <c r="S6" s="184"/>
      <c r="T6" s="184"/>
      <c r="U6" s="120"/>
      <c r="V6" s="120"/>
      <c r="W6" s="120"/>
      <c r="X6" s="120"/>
    </row>
    <row r="7" spans="1:43" ht="15" customHeight="1" x14ac:dyDescent="0.3">
      <c r="C7" s="121"/>
      <c r="D7" s="185" t="str">
        <f ca="1">PROPER(CADER)&amp;", Estado de "&amp;PROPER(ESTADO)&amp;" a "&amp;AL13&amp;" de "&amp;AL14&amp;" de "&amp;AL15</f>
        <v>Linares, Estado de Nuevo León a 28 de mayo de 2024</v>
      </c>
      <c r="E7" s="185"/>
      <c r="F7" s="185"/>
      <c r="G7" s="185"/>
      <c r="H7" s="185"/>
      <c r="I7" s="185"/>
      <c r="J7" s="185"/>
      <c r="K7" s="185"/>
      <c r="L7" s="185"/>
      <c r="M7" s="185"/>
      <c r="N7" s="185"/>
      <c r="O7" s="185"/>
      <c r="P7" s="185"/>
      <c r="Q7" s="185"/>
      <c r="R7" s="185"/>
      <c r="S7" s="185"/>
      <c r="T7" s="185"/>
      <c r="U7" s="120"/>
      <c r="V7" s="120"/>
      <c r="W7" s="120"/>
      <c r="X7" s="120"/>
    </row>
    <row r="8" spans="1:43" ht="26.45" customHeight="1" x14ac:dyDescent="0.3">
      <c r="C8" s="121"/>
      <c r="D8" s="116" t="str">
        <f>UPPER(ENCARGADO_DE_LA_VENTANILLA)</f>
        <v>C ABIEL FERNANDO PERALES MARIN</v>
      </c>
      <c r="E8" s="114"/>
      <c r="G8" s="114"/>
      <c r="R8" s="114" t="s">
        <v>10485</v>
      </c>
      <c r="U8" s="121"/>
      <c r="V8" s="122"/>
      <c r="W8" s="122" t="s">
        <v>157</v>
      </c>
      <c r="X8" s="122"/>
      <c r="AQ8" s="114" t="str">
        <f>IFERROR(IF(VLOOKUP(VALUE(#REF!),AC:AC,1,0)=0,"si","si"),"no")</f>
        <v>no</v>
      </c>
    </row>
    <row r="9" spans="1:43" ht="15" customHeight="1" x14ac:dyDescent="0.3">
      <c r="C9" s="121"/>
      <c r="D9" s="116" t="s">
        <v>10440</v>
      </c>
      <c r="E9" s="114"/>
      <c r="G9" s="114"/>
      <c r="U9" s="123"/>
      <c r="V9" s="121"/>
    </row>
    <row r="10" spans="1:43" ht="15" customHeight="1" x14ac:dyDescent="0.3">
      <c r="C10" s="121"/>
      <c r="D10" s="116" t="s">
        <v>10441</v>
      </c>
      <c r="E10" s="114"/>
      <c r="G10" s="124"/>
      <c r="H10" s="124"/>
      <c r="I10" s="124"/>
      <c r="J10" s="118"/>
      <c r="K10" s="118"/>
      <c r="L10" s="118"/>
      <c r="S10" s="125"/>
      <c r="T10" s="118"/>
      <c r="U10" s="126"/>
    </row>
    <row r="11" spans="1:43" ht="15" customHeight="1" x14ac:dyDescent="0.3">
      <c r="C11" s="127"/>
      <c r="D11" s="182" t="s">
        <v>10483</v>
      </c>
      <c r="E11" s="182"/>
      <c r="F11" s="182"/>
      <c r="G11" s="182"/>
      <c r="H11" s="182"/>
      <c r="I11" s="153"/>
    </row>
    <row r="12" spans="1:43" ht="7.5" customHeight="1" x14ac:dyDescent="0.3">
      <c r="D12" s="114"/>
      <c r="E12" s="114"/>
      <c r="G12" s="114"/>
      <c r="AK12" s="128"/>
      <c r="AL12" s="129"/>
      <c r="AM12" s="128"/>
    </row>
    <row r="13" spans="1:43" x14ac:dyDescent="0.3">
      <c r="D13" s="186" t="s">
        <v>10568</v>
      </c>
      <c r="E13" s="186"/>
      <c r="F13" s="186"/>
      <c r="G13" s="186"/>
      <c r="H13" s="186"/>
      <c r="I13" s="186"/>
      <c r="J13" s="186"/>
      <c r="K13" s="186"/>
      <c r="L13" s="186"/>
      <c r="M13" s="186"/>
      <c r="N13" s="186"/>
      <c r="O13" s="186"/>
      <c r="P13" s="186"/>
      <c r="Q13" s="186"/>
      <c r="R13" s="186"/>
      <c r="S13" s="186"/>
      <c r="T13" s="186"/>
      <c r="AK13" s="128"/>
      <c r="AL13" s="130">
        <f ca="1">DAY(TODAY())</f>
        <v>28</v>
      </c>
      <c r="AM13" s="128"/>
    </row>
    <row r="14" spans="1:43" ht="93.95" customHeight="1" x14ac:dyDescent="0.3">
      <c r="D14" s="186"/>
      <c r="E14" s="186"/>
      <c r="F14" s="186"/>
      <c r="G14" s="186"/>
      <c r="H14" s="186"/>
      <c r="I14" s="186"/>
      <c r="J14" s="186"/>
      <c r="K14" s="186"/>
      <c r="L14" s="186"/>
      <c r="M14" s="186"/>
      <c r="N14" s="186"/>
      <c r="O14" s="186"/>
      <c r="P14" s="186"/>
      <c r="Q14" s="186"/>
      <c r="R14" s="186"/>
      <c r="S14" s="186"/>
      <c r="T14" s="186"/>
      <c r="U14" s="125"/>
      <c r="AK14" s="128"/>
      <c r="AL14" s="130" t="str">
        <f ca="1">VLOOKUP(MONTH(TODAY()),AK17:AL28,2,0)</f>
        <v>mayo</v>
      </c>
      <c r="AM14" s="128"/>
    </row>
    <row r="15" spans="1:43" ht="11.45" customHeight="1" x14ac:dyDescent="0.3">
      <c r="D15" s="120"/>
      <c r="E15" s="120"/>
      <c r="G15" s="114"/>
      <c r="P15" s="124"/>
      <c r="Q15" s="124"/>
      <c r="R15" s="124"/>
      <c r="S15" s="124"/>
      <c r="V15" s="117"/>
      <c r="AK15" s="128"/>
      <c r="AL15" s="128">
        <f ca="1">YEAR(TODAY())</f>
        <v>2024</v>
      </c>
      <c r="AM15" s="128"/>
    </row>
    <row r="16" spans="1:43" ht="15.75" customHeight="1" x14ac:dyDescent="0.3">
      <c r="D16" s="187" t="s">
        <v>10442</v>
      </c>
      <c r="E16" s="187"/>
      <c r="F16" s="187"/>
      <c r="G16" s="187"/>
      <c r="H16" s="187"/>
      <c r="I16" s="187"/>
      <c r="J16" s="187"/>
      <c r="K16" s="187"/>
      <c r="L16" s="187"/>
      <c r="M16" s="187"/>
      <c r="N16" s="187"/>
      <c r="O16" s="187"/>
      <c r="P16" s="187"/>
      <c r="Q16" s="187"/>
      <c r="R16" s="187"/>
      <c r="S16" s="187"/>
      <c r="T16" s="187"/>
      <c r="U16" s="117"/>
      <c r="V16" s="117"/>
      <c r="AJ16" s="128"/>
      <c r="AK16" s="128"/>
      <c r="AL16" s="128"/>
      <c r="AM16" s="128"/>
    </row>
    <row r="17" spans="4:58" x14ac:dyDescent="0.3">
      <c r="D17" s="131"/>
      <c r="E17" s="131"/>
      <c r="F17" s="128"/>
      <c r="G17" s="132"/>
      <c r="H17" s="128"/>
      <c r="I17" s="128"/>
      <c r="J17" s="128"/>
      <c r="K17" s="128"/>
      <c r="L17" s="128"/>
      <c r="M17" s="133"/>
      <c r="N17" s="133"/>
      <c r="O17" s="128"/>
      <c r="P17" s="128"/>
      <c r="Q17" s="128"/>
      <c r="R17" s="128"/>
      <c r="S17" s="128"/>
      <c r="T17" s="128"/>
      <c r="U17" s="128"/>
      <c r="V17" s="128"/>
      <c r="W17" s="128"/>
      <c r="X17" s="128"/>
      <c r="AJ17" s="128"/>
      <c r="AK17" s="128">
        <v>1</v>
      </c>
      <c r="AL17" s="128" t="s">
        <v>183</v>
      </c>
      <c r="AM17" s="128"/>
    </row>
    <row r="18" spans="4:58" x14ac:dyDescent="0.3">
      <c r="D18" s="205" t="s">
        <v>10459</v>
      </c>
      <c r="E18" s="205"/>
      <c r="F18" s="205"/>
      <c r="G18" s="205"/>
      <c r="H18" s="189" t="s">
        <v>157</v>
      </c>
      <c r="I18" s="189"/>
      <c r="J18" s="189"/>
      <c r="K18" s="189"/>
      <c r="L18" s="189"/>
      <c r="M18" s="189"/>
      <c r="N18" s="189"/>
      <c r="O18" s="134">
        <f>IFERROR(IF(VLOOKUP(VALUE(H18),Y40:Y82,1,0)=1,"",""),1)</f>
        <v>1</v>
      </c>
      <c r="P18" s="205" t="e">
        <f>HYPERLINK("#"&amp;"DATOS!C"&amp;MATCH(VALUE(carp),DATOS!B:B,0),"PEUA:")</f>
        <v>#VALUE!</v>
      </c>
      <c r="Q18" s="205"/>
      <c r="R18" s="189" t="str">
        <f>AL31</f>
        <v/>
      </c>
      <c r="S18" s="189"/>
      <c r="T18" s="189"/>
      <c r="U18" s="135"/>
      <c r="V18" s="135"/>
      <c r="AJ18" s="128"/>
      <c r="AK18" s="128">
        <v>2</v>
      </c>
      <c r="AL18" s="128" t="s">
        <v>184</v>
      </c>
      <c r="AM18" s="128"/>
    </row>
    <row r="19" spans="4:58" x14ac:dyDescent="0.3">
      <c r="D19" s="198" t="s">
        <v>10460</v>
      </c>
      <c r="E19" s="198"/>
      <c r="F19" s="198"/>
      <c r="G19" s="198"/>
      <c r="H19" s="188" t="str">
        <f>AL29</f>
        <v/>
      </c>
      <c r="I19" s="188"/>
      <c r="J19" s="188"/>
      <c r="K19" s="188"/>
      <c r="L19" s="188"/>
      <c r="M19" s="188"/>
      <c r="N19" s="188"/>
      <c r="O19" s="128"/>
      <c r="P19" s="205" t="str">
        <f>"RUTA/CUENTA:"</f>
        <v>RUTA/CUENTA:</v>
      </c>
      <c r="Q19" s="205"/>
      <c r="R19" s="188" t="str">
        <f>AL33</f>
        <v/>
      </c>
      <c r="S19" s="188"/>
      <c r="T19" s="188"/>
      <c r="AJ19" s="128"/>
      <c r="AK19" s="128">
        <v>3</v>
      </c>
      <c r="AL19" s="128" t="s">
        <v>185</v>
      </c>
      <c r="AM19" s="128"/>
    </row>
    <row r="20" spans="4:58" x14ac:dyDescent="0.3">
      <c r="D20" s="132"/>
      <c r="E20" s="132"/>
      <c r="F20" s="128"/>
      <c r="G20" s="132"/>
      <c r="H20" s="128"/>
      <c r="I20" s="128"/>
      <c r="J20" s="128"/>
      <c r="K20" s="128"/>
      <c r="L20" s="128"/>
      <c r="M20" s="128"/>
      <c r="N20" s="128"/>
      <c r="O20" s="128"/>
      <c r="P20" s="128"/>
      <c r="Q20" s="128"/>
      <c r="R20" s="128"/>
      <c r="S20" s="128"/>
      <c r="T20" s="128"/>
      <c r="U20" s="117"/>
      <c r="V20" s="117"/>
      <c r="AJ20" s="128"/>
      <c r="AK20" s="128">
        <v>4</v>
      </c>
      <c r="AL20" s="128" t="s">
        <v>186</v>
      </c>
      <c r="AM20" s="128"/>
    </row>
    <row r="21" spans="4:58" ht="15" customHeight="1" x14ac:dyDescent="0.3">
      <c r="D21" s="198" t="s">
        <v>10461</v>
      </c>
      <c r="E21" s="198"/>
      <c r="F21" s="198"/>
      <c r="G21" s="198"/>
      <c r="H21" s="198"/>
      <c r="I21" s="198"/>
      <c r="J21" s="198"/>
      <c r="K21" s="198"/>
      <c r="L21" s="198"/>
      <c r="M21" s="189" t="str">
        <f>V21</f>
        <v/>
      </c>
      <c r="N21" s="190"/>
      <c r="O21" s="190"/>
      <c r="P21" s="190"/>
      <c r="Q21" s="190"/>
      <c r="R21" s="190"/>
      <c r="S21" s="190"/>
      <c r="T21" s="190"/>
      <c r="U21" s="117"/>
      <c r="V21" s="117" t="str">
        <f>PROPER(AL35)</f>
        <v/>
      </c>
      <c r="AJ21" s="128"/>
      <c r="AK21" s="128">
        <v>5</v>
      </c>
      <c r="AL21" s="128" t="s">
        <v>187</v>
      </c>
      <c r="AM21" s="128"/>
    </row>
    <row r="22" spans="4:58" x14ac:dyDescent="0.3">
      <c r="D22" s="198" t="s">
        <v>10462</v>
      </c>
      <c r="E22" s="198"/>
      <c r="F22" s="198"/>
      <c r="G22" s="198"/>
      <c r="H22" s="198"/>
      <c r="I22" s="198"/>
      <c r="J22" s="198"/>
      <c r="K22" s="198"/>
      <c r="L22" s="198"/>
      <c r="M22" s="198"/>
      <c r="N22" s="203" t="str">
        <f>V22</f>
        <v/>
      </c>
      <c r="O22" s="188"/>
      <c r="P22" s="188"/>
      <c r="Q22" s="188"/>
      <c r="R22" s="188"/>
      <c r="S22" s="188"/>
      <c r="T22" s="188"/>
      <c r="U22" s="117"/>
      <c r="V22" s="117" t="str">
        <f>IF(AL46=0,"",PROPER(AL46))</f>
        <v/>
      </c>
      <c r="AJ22" s="128"/>
      <c r="AK22" s="128">
        <v>6</v>
      </c>
      <c r="AL22" s="128" t="s">
        <v>188</v>
      </c>
      <c r="AM22" s="128"/>
    </row>
    <row r="23" spans="4:58" x14ac:dyDescent="0.3">
      <c r="D23" s="154" t="s">
        <v>10463</v>
      </c>
      <c r="E23" s="154"/>
      <c r="F23" s="154"/>
      <c r="G23" s="154"/>
      <c r="H23" s="146"/>
      <c r="I23" s="189" t="str">
        <f>V23</f>
        <v/>
      </c>
      <c r="J23" s="189"/>
      <c r="K23" s="189"/>
      <c r="L23" s="189"/>
      <c r="M23" s="189"/>
      <c r="N23" s="189"/>
      <c r="O23" s="189"/>
      <c r="P23" s="189"/>
      <c r="Q23" s="189"/>
      <c r="R23" s="189"/>
      <c r="S23" s="189"/>
      <c r="T23" s="189"/>
      <c r="V23" s="117" t="str">
        <f>PROPER(AL36)</f>
        <v/>
      </c>
      <c r="AJ23" s="128"/>
      <c r="AK23" s="128">
        <v>7</v>
      </c>
      <c r="AL23" s="128" t="s">
        <v>189</v>
      </c>
      <c r="AM23" s="128"/>
    </row>
    <row r="24" spans="4:58" x14ac:dyDescent="0.3">
      <c r="D24" s="198" t="s">
        <v>10464</v>
      </c>
      <c r="E24" s="198"/>
      <c r="F24" s="189" t="str">
        <f>V24</f>
        <v/>
      </c>
      <c r="G24" s="190"/>
      <c r="H24" s="190"/>
      <c r="I24" s="190"/>
      <c r="J24" s="190"/>
      <c r="K24" s="190"/>
      <c r="L24" s="190"/>
      <c r="M24" s="190"/>
      <c r="N24" s="190"/>
      <c r="O24" s="128"/>
      <c r="P24" s="136" t="s">
        <v>10469</v>
      </c>
      <c r="Q24" s="203" t="str">
        <f>V25</f>
        <v/>
      </c>
      <c r="R24" s="188"/>
      <c r="S24" s="188"/>
      <c r="T24" s="188"/>
      <c r="U24" s="117"/>
      <c r="V24" s="117" t="str">
        <f>PROPER(AL38)</f>
        <v/>
      </c>
      <c r="AJ24" s="128"/>
      <c r="AK24" s="128">
        <v>8</v>
      </c>
      <c r="AL24" s="128" t="s">
        <v>190</v>
      </c>
      <c r="AM24" s="128"/>
    </row>
    <row r="25" spans="4:58" ht="15" customHeight="1" x14ac:dyDescent="0.3">
      <c r="D25" s="198" t="s">
        <v>10465</v>
      </c>
      <c r="E25" s="198"/>
      <c r="F25" s="198"/>
      <c r="G25" s="198"/>
      <c r="H25" s="198"/>
      <c r="I25" s="198"/>
      <c r="J25" s="188" t="str">
        <f>AL39</f>
        <v/>
      </c>
      <c r="K25" s="188"/>
      <c r="L25" s="188"/>
      <c r="M25" s="188"/>
      <c r="N25" s="188"/>
      <c r="O25" s="128"/>
      <c r="P25" s="137" t="s">
        <v>10470</v>
      </c>
      <c r="Q25" s="204" t="str">
        <f>IF(AL40=0,"",AL40)</f>
        <v/>
      </c>
      <c r="R25" s="204"/>
      <c r="S25" s="204"/>
      <c r="T25" s="204"/>
      <c r="U25" s="117"/>
      <c r="V25" s="117" t="str">
        <f>PROPER(AL37)</f>
        <v/>
      </c>
      <c r="AJ25" s="128"/>
      <c r="AK25" s="128">
        <v>9</v>
      </c>
      <c r="AL25" s="128" t="s">
        <v>192</v>
      </c>
      <c r="AM25" s="128"/>
    </row>
    <row r="26" spans="4:58" ht="15" customHeight="1" x14ac:dyDescent="0.3">
      <c r="D26" s="197" t="s">
        <v>10466</v>
      </c>
      <c r="E26" s="197"/>
      <c r="F26" s="197"/>
      <c r="G26" s="197"/>
      <c r="H26" s="197"/>
      <c r="I26" s="197"/>
      <c r="J26" s="197"/>
      <c r="K26" s="188" t="str">
        <f>AL44</f>
        <v/>
      </c>
      <c r="L26" s="188"/>
      <c r="M26" s="188"/>
      <c r="N26" s="188"/>
      <c r="O26" s="128"/>
      <c r="P26" s="198" t="s">
        <v>10471</v>
      </c>
      <c r="Q26" s="198"/>
      <c r="R26" s="198"/>
      <c r="S26" s="198"/>
      <c r="T26" s="138" t="str">
        <f>V26</f>
        <v/>
      </c>
      <c r="V26" s="117" t="str">
        <f>IF(AL45=0,"",AL45)</f>
        <v/>
      </c>
      <c r="AJ26" s="128"/>
      <c r="AK26" s="128">
        <v>10</v>
      </c>
      <c r="AL26" s="128" t="s">
        <v>191</v>
      </c>
      <c r="AM26" s="128"/>
      <c r="BE26" s="114">
        <v>1</v>
      </c>
      <c r="BF26" s="114" t="s">
        <v>183</v>
      </c>
    </row>
    <row r="27" spans="4:58" x14ac:dyDescent="0.3">
      <c r="D27" s="139" t="s">
        <v>10467</v>
      </c>
      <c r="E27" s="200" t="str">
        <f>AL41</f>
        <v/>
      </c>
      <c r="F27" s="200"/>
      <c r="G27" s="200"/>
      <c r="H27" s="200"/>
      <c r="I27" s="200"/>
      <c r="J27" s="207" t="s">
        <v>10468</v>
      </c>
      <c r="K27" s="207"/>
      <c r="L27" s="193" t="str">
        <f>AL42</f>
        <v/>
      </c>
      <c r="M27" s="193"/>
      <c r="N27" s="193"/>
      <c r="O27" s="133"/>
      <c r="P27" s="206" t="s">
        <v>10554</v>
      </c>
      <c r="Q27" s="206"/>
      <c r="R27" s="206"/>
      <c r="S27" s="204" t="str">
        <f>AL43</f>
        <v/>
      </c>
      <c r="T27" s="204"/>
      <c r="U27" s="117"/>
      <c r="V27" s="117" t="str">
        <f>IF(AL32=0,"",AL32&amp;" HP")</f>
        <v xml:space="preserve"> HP</v>
      </c>
      <c r="AJ27" s="128"/>
      <c r="AK27" s="128">
        <v>11</v>
      </c>
      <c r="AL27" s="128" t="s">
        <v>193</v>
      </c>
      <c r="AM27" s="128"/>
      <c r="BE27" s="114">
        <v>2</v>
      </c>
      <c r="BF27" s="114" t="s">
        <v>184</v>
      </c>
    </row>
    <row r="28" spans="4:58" ht="15" customHeight="1" x14ac:dyDescent="0.3">
      <c r="D28" s="114"/>
      <c r="E28" s="114"/>
      <c r="G28" s="114"/>
      <c r="J28" s="133"/>
      <c r="K28" s="133"/>
      <c r="L28" s="133"/>
      <c r="V28" s="117" t="e">
        <f>INDEX(DATOS!B:B,MATCH(VALUE(H18),DATOS!C:C,0),1)</f>
        <v>#VALUE!</v>
      </c>
      <c r="W28" s="114" t="str">
        <f>IFERROR(ROW(INDEX(DATOS!B:B, MATCH(carp, DATOS!B:B, 0))),"")</f>
        <v/>
      </c>
      <c r="AJ28" s="128"/>
      <c r="AK28" s="128">
        <v>12</v>
      </c>
      <c r="AL28" s="128" t="s">
        <v>194</v>
      </c>
      <c r="AM28" s="128"/>
      <c r="BE28" s="114">
        <v>3</v>
      </c>
      <c r="BF28" s="114" t="s">
        <v>185</v>
      </c>
    </row>
    <row r="29" spans="4:58" x14ac:dyDescent="0.3">
      <c r="D29" s="187" t="s">
        <v>10443</v>
      </c>
      <c r="E29" s="187"/>
      <c r="F29" s="187"/>
      <c r="G29" s="187"/>
      <c r="H29" s="187"/>
      <c r="I29" s="187"/>
      <c r="J29" s="187"/>
      <c r="K29" s="187"/>
      <c r="L29" s="187"/>
      <c r="M29" s="187"/>
      <c r="N29" s="187"/>
      <c r="O29" s="187"/>
      <c r="P29" s="187"/>
      <c r="Q29" s="187"/>
      <c r="R29" s="187"/>
      <c r="S29" s="187"/>
      <c r="T29" s="187"/>
      <c r="U29" s="117"/>
      <c r="V29" s="117"/>
      <c r="AJ29" s="128"/>
      <c r="AK29" s="128"/>
      <c r="AL29" s="128" t="str">
        <f>IFERROR(IF(INDEX(DATOS!E:E,MATCH(VALUE(REINSCRIPCION!H18),DATOS!C:C,0),1)=0,"",INDEX(DATOS!E:E,MATCH(VALUE(REINSCRIPCION!H18),DATOS!C:C,0),1)),"")</f>
        <v/>
      </c>
      <c r="AM29" s="128"/>
      <c r="BE29" s="114">
        <v>4</v>
      </c>
      <c r="BF29" s="114" t="s">
        <v>186</v>
      </c>
    </row>
    <row r="30" spans="4:58" ht="15" hidden="1" customHeight="1" x14ac:dyDescent="0.3">
      <c r="D30" s="114"/>
      <c r="E30" s="114"/>
      <c r="G30" s="114"/>
      <c r="M30" s="118"/>
      <c r="N30" s="118"/>
      <c r="O30" s="140"/>
      <c r="P30" s="140"/>
      <c r="Q30" s="140"/>
      <c r="R30" s="140"/>
      <c r="S30" s="140"/>
      <c r="T30" s="140"/>
      <c r="U30" s="117"/>
      <c r="V30" s="117"/>
      <c r="AJ30" s="128"/>
      <c r="AK30" s="128"/>
      <c r="AL30" s="128" t="str">
        <f>IFERROR(IF(INDEX(DATOS!D:D,MATCH(VALUE(REINSCRIPCION!H18),DATOS!C:C,0),1)=0,"",INDEX(DATOS!D:D,MATCH(VALUE(REINSCRIPCION!H18),DATOS!C:C,0),1)),"")</f>
        <v/>
      </c>
      <c r="AM30" s="128"/>
      <c r="BE30" s="114">
        <v>5</v>
      </c>
      <c r="BF30" s="114" t="s">
        <v>187</v>
      </c>
    </row>
    <row r="31" spans="4:58" ht="15" customHeight="1" x14ac:dyDescent="0.3">
      <c r="D31" s="156" t="s">
        <v>10555</v>
      </c>
      <c r="E31" s="156"/>
      <c r="F31" s="156"/>
      <c r="G31" s="156"/>
      <c r="H31" s="146"/>
      <c r="I31" s="130" t="str">
        <f>AK35</f>
        <v/>
      </c>
      <c r="O31" s="140"/>
      <c r="P31" s="140"/>
      <c r="Q31" s="140"/>
      <c r="R31" s="140"/>
      <c r="S31" s="140"/>
      <c r="T31" s="140"/>
      <c r="U31" s="117"/>
      <c r="V31" s="117"/>
      <c r="AJ31" s="128"/>
      <c r="AK31" s="128"/>
      <c r="AL31" s="128" t="str">
        <f>IFERROR(IF(INDEX(DATOS!H:H,MATCH(VALUE(REINSCRIPCION!H18),DATOS!C:C,0),1)=0,"",INDEX(DATOS!H:H,MATCH(VALUE(REINSCRIPCION!H18),DATOS!C:C,0),1)),"")</f>
        <v/>
      </c>
      <c r="AM31" s="128"/>
      <c r="BE31" s="114">
        <v>6</v>
      </c>
      <c r="BF31" s="114" t="s">
        <v>188</v>
      </c>
    </row>
    <row r="32" spans="4:58" x14ac:dyDescent="0.3">
      <c r="D32" s="128"/>
      <c r="E32" s="128"/>
      <c r="F32" s="128"/>
      <c r="G32" s="128"/>
      <c r="O32" s="140"/>
      <c r="P32" s="140"/>
      <c r="Q32" s="140"/>
      <c r="R32" s="140"/>
      <c r="S32" s="140"/>
      <c r="T32" s="140"/>
      <c r="U32" s="141"/>
      <c r="V32" s="141"/>
      <c r="W32" s="141"/>
      <c r="X32" s="141"/>
      <c r="AJ32" s="128"/>
      <c r="AK32" s="128"/>
      <c r="AL32" s="128" t="str">
        <f>IFERROR(INDEX(DATOS!Y:Y,MATCH(VALUE(REINSCRIPCION!H18),DATOS!C:C,0),1),"")</f>
        <v/>
      </c>
      <c r="AM32" s="142" t="str">
        <f>IF(AL32="","",(AL32*0.746*365*24)*0.75+438)</f>
        <v/>
      </c>
      <c r="BE32" s="114">
        <v>7</v>
      </c>
      <c r="BF32" s="114" t="s">
        <v>189</v>
      </c>
    </row>
    <row r="33" spans="4:58" x14ac:dyDescent="0.3">
      <c r="D33" s="202" t="str">
        <f>AK34</f>
        <v/>
      </c>
      <c r="E33" s="202"/>
      <c r="F33" s="202"/>
      <c r="G33" s="202"/>
      <c r="H33" s="202"/>
      <c r="I33" s="202"/>
      <c r="J33" s="202"/>
      <c r="K33" s="202"/>
      <c r="L33" s="202"/>
      <c r="M33" s="202"/>
      <c r="N33" s="202"/>
      <c r="O33" s="202"/>
      <c r="P33" s="202"/>
      <c r="Q33" s="202"/>
      <c r="R33" s="202"/>
      <c r="S33" s="202"/>
      <c r="T33" s="202"/>
      <c r="AJ33" s="128"/>
      <c r="AK33" s="128"/>
      <c r="AL33" s="128" t="str">
        <f>IFERROR(IF(INDEX(DATOS!D:D,MATCH(VALUE(REINSCRIPCION!H18),DATOS!C:C,0),1)=0,"",INDEX(DATOS!D:D,MATCH(VALUE(REINSCRIPCION!H18),DATOS!C:C,0),1)),"")</f>
        <v/>
      </c>
      <c r="AM33" s="128"/>
      <c r="BE33" s="114">
        <v>8</v>
      </c>
      <c r="BF33" s="114" t="s">
        <v>190</v>
      </c>
    </row>
    <row r="34" spans="4:58" x14ac:dyDescent="0.3">
      <c r="D34" s="202"/>
      <c r="E34" s="202"/>
      <c r="F34" s="202"/>
      <c r="G34" s="202"/>
      <c r="H34" s="202"/>
      <c r="I34" s="202"/>
      <c r="J34" s="202"/>
      <c r="K34" s="202"/>
      <c r="L34" s="202"/>
      <c r="M34" s="202"/>
      <c r="N34" s="202"/>
      <c r="O34" s="202"/>
      <c r="P34" s="202"/>
      <c r="Q34" s="202"/>
      <c r="R34" s="202"/>
      <c r="S34" s="202"/>
      <c r="T34" s="202"/>
      <c r="U34" s="117"/>
      <c r="V34" s="117"/>
      <c r="AJ34" s="117"/>
      <c r="AK34" s="114" t="str">
        <f>IFERROR(IF(INDEX(DATOS!AU:AU,MATCH(VALUE(REINSCRIPCION!H18),DATOS!C:C,0),1)="","",INDEX(DATOS!AU:AU,MATCH(VALUE(REINSCRIPCION!H18),DATOS!C:C,0),1)),"")</f>
        <v/>
      </c>
      <c r="AL34" s="128" t="str">
        <f>IFERROR(INDEX(DATOS!U:U,MATCH(VALUE(REINSCRIPCION!H18),DATOS!C:C,0),1)&amp; " Has.","")</f>
        <v/>
      </c>
      <c r="BE34" s="114">
        <v>9</v>
      </c>
      <c r="BF34" s="114" t="s">
        <v>192</v>
      </c>
    </row>
    <row r="35" spans="4:58" ht="15" customHeight="1" x14ac:dyDescent="0.3">
      <c r="D35" s="202"/>
      <c r="E35" s="202"/>
      <c r="F35" s="202"/>
      <c r="G35" s="202"/>
      <c r="H35" s="202"/>
      <c r="I35" s="202"/>
      <c r="J35" s="202"/>
      <c r="K35" s="202"/>
      <c r="L35" s="202"/>
      <c r="M35" s="202"/>
      <c r="N35" s="202"/>
      <c r="O35" s="202"/>
      <c r="P35" s="202"/>
      <c r="Q35" s="202"/>
      <c r="R35" s="202"/>
      <c r="S35" s="202"/>
      <c r="T35" s="202"/>
      <c r="U35" s="117"/>
      <c r="V35" s="117"/>
      <c r="AK35" s="114" t="str">
        <f>IFERROR(IF(INDEX(DATOS!X:X,MATCH(VALUE(REINSCRIPCION!H18),DATOS!C:C,0),1)="","",INDEX(DATOS!X:X,MATCH(VALUE(REINSCRIPCION!H18),DATOS!C:C,0),1)),"")</f>
        <v/>
      </c>
      <c r="AL35" s="114" t="str">
        <f>IFERROR(INDEX(DATOS!K:K,MATCH(VALUE(REINSCRIPCION!H18),DATOS!C:C,0),1),"")</f>
        <v/>
      </c>
      <c r="BE35" s="114">
        <v>10</v>
      </c>
      <c r="BF35" s="114" t="s">
        <v>191</v>
      </c>
    </row>
    <row r="36" spans="4:58" ht="42.75" customHeight="1" x14ac:dyDescent="0.3">
      <c r="D36" s="202"/>
      <c r="E36" s="202"/>
      <c r="F36" s="202"/>
      <c r="G36" s="202"/>
      <c r="H36" s="202"/>
      <c r="I36" s="202"/>
      <c r="J36" s="202"/>
      <c r="K36" s="202"/>
      <c r="L36" s="202"/>
      <c r="M36" s="202"/>
      <c r="N36" s="202"/>
      <c r="O36" s="202"/>
      <c r="P36" s="202"/>
      <c r="Q36" s="202"/>
      <c r="R36" s="202"/>
      <c r="S36" s="202"/>
      <c r="T36" s="202"/>
      <c r="U36" s="117"/>
      <c r="V36" s="117"/>
      <c r="AK36" s="114" t="str">
        <f>IFERROR(IF(INDEX(DATOS!AG:AG,MATCH(VALUE(REINSCRIPCION!H18),DATOS!C:C,0),1)=0,"",INDEX(DATOS!AG:AG,MATCH(VALUE(REINSCRIPCION!H18),DATOS!C:C,0),1)),"")</f>
        <v/>
      </c>
      <c r="AL36" s="114" t="str">
        <f>IFERROR(INDEX(DATOS!T:T,MATCH(VALUE(REINSCRIPCION!H18),DATOS!C:C,0),1),"")</f>
        <v/>
      </c>
      <c r="BE36" s="114">
        <v>11</v>
      </c>
      <c r="BF36" s="114" t="s">
        <v>193</v>
      </c>
    </row>
    <row r="37" spans="4:58" ht="8.25" customHeight="1" x14ac:dyDescent="0.3">
      <c r="D37" s="114"/>
      <c r="E37" s="114"/>
      <c r="G37" s="114"/>
      <c r="U37" s="117"/>
      <c r="V37" s="117"/>
      <c r="AA37" s="114">
        <v>0</v>
      </c>
      <c r="AC37" s="114" t="s">
        <v>106</v>
      </c>
      <c r="AK37" s="114" t="str">
        <f>IFERROR(IF(INDEX(DATOS!AH:AH,MATCH(VALUE(REINSCRIPCION!H18),DATOS!C:C,0),1)=0,"",INDEX(DATOS!AH:AH,MATCH(VALUE(REINSCRIPCION!H18),DATOS!C:C,0),1)),"")</f>
        <v/>
      </c>
      <c r="AL37" s="114" t="str">
        <f>IFERROR(INDEX(DATOS!R:R,MATCH(VALUE(REINSCRIPCION!H18),DATOS!C:C,0),1),"")</f>
        <v/>
      </c>
      <c r="BE37" s="114">
        <v>12</v>
      </c>
      <c r="BF37" s="114" t="s">
        <v>194</v>
      </c>
    </row>
    <row r="38" spans="4:58" ht="15" customHeight="1" x14ac:dyDescent="0.3">
      <c r="D38" s="199" t="s">
        <v>10556</v>
      </c>
      <c r="E38" s="199"/>
      <c r="F38" s="199"/>
      <c r="G38" s="189" t="str">
        <f>V27</f>
        <v xml:space="preserve"> HP</v>
      </c>
      <c r="H38" s="189"/>
      <c r="I38" s="189"/>
      <c r="J38" s="128"/>
      <c r="K38" s="128"/>
      <c r="L38" s="128"/>
      <c r="M38" s="128"/>
      <c r="U38" s="117"/>
      <c r="V38" s="117"/>
      <c r="AA38" s="114">
        <f t="shared" ref="AA38:AA101" si="0">AA37+AB38</f>
        <v>1</v>
      </c>
      <c r="AB38" s="114">
        <f>IF(AC38="",0,1)</f>
        <v>1</v>
      </c>
      <c r="AC38" s="117">
        <f>IF(DATOS!J2=Y$39,DATOS!C2,"")</f>
        <v>0</v>
      </c>
      <c r="AL38" s="114" t="str">
        <f>IFERROR(INDEX(DATOS!S:S,MATCH(VALUE(REINSCRIPCION!H18),DATOS!C:C,0),1),"")</f>
        <v/>
      </c>
    </row>
    <row r="39" spans="4:58" ht="15" customHeight="1" x14ac:dyDescent="0.3">
      <c r="D39" s="143" t="str">
        <f>"Cuota energética calculada:  "&amp;IF(G38="","",AM32&amp;" Kw/h")</f>
        <v>Cuota energética calculada:   Kw/h</v>
      </c>
      <c r="E39" s="143"/>
      <c r="F39" s="143"/>
      <c r="G39" s="143"/>
      <c r="H39" s="143"/>
      <c r="I39" s="143"/>
      <c r="J39" s="157"/>
      <c r="K39" s="157"/>
      <c r="L39" s="157"/>
      <c r="M39" s="157"/>
      <c r="U39" s="117"/>
      <c r="V39" s="117"/>
      <c r="Y39" s="114" t="str">
        <f>D49</f>
        <v/>
      </c>
      <c r="AA39" s="114">
        <f t="shared" si="0"/>
        <v>1</v>
      </c>
      <c r="AB39" s="114">
        <f>IF(AC39="",0,IFERROR(IF(VLOOKUP(AC39,AC$38:AC38,1,0)&gt;0,0,0),1))</f>
        <v>0</v>
      </c>
      <c r="AC39" s="117">
        <f>IF(DATOS!J3=Y$39,DATOS!C3,"")</f>
        <v>0</v>
      </c>
      <c r="AL39" s="114" t="str">
        <f>IF(OR(AM40=1,AM40=2,AM40=3,AM40=4),IFERROR(IF(INDEX(DATOS!BE:BE,MATCH(VALUE(REINSCRIPCION!H18),DATOS!C:C,0),1)=0,"",INDEX(DATOS!BE:BE,MATCH(VALUE(REINSCRIPCION!H18),DATOS!C:C,0),1)),""),"")</f>
        <v/>
      </c>
    </row>
    <row r="40" spans="4:58" x14ac:dyDescent="0.3">
      <c r="D40" s="128"/>
      <c r="E40" s="114"/>
      <c r="G40" s="114"/>
      <c r="U40" s="117"/>
      <c r="V40" s="117"/>
      <c r="X40" s="114">
        <v>1</v>
      </c>
      <c r="Y40" s="117">
        <f t="shared" ref="Y40:Y103" si="1">IFERROR(VLOOKUP(X40,AA$38:AC$3370,3,0),"")</f>
        <v>0</v>
      </c>
      <c r="AA40" s="114">
        <f>AA39+AB40</f>
        <v>1</v>
      </c>
      <c r="AB40" s="114">
        <f>IF(AC40="",0,IFERROR(IF(VLOOKUP(AC40,AC$38:AC39,1,0)&gt;0,0,0),1))</f>
        <v>0</v>
      </c>
      <c r="AC40" s="117">
        <f>IF(DATOS!J4=Y$39,DATOS!C4,"")</f>
        <v>0</v>
      </c>
      <c r="AL40" s="114" t="str">
        <f>IF(OR(AM40=1,AM40=2,AM40=3,AM40=4),IFERROR(INDEX(DATOS!BF:BF,MATCH(VALUE(REINSCRIPCION!H18),DATOS!C:C,0),1),""),"")</f>
        <v/>
      </c>
      <c r="AM40" s="114" t="str">
        <f>IFERROR(INDEX(DATOS!BB:BB,MATCH(VALUE(REINSCRIPCION!H18),DATOS!C:C,0),1),"")</f>
        <v/>
      </c>
      <c r="AN40" s="114" t="str">
        <f>IFERROR(INDEX(DATOS!BI:BI,MATCH(VALUE(REINSCRIPCION!H18),DATOS!C:C,0),1),"")</f>
        <v/>
      </c>
    </row>
    <row r="41" spans="4:58" ht="15" customHeight="1" x14ac:dyDescent="0.3">
      <c r="D41" s="114" t="s">
        <v>10444</v>
      </c>
      <c r="E41" s="114"/>
      <c r="G41" s="114"/>
      <c r="U41" s="117"/>
      <c r="V41" s="117"/>
      <c r="X41" s="114">
        <v>2</v>
      </c>
      <c r="Y41" s="117" t="str">
        <f t="shared" si="1"/>
        <v/>
      </c>
      <c r="AA41" s="114">
        <f t="shared" si="0"/>
        <v>1</v>
      </c>
      <c r="AB41" s="114">
        <f>IF(AC41="",0,IFERROR(IF(VLOOKUP(AC41,AC$38:AC40,1,0)&gt;0,0,0),1))</f>
        <v>0</v>
      </c>
      <c r="AC41" s="117">
        <f>IF(DATOS!J5=Y$39,DATOS!C5,"")</f>
        <v>0</v>
      </c>
      <c r="AL41" s="114" t="str">
        <f>IFERROR(IF(INDEX(DATOS!BG:BG,MATCH(VALUE(REINSCRIPCION!H18),DATOS!C:C,0),1)=0,"",INDEX(DATOS!BG:BG,MATCH(VALUE(REINSCRIPCION!H18),DATOS!C:C,0),1)),"")</f>
        <v/>
      </c>
    </row>
    <row r="42" spans="4:58" x14ac:dyDescent="0.3">
      <c r="D42" s="144" t="s">
        <v>10472</v>
      </c>
      <c r="E42" s="145"/>
      <c r="F42" s="145"/>
      <c r="G42" s="145"/>
      <c r="H42" s="145"/>
      <c r="I42" s="145"/>
      <c r="J42" s="145"/>
      <c r="K42" s="128"/>
      <c r="L42" s="128"/>
      <c r="M42" s="128"/>
      <c r="N42" s="128"/>
      <c r="O42" s="128"/>
      <c r="P42" s="144" t="s">
        <v>10473</v>
      </c>
      <c r="Q42" s="145"/>
      <c r="R42" s="145"/>
      <c r="S42" s="145"/>
      <c r="T42" s="145"/>
      <c r="U42" s="117"/>
      <c r="V42" s="117"/>
      <c r="X42" s="114">
        <v>3</v>
      </c>
      <c r="Y42" s="117" t="str">
        <f t="shared" si="1"/>
        <v/>
      </c>
      <c r="AA42" s="114">
        <f t="shared" si="0"/>
        <v>1</v>
      </c>
      <c r="AB42" s="114">
        <f>IF(AC42="",0,IFERROR(IF(VLOOKUP(AC42,AC$38:AC41,1,0)&gt;0,0,0),1))</f>
        <v>0</v>
      </c>
      <c r="AC42" s="117">
        <f>IF(DATOS!J6=Y$39,DATOS!C6,"")</f>
        <v>0</v>
      </c>
      <c r="AH42" s="117"/>
      <c r="AL42" s="114" t="str">
        <f>IFERROR(IF(INDEX(DATOS!BH:BH,MATCH(VALUE(REINSCRIPCION!H18),DATOS!C:C,0),1)=0,"",INDEX(DATOS!BH:BH,MATCH(VALUE(REINSCRIPCION!H18),DATOS!C:C,0),1)),"")</f>
        <v/>
      </c>
    </row>
    <row r="43" spans="4:58" x14ac:dyDescent="0.3">
      <c r="D43" s="194" t="str">
        <f>AK36</f>
        <v/>
      </c>
      <c r="E43" s="195"/>
      <c r="F43" s="195"/>
      <c r="G43" s="195"/>
      <c r="H43" s="195"/>
      <c r="I43" s="195"/>
      <c r="J43" s="196"/>
      <c r="P43" s="194" t="str">
        <f>AK37</f>
        <v/>
      </c>
      <c r="Q43" s="195"/>
      <c r="R43" s="195"/>
      <c r="S43" s="195"/>
      <c r="T43" s="196"/>
      <c r="U43" s="117"/>
      <c r="V43" s="117"/>
      <c r="X43" s="114">
        <v>4</v>
      </c>
      <c r="Y43" s="117" t="str">
        <f t="shared" si="1"/>
        <v/>
      </c>
      <c r="AA43" s="114">
        <f t="shared" si="0"/>
        <v>1</v>
      </c>
      <c r="AB43" s="114">
        <f>IF(AC43="",0,IFERROR(IF(VLOOKUP(AC43,AC$38:AC42,1,0)&gt;0,0,0),1))</f>
        <v>0</v>
      </c>
      <c r="AC43" s="117">
        <f>IF(DATOS!J7=Y$39,DATOS!C7,"")</f>
        <v>0</v>
      </c>
      <c r="AL43" s="114" t="str">
        <f>IFERROR(INDEX(DATOS!F:F,MATCH(VALUE(REINSCRIPCION!H18),DATOS!C:C,0),1),"")</f>
        <v/>
      </c>
    </row>
    <row r="44" spans="4:58" x14ac:dyDescent="0.3">
      <c r="D44" s="146" t="s">
        <v>10445</v>
      </c>
      <c r="E44" s="146"/>
      <c r="F44" s="118"/>
      <c r="H44" s="118"/>
      <c r="I44" s="155"/>
      <c r="Q44" s="118"/>
      <c r="S44" s="118"/>
      <c r="U44" s="117"/>
      <c r="V44" s="117"/>
      <c r="X44" s="114">
        <v>5</v>
      </c>
      <c r="Y44" s="117" t="str">
        <f t="shared" si="1"/>
        <v/>
      </c>
      <c r="AA44" s="114">
        <f t="shared" si="0"/>
        <v>1</v>
      </c>
      <c r="AB44" s="114">
        <f>IF(AC44="",0,IFERROR(IF(VLOOKUP(AC44,AC$38:AC43,1,0)&gt;0,0,0),1))</f>
        <v>0</v>
      </c>
      <c r="AC44" s="117">
        <f>IF(DATOS!J8=Y$39,DATOS!C8,"")</f>
        <v>0</v>
      </c>
      <c r="AL44" s="114" t="str">
        <f>IFERROR(INDEX(DATOS!V:V,MATCH(VALUE(REINSCRIPCION!H18),DATOS!C:C,0),1)&amp;" Has.","")</f>
        <v/>
      </c>
    </row>
    <row r="45" spans="4:58" x14ac:dyDescent="0.3">
      <c r="D45" s="114"/>
      <c r="E45" s="114"/>
      <c r="F45" s="140"/>
      <c r="G45" s="140"/>
      <c r="H45" s="140"/>
      <c r="I45" s="140"/>
      <c r="Q45" s="118"/>
      <c r="S45" s="118"/>
      <c r="U45" s="117"/>
      <c r="V45" s="117"/>
      <c r="X45" s="114">
        <v>6</v>
      </c>
      <c r="Y45" s="117" t="str">
        <f t="shared" si="1"/>
        <v/>
      </c>
      <c r="AA45" s="114">
        <f t="shared" si="0"/>
        <v>1</v>
      </c>
      <c r="AB45" s="114">
        <f>IF(AC45="",0,IFERROR(IF(VLOOKUP(AC45,AC$38:AC44,1,0)&gt;0,0,0),1))</f>
        <v>0</v>
      </c>
      <c r="AC45" s="117">
        <f>IF(DATOS!J9=Y$39,DATOS!C9,"")</f>
        <v>0</v>
      </c>
      <c r="AL45" s="114" t="str">
        <f>IFERROR(INDEX(DATOS!O:O,MATCH(VALUE(REINSCRIPCION!H18),DATOS!C:C,0),1),"")</f>
        <v/>
      </c>
    </row>
    <row r="46" spans="4:58" ht="15" customHeight="1" x14ac:dyDescent="0.3">
      <c r="D46" s="182" t="s">
        <v>10446</v>
      </c>
      <c r="E46" s="182"/>
      <c r="F46" s="182"/>
      <c r="G46" s="182"/>
      <c r="H46" s="182"/>
      <c r="I46" s="182"/>
      <c r="J46" s="182"/>
      <c r="K46" s="146"/>
      <c r="L46" s="146"/>
      <c r="U46" s="117"/>
      <c r="V46" s="117"/>
      <c r="X46" s="114">
        <v>7</v>
      </c>
      <c r="Y46" s="117" t="str">
        <f t="shared" si="1"/>
        <v/>
      </c>
      <c r="AA46" s="114">
        <f t="shared" si="0"/>
        <v>1</v>
      </c>
      <c r="AB46" s="114">
        <f>IF(AC46="",0,IFERROR(IF(VLOOKUP(AC46,AC$38:AC45,1,0)&gt;0,0,0),1))</f>
        <v>0</v>
      </c>
      <c r="AC46" s="117">
        <f>IF(DATOS!J10=Y$39,DATOS!C10,"")</f>
        <v>0</v>
      </c>
      <c r="AL46" s="11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191"/>
      <c r="I47" s="191"/>
      <c r="J47" s="191"/>
      <c r="K47" s="191"/>
      <c r="L47" s="191"/>
      <c r="M47" s="191"/>
      <c r="V47" s="117"/>
      <c r="X47" s="114">
        <v>8</v>
      </c>
      <c r="Y47" s="117" t="str">
        <f t="shared" si="1"/>
        <v/>
      </c>
      <c r="AA47" s="114">
        <f t="shared" si="0"/>
        <v>1</v>
      </c>
      <c r="AB47" s="114">
        <f>IF(AC47="",0,IFERROR(IF(VLOOKUP(AC47,AC$38:AC46,1,0)&gt;0,0,0),1))</f>
        <v>0</v>
      </c>
      <c r="AC47" s="117">
        <f>IF(DATOS!J11=Y$39,DATOS!C11,"")</f>
        <v>0</v>
      </c>
    </row>
    <row r="48" spans="4:58" ht="20.100000000000001" customHeight="1" x14ac:dyDescent="0.3">
      <c r="D48" s="147"/>
      <c r="E48" s="147"/>
      <c r="F48" s="115"/>
      <c r="G48" s="147"/>
      <c r="H48" s="115"/>
      <c r="I48" s="115"/>
      <c r="J48" s="115"/>
      <c r="K48" s="115"/>
      <c r="L48" s="115"/>
      <c r="M48" s="115"/>
      <c r="N48" s="115"/>
      <c r="U48" s="117"/>
      <c r="V48" s="117"/>
      <c r="X48" s="114">
        <v>9</v>
      </c>
      <c r="Y48" s="117" t="str">
        <f t="shared" si="1"/>
        <v/>
      </c>
      <c r="AA48" s="114">
        <f t="shared" si="0"/>
        <v>1</v>
      </c>
      <c r="AB48" s="114">
        <f>IF(AC48="",0,IFERROR(IF(VLOOKUP(AC48,AC$38:AC47,1,0)&gt;0,0,0),1))</f>
        <v>0</v>
      </c>
      <c r="AC48" s="117">
        <f>IF(DATOS!J12=Y$39,DATOS!C12,"")</f>
        <v>0</v>
      </c>
      <c r="AM48" s="140"/>
      <c r="AN48" s="201"/>
      <c r="AO48" s="201"/>
      <c r="AP48" s="201"/>
      <c r="AS48" s="134" t="str">
        <f>IFERROR(IF(INDEX(DATOS!AF:AF,MATCH(#REF!,DATOS!J:J,0),1)=0,"",INDEX(DATOS!AF:AF,MATCH(#REF!,DATOS!J:J,0),1)),"")</f>
        <v/>
      </c>
    </row>
    <row r="49" spans="1:48" ht="15" customHeight="1" x14ac:dyDescent="0.3">
      <c r="D49" s="192" t="s">
        <v>157</v>
      </c>
      <c r="E49" s="192"/>
      <c r="F49" s="192"/>
      <c r="G49" s="192"/>
      <c r="H49" s="192"/>
      <c r="I49" s="192"/>
      <c r="J49" s="192"/>
      <c r="K49" s="192"/>
      <c r="L49" s="192"/>
      <c r="M49" s="192"/>
      <c r="N49" s="192"/>
      <c r="O49" s="116"/>
      <c r="U49" s="183"/>
      <c r="V49" s="183"/>
      <c r="X49" s="114">
        <v>10</v>
      </c>
      <c r="Y49" s="117" t="str">
        <f t="shared" si="1"/>
        <v/>
      </c>
      <c r="AA49" s="114">
        <f t="shared" si="0"/>
        <v>1</v>
      </c>
      <c r="AB49" s="114">
        <f>IF(AC49="",0,IFERROR(IF(VLOOKUP(AC49,AC$38:AC48,1,0)&gt;0,0,0),1))</f>
        <v>0</v>
      </c>
      <c r="AC49" s="117">
        <f>IF(DATOS!J13=Y$39,DATOS!C13,"")</f>
        <v>0</v>
      </c>
      <c r="AM49" s="140"/>
      <c r="AN49" s="201"/>
      <c r="AO49" s="201"/>
      <c r="AP49" s="201"/>
      <c r="AS49" s="134" t="str">
        <f>IFERROR(IF(INDEX(DATOS!AD:AD,MATCH(#REF!,DATOS!J:J,0),1)=0,"",INDEX(DATOS!AD:AD,MATCH(#REF!,DATOS!J:J,0),1)),"")</f>
        <v/>
      </c>
    </row>
    <row r="50" spans="1:48" ht="25.7" customHeight="1" x14ac:dyDescent="0.3">
      <c r="X50" s="114">
        <v>11</v>
      </c>
      <c r="Y50" s="117" t="str">
        <f t="shared" si="1"/>
        <v/>
      </c>
      <c r="AA50" s="114">
        <f t="shared" si="0"/>
        <v>1</v>
      </c>
      <c r="AB50" s="114">
        <f>IF(AC50="",0,IFERROR(IF(VLOOKUP(AC50,AC$38:AC49,1,0)&gt;0,0,0),1))</f>
        <v>0</v>
      </c>
      <c r="AC50" s="117">
        <f>IF(DATOS!J14=Y$39,DATOS!C14,"")</f>
        <v>0</v>
      </c>
      <c r="AM50" s="201"/>
      <c r="AN50" s="201"/>
      <c r="AO50" s="201"/>
      <c r="AP50" s="201"/>
      <c r="AS50" s="134" t="str">
        <f>IFERROR(IF(LEN(INDEX(DATOS!M:M,MATCH(VALUE(H18),DATOS!C:C,0),1))&gt;6,INDEX(DATOS!M:M,MATCH(VALUE(H18),DATOS!C:C,0),1),""),"")</f>
        <v/>
      </c>
    </row>
    <row r="51" spans="1:48" x14ac:dyDescent="0.3">
      <c r="A51" s="128"/>
      <c r="B51" s="128"/>
      <c r="C51" s="128"/>
      <c r="D51" s="132"/>
      <c r="E51" s="132"/>
      <c r="F51" s="128"/>
      <c r="G51" s="132"/>
      <c r="H51" s="128"/>
      <c r="I51" s="128"/>
      <c r="J51" s="128"/>
      <c r="K51" s="128"/>
      <c r="L51" s="128"/>
      <c r="M51" s="128"/>
      <c r="N51" s="128"/>
      <c r="O51" s="128"/>
      <c r="P51" s="128"/>
      <c r="Q51" s="128"/>
      <c r="R51" s="128"/>
      <c r="S51" s="128"/>
      <c r="T51" s="128"/>
      <c r="X51" s="128">
        <v>12</v>
      </c>
      <c r="Y51" s="133" t="str">
        <f t="shared" si="1"/>
        <v/>
      </c>
      <c r="Z51" s="128"/>
      <c r="AA51" s="128">
        <f t="shared" si="0"/>
        <v>1</v>
      </c>
      <c r="AB51" s="128">
        <f>IF(AC51="",0,IFERROR(IF(VLOOKUP(AC51,AC$38:AC50,1,0)&gt;0,0,0),1))</f>
        <v>0</v>
      </c>
      <c r="AC51" s="133">
        <f>IF(DATOS!J15=Y$39,DATOS!C15,"")</f>
        <v>0</v>
      </c>
      <c r="AD51" s="128"/>
      <c r="AE51" s="128"/>
      <c r="AF51" s="128"/>
    </row>
    <row r="52" spans="1:48" x14ac:dyDescent="0.3">
      <c r="A52" s="128"/>
      <c r="B52" s="128"/>
      <c r="C52" s="128"/>
      <c r="D52" s="128"/>
      <c r="E52" s="128"/>
      <c r="F52" s="128"/>
      <c r="G52" s="128"/>
      <c r="H52" s="128"/>
      <c r="I52" s="128"/>
      <c r="J52" s="128"/>
      <c r="K52" s="128"/>
      <c r="L52" s="128"/>
      <c r="M52" s="128"/>
      <c r="N52" s="128"/>
      <c r="O52" s="128"/>
      <c r="P52" s="128"/>
      <c r="Q52" s="128"/>
      <c r="R52" s="128"/>
      <c r="S52" s="128"/>
      <c r="T52" s="128"/>
      <c r="U52" s="134" t="s">
        <v>10452</v>
      </c>
      <c r="V52" s="134" t="s">
        <v>10456</v>
      </c>
      <c r="W52" s="134"/>
      <c r="X52" s="128">
        <v>13</v>
      </c>
      <c r="Y52" s="133" t="str">
        <f t="shared" si="1"/>
        <v/>
      </c>
      <c r="Z52" s="128"/>
      <c r="AA52" s="128">
        <f t="shared" si="0"/>
        <v>1</v>
      </c>
      <c r="AB52" s="128">
        <f>IF(AC52="",0,IFERROR(IF(VLOOKUP(AC52,AC$38:AC51,1,0)&gt;0,0,0),1))</f>
        <v>0</v>
      </c>
      <c r="AC52" s="133">
        <f>IF(DATOS!J16=Y$39,DATOS!C16,"")</f>
        <v>0</v>
      </c>
      <c r="AD52" s="128"/>
      <c r="AE52" s="128"/>
      <c r="AF52" s="128"/>
      <c r="AG52" s="134"/>
      <c r="AH52" s="134"/>
      <c r="AI52" s="134"/>
      <c r="AJ52" s="134"/>
    </row>
    <row r="53" spans="1:48" x14ac:dyDescent="0.3">
      <c r="A53" s="128"/>
      <c r="B53" s="128"/>
      <c r="C53" s="128"/>
      <c r="D53" s="133"/>
      <c r="E53" s="128"/>
      <c r="F53" s="128"/>
      <c r="G53" s="128"/>
      <c r="H53" s="128"/>
      <c r="I53" s="128"/>
      <c r="J53" s="128"/>
      <c r="K53" s="128"/>
      <c r="L53" s="128"/>
      <c r="M53" s="128"/>
      <c r="N53" s="128"/>
      <c r="O53" s="128"/>
      <c r="P53" s="128"/>
      <c r="Q53" s="128"/>
      <c r="R53" s="128"/>
      <c r="S53" s="128"/>
      <c r="T53" s="128"/>
      <c r="U53" s="134" t="str">
        <f>D43</f>
        <v/>
      </c>
      <c r="V53" s="134" t="str">
        <f>P43</f>
        <v/>
      </c>
      <c r="W53" s="134"/>
      <c r="X53" s="128">
        <v>14</v>
      </c>
      <c r="Y53" s="133" t="str">
        <f t="shared" si="1"/>
        <v/>
      </c>
      <c r="Z53" s="128"/>
      <c r="AA53" s="128">
        <f t="shared" si="0"/>
        <v>1</v>
      </c>
      <c r="AB53" s="128">
        <f>IF(AC53="",0,IFERROR(IF(VLOOKUP(AC53,AC$38:AC52,1,0)&gt;0,0,0),1))</f>
        <v>0</v>
      </c>
      <c r="AC53" s="133">
        <f>IF(DATOS!J17=Y$39,DATOS!C17,"")</f>
        <v>0</v>
      </c>
      <c r="AD53" s="128"/>
      <c r="AE53" s="128"/>
      <c r="AF53" s="128"/>
      <c r="AG53" s="134"/>
      <c r="AH53" s="134"/>
      <c r="AI53" s="134"/>
      <c r="AJ53" s="134"/>
    </row>
    <row r="54" spans="1:48" x14ac:dyDescent="0.3">
      <c r="A54" s="128"/>
      <c r="B54" s="128"/>
      <c r="C54" s="128"/>
      <c r="M54" s="128"/>
      <c r="N54" s="128"/>
      <c r="O54" s="128"/>
      <c r="P54" s="128"/>
      <c r="Q54" s="128"/>
      <c r="R54" s="128"/>
      <c r="S54" s="128"/>
      <c r="T54" s="128"/>
      <c r="U54" s="128"/>
      <c r="V54" s="128"/>
      <c r="W54" s="128"/>
      <c r="X54" s="128">
        <v>15</v>
      </c>
      <c r="Y54" s="133" t="str">
        <f t="shared" si="1"/>
        <v/>
      </c>
      <c r="Z54" s="128"/>
      <c r="AA54" s="128">
        <f t="shared" si="0"/>
        <v>1</v>
      </c>
      <c r="AB54" s="128">
        <f>IF(AC54="",0,IFERROR(IF(VLOOKUP(AC54,AC$38:AC53,1,0)&gt;0,0,0),1))</f>
        <v>0</v>
      </c>
      <c r="AC54" s="133">
        <f>IF(DATOS!J18=Y$39,DATOS!C18,"")</f>
        <v>0</v>
      </c>
      <c r="AD54" s="128"/>
      <c r="AE54" s="128"/>
      <c r="AF54" s="128"/>
      <c r="AG54" s="134"/>
      <c r="AH54" s="134"/>
      <c r="AI54" s="134"/>
      <c r="AJ54" s="134"/>
      <c r="AL54" s="132"/>
      <c r="AM54" s="128"/>
      <c r="AN54" s="132"/>
      <c r="AO54" s="128"/>
      <c r="AP54" s="128"/>
      <c r="AQ54" s="128"/>
      <c r="AR54" s="128"/>
      <c r="AS54" s="128"/>
      <c r="AT54" s="128"/>
      <c r="AU54" s="128"/>
      <c r="AV54" s="128"/>
    </row>
    <row r="55" spans="1:48" x14ac:dyDescent="0.3">
      <c r="A55" s="148"/>
      <c r="B55" s="128"/>
      <c r="C55" s="128"/>
      <c r="M55" s="128"/>
      <c r="N55" s="128"/>
      <c r="O55" s="128"/>
      <c r="P55" s="128"/>
      <c r="Q55" s="128"/>
      <c r="R55" s="128"/>
      <c r="S55" s="128"/>
      <c r="T55" s="128"/>
      <c r="U55" s="128"/>
      <c r="V55" s="128"/>
      <c r="W55" s="128"/>
      <c r="X55" s="128">
        <v>16</v>
      </c>
      <c r="Y55" s="133" t="str">
        <f t="shared" si="1"/>
        <v/>
      </c>
      <c r="Z55" s="128"/>
      <c r="AA55" s="128">
        <f t="shared" si="0"/>
        <v>1</v>
      </c>
      <c r="AB55" s="128">
        <f>IF(AC55="",0,IFERROR(IF(VLOOKUP(AC55,AC$38:AC54,1,0)&gt;0,0,0),1))</f>
        <v>0</v>
      </c>
      <c r="AC55" s="133">
        <f>IF(DATOS!J19=Y$39,DATOS!C19,"")</f>
        <v>0</v>
      </c>
      <c r="AD55" s="128"/>
      <c r="AE55" s="128"/>
      <c r="AF55" s="128"/>
      <c r="AG55" s="134"/>
      <c r="AH55" s="134"/>
      <c r="AI55" s="134"/>
      <c r="AJ55" s="134"/>
      <c r="AL55" s="132"/>
      <c r="AM55" s="128"/>
      <c r="AN55" s="132"/>
      <c r="AO55" s="128"/>
      <c r="AP55" s="128"/>
      <c r="AQ55" s="128"/>
      <c r="AR55" s="128"/>
      <c r="AS55" s="128"/>
      <c r="AT55" s="128"/>
      <c r="AU55" s="128"/>
      <c r="AV55" s="128"/>
    </row>
    <row r="56" spans="1:48" x14ac:dyDescent="0.3">
      <c r="M56" s="128"/>
      <c r="N56" s="128"/>
      <c r="O56" s="128"/>
      <c r="P56" s="128"/>
      <c r="Q56" s="128"/>
      <c r="R56" s="128"/>
      <c r="S56" s="128"/>
      <c r="T56" s="128"/>
      <c r="U56" s="128"/>
      <c r="V56" s="128"/>
      <c r="W56" s="128"/>
      <c r="X56" s="128">
        <v>17</v>
      </c>
      <c r="Y56" s="133" t="str">
        <f t="shared" si="1"/>
        <v/>
      </c>
      <c r="Z56" s="128"/>
      <c r="AA56" s="128">
        <f t="shared" si="0"/>
        <v>1</v>
      </c>
      <c r="AB56" s="128">
        <f>IF(AC56="",0,IFERROR(IF(VLOOKUP(AC56,AC$38:AC55,1,0)&gt;0,0,0),1))</f>
        <v>0</v>
      </c>
      <c r="AC56" s="133">
        <f>IF(DATOS!J20=Y$39,DATOS!C20,"")</f>
        <v>0</v>
      </c>
      <c r="AD56" s="128"/>
      <c r="AE56" s="128"/>
      <c r="AF56" s="128"/>
      <c r="AG56" s="134"/>
      <c r="AH56" s="134"/>
      <c r="AI56" s="134"/>
      <c r="AJ56" s="134"/>
    </row>
    <row r="57" spans="1:48" x14ac:dyDescent="0.3">
      <c r="D57" s="132"/>
      <c r="E57" s="132"/>
      <c r="F57" s="128"/>
      <c r="G57" s="132"/>
      <c r="H57" s="128"/>
      <c r="I57" s="128"/>
      <c r="J57" s="128"/>
      <c r="K57" s="128"/>
      <c r="L57" s="128"/>
      <c r="M57" s="128"/>
      <c r="N57" s="128"/>
      <c r="O57" s="128"/>
      <c r="P57" s="128"/>
      <c r="Q57" s="128"/>
      <c r="R57" s="128"/>
      <c r="S57" s="128"/>
      <c r="T57" s="128"/>
      <c r="U57" s="128"/>
      <c r="V57" s="128"/>
      <c r="W57" s="128"/>
      <c r="X57" s="128">
        <v>18</v>
      </c>
      <c r="Y57" s="133" t="str">
        <f t="shared" si="1"/>
        <v/>
      </c>
      <c r="Z57" s="128"/>
      <c r="AA57" s="128">
        <f t="shared" si="0"/>
        <v>1</v>
      </c>
      <c r="AB57" s="128">
        <f>IF(AC57="",0,IFERROR(IF(VLOOKUP(AC57,AC$38:AC56,1,0)&gt;0,0,0),1))</f>
        <v>0</v>
      </c>
      <c r="AC57" s="133">
        <f>IF(DATOS!J21=Y$39,DATOS!C21,"")</f>
        <v>0</v>
      </c>
      <c r="AD57" s="128"/>
      <c r="AE57" s="128"/>
      <c r="AF57" s="128"/>
      <c r="AG57" s="134"/>
      <c r="AH57" s="134"/>
      <c r="AI57" s="134"/>
      <c r="AJ57" s="134"/>
    </row>
    <row r="58" spans="1:48" x14ac:dyDescent="0.3">
      <c r="D58" s="132"/>
      <c r="E58" s="132"/>
      <c r="F58" s="128"/>
      <c r="G58" s="132"/>
      <c r="H58" s="132"/>
      <c r="I58" s="151"/>
      <c r="J58" s="128"/>
      <c r="K58" s="128"/>
      <c r="L58" s="128"/>
      <c r="M58" s="128"/>
      <c r="N58" s="128"/>
      <c r="O58" s="128"/>
      <c r="P58" s="128"/>
      <c r="Q58" s="128"/>
      <c r="R58" s="128"/>
      <c r="S58" s="128"/>
      <c r="T58" s="128"/>
      <c r="U58" s="128"/>
      <c r="V58" s="128"/>
      <c r="W58" s="128"/>
      <c r="X58" s="128">
        <v>19</v>
      </c>
      <c r="Y58" s="133" t="str">
        <f t="shared" si="1"/>
        <v/>
      </c>
      <c r="Z58" s="128"/>
      <c r="AA58" s="128">
        <f t="shared" si="0"/>
        <v>1</v>
      </c>
      <c r="AB58" s="128">
        <f>IF(AC58="",0,IFERROR(IF(VLOOKUP(AC58,AC$38:AC57,1,0)&gt;0,0,0),1))</f>
        <v>0</v>
      </c>
      <c r="AC58" s="133">
        <f>IF(DATOS!J22=Y$39,DATOS!C22,"")</f>
        <v>0</v>
      </c>
      <c r="AD58" s="128"/>
      <c r="AE58" s="128"/>
      <c r="AF58" s="128"/>
      <c r="AS58" s="128"/>
      <c r="AT58" s="128"/>
    </row>
    <row r="59" spans="1:48" x14ac:dyDescent="0.3">
      <c r="D59" s="149"/>
      <c r="E59" s="208"/>
      <c r="F59" s="208"/>
      <c r="G59" s="208"/>
      <c r="H59" s="132"/>
      <c r="I59" s="151"/>
      <c r="J59" s="128"/>
      <c r="K59" s="208"/>
      <c r="L59" s="208"/>
      <c r="M59" s="208"/>
      <c r="N59" s="208"/>
      <c r="O59" s="150"/>
      <c r="P59" s="209"/>
      <c r="Q59" s="209"/>
      <c r="R59" s="209"/>
      <c r="S59" s="128"/>
      <c r="T59" s="128" t="str">
        <f t="shared" ref="T59:T88" si="2">IF(H59="","","S/n")</f>
        <v/>
      </c>
      <c r="U59" s="128"/>
      <c r="V59" s="128"/>
      <c r="W59" s="128"/>
      <c r="X59" s="128">
        <v>20</v>
      </c>
      <c r="Y59" s="133" t="str">
        <f t="shared" si="1"/>
        <v/>
      </c>
      <c r="Z59" s="128"/>
      <c r="AA59" s="128">
        <f t="shared" si="0"/>
        <v>1</v>
      </c>
      <c r="AB59" s="128">
        <f>IF(AC59="",0,IFERROR(IF(VLOOKUP(AC59,AC$38:AC58,1,0)&gt;0,0,0),1))</f>
        <v>0</v>
      </c>
      <c r="AC59" s="133">
        <f>IF(DATOS!J23=Y$39,DATOS!C23,"")</f>
        <v>0</v>
      </c>
      <c r="AD59" s="128"/>
      <c r="AE59" s="128"/>
      <c r="AF59" s="128"/>
      <c r="AS59" s="128"/>
      <c r="AT59" s="128"/>
    </row>
    <row r="60" spans="1:48" x14ac:dyDescent="0.3">
      <c r="D60" s="149"/>
      <c r="E60" s="208"/>
      <c r="F60" s="208"/>
      <c r="G60" s="208"/>
      <c r="H60" s="132"/>
      <c r="I60" s="151"/>
      <c r="J60" s="128"/>
      <c r="K60" s="208"/>
      <c r="L60" s="208"/>
      <c r="M60" s="208"/>
      <c r="N60" s="208"/>
      <c r="O60" s="150"/>
      <c r="P60" s="209"/>
      <c r="Q60" s="209"/>
      <c r="R60" s="209"/>
      <c r="S60" s="128"/>
      <c r="T60" s="128" t="str">
        <f t="shared" si="2"/>
        <v/>
      </c>
      <c r="U60" s="128"/>
      <c r="V60" s="128"/>
      <c r="W60" s="128"/>
      <c r="X60" s="128">
        <v>21</v>
      </c>
      <c r="Y60" s="133" t="str">
        <f t="shared" si="1"/>
        <v/>
      </c>
      <c r="Z60" s="128"/>
      <c r="AA60" s="128">
        <f t="shared" si="0"/>
        <v>1</v>
      </c>
      <c r="AB60" s="128">
        <f>IF(AC60="",0,IFERROR(IF(VLOOKUP(AC60,AC$38:AC59,1,0)&gt;0,0,0),1))</f>
        <v>0</v>
      </c>
      <c r="AC60" s="133">
        <f>IF(DATOS!J24=Y$39,DATOS!C24,"")</f>
        <v>0</v>
      </c>
      <c r="AD60" s="128"/>
      <c r="AE60" s="128"/>
      <c r="AF60" s="128"/>
      <c r="AS60" s="128"/>
      <c r="AT60" s="128"/>
    </row>
    <row r="61" spans="1:48" x14ac:dyDescent="0.3">
      <c r="D61" s="149"/>
      <c r="E61" s="208"/>
      <c r="F61" s="208"/>
      <c r="G61" s="208"/>
      <c r="H61" s="132"/>
      <c r="I61" s="151"/>
      <c r="J61" s="128"/>
      <c r="K61" s="208"/>
      <c r="L61" s="208"/>
      <c r="M61" s="208"/>
      <c r="N61" s="208"/>
      <c r="O61" s="150"/>
      <c r="P61" s="209"/>
      <c r="Q61" s="209"/>
      <c r="R61" s="209"/>
      <c r="S61" s="128"/>
      <c r="T61" s="128" t="str">
        <f t="shared" si="2"/>
        <v/>
      </c>
      <c r="U61" s="128"/>
      <c r="V61" s="128"/>
      <c r="W61" s="128"/>
      <c r="X61" s="128">
        <v>22</v>
      </c>
      <c r="Y61" s="117" t="str">
        <f t="shared" si="1"/>
        <v/>
      </c>
      <c r="AA61" s="114">
        <f t="shared" si="0"/>
        <v>1</v>
      </c>
      <c r="AB61" s="114">
        <f>IF(AC61="",0,IFERROR(IF(VLOOKUP(AC61,AC$38:AC60,1,0)&gt;0,0,0),1))</f>
        <v>0</v>
      </c>
      <c r="AC61" s="117">
        <f>IF(DATOS!J25=Y$39,DATOS!C25,"")</f>
        <v>0</v>
      </c>
      <c r="AS61" s="128"/>
      <c r="AT61" s="128"/>
    </row>
    <row r="62" spans="1:48" x14ac:dyDescent="0.3">
      <c r="D62" s="149"/>
      <c r="E62" s="208"/>
      <c r="F62" s="208"/>
      <c r="G62" s="208"/>
      <c r="H62" s="132"/>
      <c r="I62" s="151"/>
      <c r="J62" s="128"/>
      <c r="K62" s="208"/>
      <c r="L62" s="208"/>
      <c r="M62" s="208"/>
      <c r="N62" s="208"/>
      <c r="O62" s="150"/>
      <c r="P62" s="209"/>
      <c r="Q62" s="209"/>
      <c r="R62" s="209"/>
      <c r="S62" s="128"/>
      <c r="T62" s="128" t="str">
        <f t="shared" si="2"/>
        <v/>
      </c>
      <c r="X62" s="114">
        <v>23</v>
      </c>
      <c r="Y62" s="117" t="str">
        <f t="shared" si="1"/>
        <v/>
      </c>
      <c r="AA62" s="114">
        <f t="shared" si="0"/>
        <v>1</v>
      </c>
      <c r="AB62" s="114">
        <f>IF(AC62="",0,IFERROR(IF(VLOOKUP(AC62,AC$38:AC61,1,0)&gt;0,0,0),1))</f>
        <v>0</v>
      </c>
      <c r="AC62" s="117">
        <f>IF(DATOS!J26=Y$39,DATOS!C26,"")</f>
        <v>0</v>
      </c>
      <c r="AS62" s="128"/>
      <c r="AT62" s="128"/>
    </row>
    <row r="63" spans="1:48" x14ac:dyDescent="0.3">
      <c r="D63" s="149"/>
      <c r="E63" s="208"/>
      <c r="F63" s="208"/>
      <c r="G63" s="208"/>
      <c r="H63" s="132"/>
      <c r="I63" s="151"/>
      <c r="J63" s="128"/>
      <c r="K63" s="208"/>
      <c r="L63" s="208"/>
      <c r="M63" s="208"/>
      <c r="N63" s="208"/>
      <c r="O63" s="150"/>
      <c r="P63" s="209"/>
      <c r="Q63" s="209"/>
      <c r="R63" s="209"/>
      <c r="S63" s="128"/>
      <c r="T63" s="128" t="str">
        <f t="shared" si="2"/>
        <v/>
      </c>
      <c r="X63" s="114">
        <v>24</v>
      </c>
      <c r="Y63" s="117" t="str">
        <f t="shared" si="1"/>
        <v/>
      </c>
      <c r="AA63" s="114">
        <f t="shared" si="0"/>
        <v>1</v>
      </c>
      <c r="AB63" s="114">
        <f>IF(AC63="",0,IFERROR(IF(VLOOKUP(AC63,AC$38:AC62,1,0)&gt;0,0,0),1))</f>
        <v>0</v>
      </c>
      <c r="AC63" s="117">
        <f>IF(DATOS!J27=Y$39,DATOS!C27,"")</f>
        <v>0</v>
      </c>
      <c r="AS63" s="128"/>
      <c r="AT63" s="128"/>
    </row>
    <row r="64" spans="1:48" x14ac:dyDescent="0.3">
      <c r="D64" s="149"/>
      <c r="E64" s="208"/>
      <c r="F64" s="208"/>
      <c r="G64" s="208"/>
      <c r="H64" s="132"/>
      <c r="I64" s="151"/>
      <c r="J64" s="128"/>
      <c r="K64" s="208"/>
      <c r="L64" s="208"/>
      <c r="M64" s="208"/>
      <c r="N64" s="208"/>
      <c r="O64" s="150"/>
      <c r="P64" s="209"/>
      <c r="Q64" s="209"/>
      <c r="R64" s="209"/>
      <c r="S64" s="128"/>
      <c r="T64" s="128" t="str">
        <f t="shared" si="2"/>
        <v/>
      </c>
      <c r="X64" s="114">
        <v>25</v>
      </c>
      <c r="Y64" s="117" t="str">
        <f t="shared" si="1"/>
        <v/>
      </c>
      <c r="AA64" s="114">
        <f t="shared" si="0"/>
        <v>1</v>
      </c>
      <c r="AB64" s="114">
        <f>IF(AC64="",0,IFERROR(IF(VLOOKUP(AC64,AC$38:AC63,1,0)&gt;0,0,0),1))</f>
        <v>0</v>
      </c>
      <c r="AC64" s="117">
        <f>IF(DATOS!J28=Y$39,DATOS!C28,"")</f>
        <v>0</v>
      </c>
      <c r="AS64" s="128"/>
      <c r="AT64" s="128"/>
    </row>
    <row r="65" spans="4:73" x14ac:dyDescent="0.3">
      <c r="D65" s="149"/>
      <c r="E65" s="208"/>
      <c r="F65" s="208"/>
      <c r="G65" s="208"/>
      <c r="H65" s="132"/>
      <c r="I65" s="151"/>
      <c r="J65" s="128"/>
      <c r="K65" s="208"/>
      <c r="L65" s="208"/>
      <c r="M65" s="208"/>
      <c r="N65" s="208"/>
      <c r="O65" s="150"/>
      <c r="P65" s="209"/>
      <c r="Q65" s="209"/>
      <c r="R65" s="209"/>
      <c r="S65" s="128"/>
      <c r="T65" s="128" t="str">
        <f t="shared" si="2"/>
        <v/>
      </c>
      <c r="U65" s="128"/>
      <c r="V65" s="128"/>
      <c r="W65" s="128"/>
      <c r="X65" s="128">
        <v>26</v>
      </c>
      <c r="Y65" s="117" t="str">
        <f t="shared" si="1"/>
        <v/>
      </c>
      <c r="AA65" s="114">
        <f t="shared" si="0"/>
        <v>1</v>
      </c>
      <c r="AB65" s="114">
        <f>IF(AC65="",0,IFERROR(IF(VLOOKUP(AC65,AC$38:AC64,1,0)&gt;0,0,0),1))</f>
        <v>0</v>
      </c>
      <c r="AC65" s="117">
        <f>IF(DATOS!J29=Y$39,DATOS!C29,"")</f>
        <v>0</v>
      </c>
      <c r="AS65" s="128"/>
      <c r="AT65" s="128"/>
    </row>
    <row r="66" spans="4:73" x14ac:dyDescent="0.3">
      <c r="D66" s="149"/>
      <c r="E66" s="208"/>
      <c r="F66" s="208"/>
      <c r="G66" s="208"/>
      <c r="H66" s="132"/>
      <c r="I66" s="151"/>
      <c r="J66" s="128"/>
      <c r="K66" s="208"/>
      <c r="L66" s="208"/>
      <c r="M66" s="208"/>
      <c r="N66" s="208"/>
      <c r="O66" s="150"/>
      <c r="P66" s="209"/>
      <c r="Q66" s="209"/>
      <c r="R66" s="209"/>
      <c r="S66" s="128"/>
      <c r="T66" s="128" t="str">
        <f t="shared" si="2"/>
        <v/>
      </c>
      <c r="U66" s="128"/>
      <c r="V66" s="128"/>
      <c r="W66" s="128"/>
      <c r="X66" s="128">
        <v>27</v>
      </c>
      <c r="Y66" s="117" t="str">
        <f t="shared" si="1"/>
        <v/>
      </c>
      <c r="AA66" s="114">
        <f t="shared" si="0"/>
        <v>1</v>
      </c>
      <c r="AB66" s="114">
        <f>IF(AC66="",0,IFERROR(IF(VLOOKUP(AC66,AC$38:AC65,1,0)&gt;0,0,0),1))</f>
        <v>0</v>
      </c>
      <c r="AC66" s="117">
        <f>IF(DATOS!J30=Y$39,DATOS!C30,"")</f>
        <v>0</v>
      </c>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row>
    <row r="67" spans="4:73" x14ac:dyDescent="0.3">
      <c r="D67" s="149"/>
      <c r="E67" s="208"/>
      <c r="F67" s="208"/>
      <c r="G67" s="208"/>
      <c r="H67" s="132"/>
      <c r="I67" s="151"/>
      <c r="J67" s="128"/>
      <c r="K67" s="208"/>
      <c r="L67" s="208"/>
      <c r="M67" s="208"/>
      <c r="N67" s="208"/>
      <c r="O67" s="150"/>
      <c r="P67" s="209"/>
      <c r="Q67" s="209"/>
      <c r="R67" s="209"/>
      <c r="S67" s="128"/>
      <c r="T67" s="128" t="str">
        <f t="shared" si="2"/>
        <v/>
      </c>
      <c r="U67" s="128"/>
      <c r="V67" s="128"/>
      <c r="W67" s="128"/>
      <c r="X67" s="128">
        <v>28</v>
      </c>
      <c r="Y67" s="117" t="str">
        <f t="shared" si="1"/>
        <v/>
      </c>
      <c r="AA67" s="114">
        <f t="shared" si="0"/>
        <v>1</v>
      </c>
      <c r="AB67" s="114">
        <f>IF(AC67="",0,IFERROR(IF(VLOOKUP(AC67,AC$38:AC66,1,0)&gt;0,0,0),1))</f>
        <v>0</v>
      </c>
      <c r="AC67" s="117">
        <f>IF(DATOS!J31=Y$39,DATOS!C31,"")</f>
        <v>0</v>
      </c>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row>
    <row r="68" spans="4:73" x14ac:dyDescent="0.3">
      <c r="D68" s="149"/>
      <c r="E68" s="208"/>
      <c r="F68" s="208"/>
      <c r="G68" s="208"/>
      <c r="H68" s="132"/>
      <c r="I68" s="151"/>
      <c r="J68" s="128"/>
      <c r="K68" s="208"/>
      <c r="L68" s="208"/>
      <c r="M68" s="208"/>
      <c r="N68" s="208"/>
      <c r="O68" s="150"/>
      <c r="P68" s="209"/>
      <c r="Q68" s="209"/>
      <c r="R68" s="209"/>
      <c r="S68" s="128"/>
      <c r="T68" s="128" t="str">
        <f t="shared" si="2"/>
        <v/>
      </c>
      <c r="U68" s="128"/>
      <c r="V68" s="128"/>
      <c r="W68" s="128"/>
      <c r="X68" s="128">
        <v>29</v>
      </c>
      <c r="Y68" s="117" t="str">
        <f t="shared" si="1"/>
        <v/>
      </c>
      <c r="AA68" s="114">
        <f t="shared" si="0"/>
        <v>1</v>
      </c>
      <c r="AB68" s="114">
        <f>IF(AC68="",0,IFERROR(IF(VLOOKUP(AC68,AC$38:AC67,1,0)&gt;0,0,0),1))</f>
        <v>0</v>
      </c>
      <c r="AC68" s="117">
        <f>IF(DATOS!J32=Y$39,DATOS!C32,"")</f>
        <v>0</v>
      </c>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row>
    <row r="69" spans="4:73" x14ac:dyDescent="0.3">
      <c r="D69" s="149"/>
      <c r="E69" s="208"/>
      <c r="F69" s="208"/>
      <c r="G69" s="208"/>
      <c r="H69" s="132"/>
      <c r="I69" s="151"/>
      <c r="J69" s="128"/>
      <c r="K69" s="208"/>
      <c r="L69" s="208"/>
      <c r="M69" s="208"/>
      <c r="N69" s="208"/>
      <c r="O69" s="150"/>
      <c r="P69" s="209"/>
      <c r="Q69" s="209"/>
      <c r="R69" s="209"/>
      <c r="S69" s="128"/>
      <c r="T69" s="128" t="str">
        <f t="shared" si="2"/>
        <v/>
      </c>
      <c r="U69" s="128"/>
      <c r="V69" s="128"/>
      <c r="W69" s="128"/>
      <c r="X69" s="128">
        <v>30</v>
      </c>
      <c r="Y69" s="117" t="str">
        <f t="shared" si="1"/>
        <v/>
      </c>
      <c r="AA69" s="114">
        <f t="shared" si="0"/>
        <v>1</v>
      </c>
      <c r="AB69" s="114">
        <f>IF(AC69="",0,IFERROR(IF(VLOOKUP(AC69,AC$38:AC68,1,0)&gt;0,0,0),1))</f>
        <v>0</v>
      </c>
      <c r="AC69" s="117">
        <f>IF(DATOS!J33=Y$39,DATOS!C33,"")</f>
        <v>0</v>
      </c>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row>
    <row r="70" spans="4:73" x14ac:dyDescent="0.3">
      <c r="D70" s="149"/>
      <c r="E70" s="208"/>
      <c r="F70" s="208"/>
      <c r="G70" s="208"/>
      <c r="H70" s="132"/>
      <c r="I70" s="151"/>
      <c r="J70" s="128"/>
      <c r="K70" s="208"/>
      <c r="L70" s="208"/>
      <c r="M70" s="208"/>
      <c r="N70" s="208"/>
      <c r="O70" s="150"/>
      <c r="P70" s="209"/>
      <c r="Q70" s="209"/>
      <c r="R70" s="209"/>
      <c r="S70" s="128"/>
      <c r="T70" s="128" t="str">
        <f t="shared" si="2"/>
        <v/>
      </c>
      <c r="U70" s="128"/>
      <c r="V70" s="128"/>
      <c r="W70" s="128"/>
      <c r="X70" s="128">
        <v>31</v>
      </c>
      <c r="Y70" s="117" t="str">
        <f t="shared" si="1"/>
        <v/>
      </c>
      <c r="AA70" s="114">
        <f t="shared" si="0"/>
        <v>1</v>
      </c>
      <c r="AB70" s="114">
        <f>IF(AC70="",0,IFERROR(IF(VLOOKUP(AC70,AC$38:AC69,1,0)&gt;0,0,0),1))</f>
        <v>0</v>
      </c>
      <c r="AC70" s="117">
        <f>IF(DATOS!J34=Y$39,DATOS!C34,"")</f>
        <v>0</v>
      </c>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row>
    <row r="71" spans="4:73" x14ac:dyDescent="0.3">
      <c r="D71" s="149"/>
      <c r="E71" s="208"/>
      <c r="F71" s="208"/>
      <c r="G71" s="208"/>
      <c r="H71" s="132"/>
      <c r="I71" s="151"/>
      <c r="J71" s="128"/>
      <c r="K71" s="208"/>
      <c r="L71" s="208"/>
      <c r="M71" s="208"/>
      <c r="N71" s="208"/>
      <c r="O71" s="150"/>
      <c r="P71" s="209"/>
      <c r="Q71" s="209"/>
      <c r="R71" s="209"/>
      <c r="S71" s="128"/>
      <c r="T71" s="128" t="str">
        <f t="shared" si="2"/>
        <v/>
      </c>
      <c r="U71" s="128"/>
      <c r="V71" s="128"/>
      <c r="W71" s="128"/>
      <c r="X71" s="128">
        <v>32</v>
      </c>
      <c r="Y71" s="117" t="str">
        <f t="shared" si="1"/>
        <v/>
      </c>
      <c r="AA71" s="114">
        <f t="shared" si="0"/>
        <v>1</v>
      </c>
      <c r="AB71" s="114">
        <f>IF(AC71="",0,IFERROR(IF(VLOOKUP(AC71,AC$38:AC70,1,0)&gt;0,0,0),1))</f>
        <v>0</v>
      </c>
      <c r="AC71" s="117">
        <f>IF(DATOS!J35=Y$39,DATOS!C35,"")</f>
        <v>0</v>
      </c>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row>
    <row r="72" spans="4:73" x14ac:dyDescent="0.3">
      <c r="D72" s="149"/>
      <c r="E72" s="208"/>
      <c r="F72" s="208"/>
      <c r="G72" s="208"/>
      <c r="H72" s="132"/>
      <c r="I72" s="151"/>
      <c r="J72" s="128"/>
      <c r="K72" s="208"/>
      <c r="L72" s="208"/>
      <c r="M72" s="208"/>
      <c r="N72" s="208"/>
      <c r="O72" s="150"/>
      <c r="P72" s="209"/>
      <c r="Q72" s="209"/>
      <c r="R72" s="209"/>
      <c r="S72" s="128"/>
      <c r="T72" s="128" t="str">
        <f t="shared" si="2"/>
        <v/>
      </c>
      <c r="U72" s="128"/>
      <c r="V72" s="128"/>
      <c r="W72" s="128"/>
      <c r="X72" s="128">
        <v>33</v>
      </c>
      <c r="Y72" s="117" t="str">
        <f t="shared" si="1"/>
        <v/>
      </c>
      <c r="AA72" s="114">
        <f t="shared" si="0"/>
        <v>1</v>
      </c>
      <c r="AB72" s="114">
        <f>IF(AC72="",0,IFERROR(IF(VLOOKUP(AC72,AC$38:AC71,1,0)&gt;0,0,0),1))</f>
        <v>0</v>
      </c>
      <c r="AC72" s="117">
        <f>IF(DATOS!J36=Y$39,DATOS!C36,"")</f>
        <v>0</v>
      </c>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row>
    <row r="73" spans="4:73" x14ac:dyDescent="0.3">
      <c r="D73" s="149"/>
      <c r="E73" s="208"/>
      <c r="F73" s="208"/>
      <c r="G73" s="208"/>
      <c r="H73" s="132"/>
      <c r="I73" s="151"/>
      <c r="J73" s="128"/>
      <c r="K73" s="208"/>
      <c r="L73" s="208"/>
      <c r="M73" s="208"/>
      <c r="N73" s="208"/>
      <c r="O73" s="150"/>
      <c r="P73" s="209"/>
      <c r="Q73" s="209"/>
      <c r="R73" s="209"/>
      <c r="S73" s="128"/>
      <c r="T73" s="128" t="str">
        <f t="shared" si="2"/>
        <v/>
      </c>
      <c r="U73" s="128"/>
      <c r="V73" s="128"/>
      <c r="W73" s="128"/>
      <c r="X73" s="128">
        <v>34</v>
      </c>
      <c r="Y73" s="117" t="str">
        <f t="shared" si="1"/>
        <v/>
      </c>
      <c r="AA73" s="114">
        <f t="shared" si="0"/>
        <v>1</v>
      </c>
      <c r="AB73" s="114">
        <f>IF(AC73="",0,IFERROR(IF(VLOOKUP(AC73,AC$38:AC72,1,0)&gt;0,0,0),1))</f>
        <v>0</v>
      </c>
      <c r="AC73" s="117">
        <f>IF(DATOS!J37=Y$39,DATOS!C37,"")</f>
        <v>0</v>
      </c>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row>
    <row r="74" spans="4:73" x14ac:dyDescent="0.3">
      <c r="D74" s="149"/>
      <c r="E74" s="208"/>
      <c r="F74" s="208"/>
      <c r="G74" s="208"/>
      <c r="H74" s="132"/>
      <c r="I74" s="151"/>
      <c r="J74" s="128"/>
      <c r="K74" s="208"/>
      <c r="L74" s="208"/>
      <c r="M74" s="208"/>
      <c r="N74" s="208"/>
      <c r="O74" s="150"/>
      <c r="P74" s="209"/>
      <c r="Q74" s="209"/>
      <c r="R74" s="209"/>
      <c r="S74" s="128"/>
      <c r="T74" s="128" t="str">
        <f t="shared" si="2"/>
        <v/>
      </c>
      <c r="U74" s="128"/>
      <c r="V74" s="128"/>
      <c r="W74" s="128"/>
      <c r="X74" s="128">
        <v>35</v>
      </c>
      <c r="Y74" s="117" t="str">
        <f t="shared" si="1"/>
        <v/>
      </c>
      <c r="AA74" s="114">
        <f t="shared" si="0"/>
        <v>1</v>
      </c>
      <c r="AB74" s="114">
        <f>IF(AC74="",0,IFERROR(IF(VLOOKUP(AC74,AC$38:AC73,1,0)&gt;0,0,0),1))</f>
        <v>0</v>
      </c>
      <c r="AC74" s="117">
        <f>IF(DATOS!J38=Y$39,DATOS!C38,"")</f>
        <v>0</v>
      </c>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row>
    <row r="75" spans="4:73" x14ac:dyDescent="0.3">
      <c r="D75" s="149"/>
      <c r="E75" s="208"/>
      <c r="F75" s="208"/>
      <c r="G75" s="208"/>
      <c r="H75" s="132"/>
      <c r="I75" s="151"/>
      <c r="J75" s="128"/>
      <c r="K75" s="208"/>
      <c r="L75" s="208"/>
      <c r="M75" s="208"/>
      <c r="N75" s="208"/>
      <c r="O75" s="150"/>
      <c r="P75" s="209"/>
      <c r="Q75" s="209"/>
      <c r="R75" s="209"/>
      <c r="S75" s="128"/>
      <c r="T75" s="128" t="str">
        <f t="shared" si="2"/>
        <v/>
      </c>
      <c r="U75" s="128"/>
      <c r="V75" s="128"/>
      <c r="W75" s="128"/>
      <c r="X75" s="128">
        <v>36</v>
      </c>
      <c r="Y75" s="117" t="str">
        <f t="shared" si="1"/>
        <v/>
      </c>
      <c r="AA75" s="114">
        <f t="shared" si="0"/>
        <v>1</v>
      </c>
      <c r="AB75" s="114">
        <f>IF(AC75="",0,IFERROR(IF(VLOOKUP(AC75,AC$38:AC74,1,0)&gt;0,0,0),1))</f>
        <v>0</v>
      </c>
      <c r="AC75" s="117">
        <f>IF(DATOS!J39=Y$39,DATOS!C39,"")</f>
        <v>0</v>
      </c>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row>
    <row r="76" spans="4:73" x14ac:dyDescent="0.3">
      <c r="D76" s="149"/>
      <c r="E76" s="208"/>
      <c r="F76" s="208"/>
      <c r="G76" s="208"/>
      <c r="H76" s="132"/>
      <c r="I76" s="151"/>
      <c r="J76" s="128"/>
      <c r="K76" s="208"/>
      <c r="L76" s="208"/>
      <c r="M76" s="208"/>
      <c r="N76" s="208"/>
      <c r="O76" s="150"/>
      <c r="P76" s="209"/>
      <c r="Q76" s="209"/>
      <c r="R76" s="209"/>
      <c r="S76" s="128"/>
      <c r="T76" s="128" t="str">
        <f t="shared" si="2"/>
        <v/>
      </c>
      <c r="U76" s="128"/>
      <c r="V76" s="128"/>
      <c r="W76" s="128"/>
      <c r="X76" s="128">
        <v>37</v>
      </c>
      <c r="Y76" s="117" t="str">
        <f t="shared" si="1"/>
        <v/>
      </c>
      <c r="AA76" s="114">
        <f t="shared" si="0"/>
        <v>1</v>
      </c>
      <c r="AB76" s="114">
        <f>IF(AC76="",0,IFERROR(IF(VLOOKUP(AC76,AC$38:AC75,1,0)&gt;0,0,0),1))</f>
        <v>0</v>
      </c>
      <c r="AC76" s="117">
        <f>IF(DATOS!J40=Y$39,DATOS!C40,"")</f>
        <v>0</v>
      </c>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row>
    <row r="77" spans="4:73" x14ac:dyDescent="0.3">
      <c r="D77" s="149"/>
      <c r="E77" s="208"/>
      <c r="F77" s="208"/>
      <c r="G77" s="208"/>
      <c r="H77" s="132"/>
      <c r="I77" s="151"/>
      <c r="J77" s="128"/>
      <c r="K77" s="208"/>
      <c r="L77" s="208"/>
      <c r="M77" s="208"/>
      <c r="N77" s="208"/>
      <c r="O77" s="150"/>
      <c r="P77" s="209"/>
      <c r="Q77" s="209"/>
      <c r="R77" s="209"/>
      <c r="S77" s="128"/>
      <c r="T77" s="128" t="str">
        <f t="shared" si="2"/>
        <v/>
      </c>
      <c r="U77" s="128"/>
      <c r="V77" s="128"/>
      <c r="W77" s="128"/>
      <c r="X77" s="128">
        <v>38</v>
      </c>
      <c r="Y77" s="117" t="str">
        <f t="shared" si="1"/>
        <v/>
      </c>
      <c r="AA77" s="114">
        <f t="shared" si="0"/>
        <v>1</v>
      </c>
      <c r="AB77" s="114">
        <f>IF(AC77="",0,IFERROR(IF(VLOOKUP(AC77,AC$38:AC76,1,0)&gt;0,0,0),1))</f>
        <v>0</v>
      </c>
      <c r="AC77" s="117">
        <f>IF(DATOS!J41=Y$39,DATOS!C41,"")</f>
        <v>0</v>
      </c>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row>
    <row r="78" spans="4:73" x14ac:dyDescent="0.3">
      <c r="D78" s="149"/>
      <c r="E78" s="208"/>
      <c r="F78" s="208"/>
      <c r="G78" s="208"/>
      <c r="H78" s="132"/>
      <c r="I78" s="151"/>
      <c r="J78" s="128"/>
      <c r="K78" s="208"/>
      <c r="L78" s="208"/>
      <c r="M78" s="208"/>
      <c r="N78" s="208"/>
      <c r="O78" s="150"/>
      <c r="P78" s="209"/>
      <c r="Q78" s="209"/>
      <c r="R78" s="209"/>
      <c r="S78" s="128"/>
      <c r="T78" s="128" t="str">
        <f t="shared" si="2"/>
        <v/>
      </c>
      <c r="U78" s="128"/>
      <c r="V78" s="128"/>
      <c r="W78" s="128"/>
      <c r="X78" s="128">
        <v>39</v>
      </c>
      <c r="Y78" s="117" t="str">
        <f t="shared" si="1"/>
        <v/>
      </c>
      <c r="AA78" s="114">
        <f t="shared" si="0"/>
        <v>1</v>
      </c>
      <c r="AB78" s="114">
        <f>IF(AC78="",0,IFERROR(IF(VLOOKUP(AC78,AC$38:AC77,1,0)&gt;0,0,0),1))</f>
        <v>0</v>
      </c>
      <c r="AC78" s="117">
        <f>IF(DATOS!J42=Y$39,DATOS!C42,"")</f>
        <v>0</v>
      </c>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row>
    <row r="79" spans="4:73" x14ac:dyDescent="0.3">
      <c r="D79" s="149"/>
      <c r="E79" s="208"/>
      <c r="F79" s="208"/>
      <c r="G79" s="208"/>
      <c r="H79" s="132"/>
      <c r="I79" s="151"/>
      <c r="J79" s="128"/>
      <c r="K79" s="208"/>
      <c r="L79" s="208"/>
      <c r="M79" s="208"/>
      <c r="N79" s="208"/>
      <c r="O79" s="150"/>
      <c r="P79" s="209"/>
      <c r="Q79" s="209"/>
      <c r="R79" s="209"/>
      <c r="S79" s="128"/>
      <c r="T79" s="128" t="str">
        <f t="shared" si="2"/>
        <v/>
      </c>
      <c r="U79" s="128"/>
      <c r="V79" s="128"/>
      <c r="W79" s="128"/>
      <c r="X79" s="128">
        <v>40</v>
      </c>
      <c r="Y79" s="117" t="str">
        <f t="shared" si="1"/>
        <v/>
      </c>
      <c r="AA79" s="114">
        <f t="shared" si="0"/>
        <v>1</v>
      </c>
      <c r="AB79" s="114">
        <f>IF(AC79="",0,IFERROR(IF(VLOOKUP(AC79,AC$38:AC78,1,0)&gt;0,0,0),1))</f>
        <v>0</v>
      </c>
      <c r="AC79" s="117">
        <f>IF(DATOS!J43=Y$39,DATOS!C43,"")</f>
        <v>0</v>
      </c>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row>
    <row r="80" spans="4:73" x14ac:dyDescent="0.3">
      <c r="D80" s="132"/>
      <c r="E80" s="208"/>
      <c r="F80" s="208"/>
      <c r="G80" s="208"/>
      <c r="H80" s="132"/>
      <c r="I80" s="151"/>
      <c r="J80" s="128"/>
      <c r="K80" s="208"/>
      <c r="L80" s="208"/>
      <c r="M80" s="208"/>
      <c r="N80" s="208"/>
      <c r="O80" s="150"/>
      <c r="P80" s="209"/>
      <c r="Q80" s="209"/>
      <c r="R80" s="209"/>
      <c r="S80" s="128"/>
      <c r="T80" s="128" t="str">
        <f t="shared" si="2"/>
        <v/>
      </c>
      <c r="U80" s="128"/>
      <c r="V80" s="128"/>
      <c r="W80" s="128"/>
      <c r="X80" s="128">
        <v>41</v>
      </c>
      <c r="Y80" s="117" t="str">
        <f t="shared" ref="Y80:Y85" si="3">IFERROR(VLOOKUP(X80,AA$38:AC$3370,3,0),"")</f>
        <v/>
      </c>
      <c r="AA80" s="114">
        <f t="shared" ref="AA80:AA85" si="4">AA79+AB80</f>
        <v>1</v>
      </c>
      <c r="AB80" s="114">
        <f>IF(AC80="",0,IFERROR(IF(VLOOKUP(AC80,AC$38:AC79,1,0)&gt;0,0,0),1))</f>
        <v>0</v>
      </c>
      <c r="AC80" s="117">
        <f>IF(DATOS!J44=Y$39,DATOS!C44,"")</f>
        <v>0</v>
      </c>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row>
    <row r="81" spans="4:73" x14ac:dyDescent="0.3">
      <c r="D81" s="132"/>
      <c r="E81" s="208"/>
      <c r="F81" s="208"/>
      <c r="G81" s="208"/>
      <c r="H81" s="132"/>
      <c r="I81" s="151"/>
      <c r="J81" s="128"/>
      <c r="K81" s="208"/>
      <c r="L81" s="208"/>
      <c r="M81" s="208"/>
      <c r="N81" s="208"/>
      <c r="O81" s="150"/>
      <c r="P81" s="209"/>
      <c r="Q81" s="209"/>
      <c r="R81" s="209"/>
      <c r="S81" s="128"/>
      <c r="T81" s="128" t="str">
        <f t="shared" si="2"/>
        <v/>
      </c>
      <c r="U81" s="128"/>
      <c r="V81" s="128"/>
      <c r="W81" s="128"/>
      <c r="X81" s="128">
        <v>42</v>
      </c>
      <c r="Y81" s="117" t="str">
        <f t="shared" si="3"/>
        <v/>
      </c>
      <c r="AA81" s="114">
        <f t="shared" si="4"/>
        <v>1</v>
      </c>
      <c r="AB81" s="114">
        <f>IF(AC81="",0,IFERROR(IF(VLOOKUP(AC81,AC$38:AC80,1,0)&gt;0,0,0),1))</f>
        <v>0</v>
      </c>
      <c r="AC81" s="117">
        <f>IF(DATOS!J45=Y$39,DATOS!C45,"")</f>
        <v>0</v>
      </c>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row>
    <row r="82" spans="4:73" x14ac:dyDescent="0.3">
      <c r="D82" s="132"/>
      <c r="E82" s="208"/>
      <c r="F82" s="208"/>
      <c r="G82" s="208"/>
      <c r="H82" s="132"/>
      <c r="I82" s="151"/>
      <c r="J82" s="128"/>
      <c r="K82" s="208"/>
      <c r="L82" s="208"/>
      <c r="M82" s="208"/>
      <c r="N82" s="208"/>
      <c r="O82" s="150"/>
      <c r="P82" s="209"/>
      <c r="Q82" s="209"/>
      <c r="R82" s="209"/>
      <c r="S82" s="128"/>
      <c r="T82" s="128" t="str">
        <f t="shared" si="2"/>
        <v/>
      </c>
      <c r="U82" s="128"/>
      <c r="V82" s="128"/>
      <c r="W82" s="128"/>
      <c r="X82" s="128">
        <v>43</v>
      </c>
      <c r="Y82" s="117" t="str">
        <f t="shared" si="3"/>
        <v/>
      </c>
      <c r="AA82" s="114">
        <f t="shared" si="4"/>
        <v>1</v>
      </c>
      <c r="AB82" s="114">
        <f>IF(AC82="",0,IFERROR(IF(VLOOKUP(AC82,AC$38:AC81,1,0)&gt;0,0,0),1))</f>
        <v>0</v>
      </c>
      <c r="AC82" s="117">
        <f>IF(DATOS!J46=Y$39,DATOS!C46,"")</f>
        <v>0</v>
      </c>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row>
    <row r="83" spans="4:73" x14ac:dyDescent="0.3">
      <c r="D83" s="132"/>
      <c r="E83" s="208"/>
      <c r="F83" s="208"/>
      <c r="G83" s="208"/>
      <c r="H83" s="132"/>
      <c r="I83" s="151"/>
      <c r="J83" s="128"/>
      <c r="K83" s="208"/>
      <c r="L83" s="208"/>
      <c r="M83" s="208"/>
      <c r="N83" s="208"/>
      <c r="O83" s="150"/>
      <c r="P83" s="209"/>
      <c r="Q83" s="209"/>
      <c r="R83" s="209"/>
      <c r="S83" s="128"/>
      <c r="T83" s="128" t="str">
        <f t="shared" si="2"/>
        <v/>
      </c>
      <c r="U83" s="128"/>
      <c r="V83" s="128"/>
      <c r="W83" s="128"/>
      <c r="X83" s="128">
        <v>44</v>
      </c>
      <c r="Y83" s="117" t="str">
        <f t="shared" si="3"/>
        <v/>
      </c>
      <c r="AA83" s="114">
        <f t="shared" si="4"/>
        <v>1</v>
      </c>
      <c r="AB83" s="114">
        <f>IF(AC83="",0,IFERROR(IF(VLOOKUP(AC83,AC$38:AC82,1,0)&gt;0,0,0),1))</f>
        <v>0</v>
      </c>
      <c r="AC83" s="117">
        <f>IF(DATOS!J47=Y$39,DATOS!C47,"")</f>
        <v>0</v>
      </c>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row>
    <row r="84" spans="4:73" x14ac:dyDescent="0.3">
      <c r="D84" s="132"/>
      <c r="E84" s="208"/>
      <c r="F84" s="208"/>
      <c r="G84" s="208"/>
      <c r="H84" s="132"/>
      <c r="I84" s="151"/>
      <c r="J84" s="128"/>
      <c r="K84" s="208"/>
      <c r="L84" s="208"/>
      <c r="M84" s="208"/>
      <c r="N84" s="208"/>
      <c r="O84" s="150"/>
      <c r="P84" s="209"/>
      <c r="Q84" s="209"/>
      <c r="R84" s="209"/>
      <c r="S84" s="128"/>
      <c r="T84" s="128" t="str">
        <f t="shared" si="2"/>
        <v/>
      </c>
      <c r="U84" s="128"/>
      <c r="V84" s="128"/>
      <c r="W84" s="128"/>
      <c r="X84" s="128">
        <v>45</v>
      </c>
      <c r="Y84" s="117" t="str">
        <f t="shared" si="3"/>
        <v/>
      </c>
      <c r="AA84" s="114">
        <f t="shared" si="4"/>
        <v>1</v>
      </c>
      <c r="AB84" s="114">
        <f>IF(AC84="",0,IFERROR(IF(VLOOKUP(AC84,AC$38:AC83,1,0)&gt;0,0,0),1))</f>
        <v>0</v>
      </c>
      <c r="AC84" s="117">
        <f>IF(DATOS!J48=Y$39,DATOS!C48,"")</f>
        <v>0</v>
      </c>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row>
    <row r="85" spans="4:73" x14ac:dyDescent="0.3">
      <c r="D85" s="132"/>
      <c r="E85" s="208"/>
      <c r="F85" s="208"/>
      <c r="G85" s="208"/>
      <c r="H85" s="132"/>
      <c r="I85" s="151"/>
      <c r="J85" s="128"/>
      <c r="K85" s="208"/>
      <c r="L85" s="208"/>
      <c r="M85" s="208"/>
      <c r="N85" s="208"/>
      <c r="O85" s="150"/>
      <c r="P85" s="209"/>
      <c r="Q85" s="209"/>
      <c r="R85" s="209"/>
      <c r="S85" s="128"/>
      <c r="T85" s="128" t="str">
        <f t="shared" si="2"/>
        <v/>
      </c>
      <c r="U85" s="128"/>
      <c r="V85" s="128"/>
      <c r="W85" s="128"/>
      <c r="X85" s="128">
        <v>46</v>
      </c>
      <c r="Y85" s="117" t="str">
        <f t="shared" si="3"/>
        <v/>
      </c>
      <c r="AA85" s="114">
        <f t="shared" si="4"/>
        <v>1</v>
      </c>
      <c r="AB85" s="114">
        <f>IF(AC85="",0,IFERROR(IF(VLOOKUP(AC85,AC$38:AC84,1,0)&gt;0,0,0),1))</f>
        <v>0</v>
      </c>
      <c r="AC85" s="117">
        <f>IF(DATOS!J49=Y$39,DATOS!C49,"")</f>
        <v>0</v>
      </c>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row>
    <row r="86" spans="4:73" x14ac:dyDescent="0.3">
      <c r="D86" s="132"/>
      <c r="E86" s="208"/>
      <c r="F86" s="208"/>
      <c r="G86" s="208"/>
      <c r="H86" s="132"/>
      <c r="I86" s="151"/>
      <c r="J86" s="128"/>
      <c r="K86" s="208"/>
      <c r="L86" s="208"/>
      <c r="M86" s="208"/>
      <c r="N86" s="208"/>
      <c r="O86" s="150"/>
      <c r="P86" s="209"/>
      <c r="Q86" s="209"/>
      <c r="R86" s="209"/>
      <c r="S86" s="128"/>
      <c r="T86" s="128" t="str">
        <f t="shared" si="2"/>
        <v/>
      </c>
      <c r="U86" s="128"/>
      <c r="V86" s="128"/>
      <c r="W86" s="128"/>
      <c r="X86" s="128">
        <v>47</v>
      </c>
      <c r="Y86" s="117" t="str">
        <f>IFERROR(VLOOKUP(X86,AA$38:AC$3370,3,0),"")</f>
        <v/>
      </c>
      <c r="AA86" s="114">
        <f>AA85+AB86</f>
        <v>1</v>
      </c>
      <c r="AB86" s="114">
        <f>IF(AC86="",0,IFERROR(IF(VLOOKUP(AC86,AC$38:AC85,1,0)&gt;0,0,0),1))</f>
        <v>0</v>
      </c>
      <c r="AC86" s="117">
        <f>IF(DATOS!J50=Y$39,DATOS!C50,"")</f>
        <v>0</v>
      </c>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row>
    <row r="87" spans="4:73" x14ac:dyDescent="0.3">
      <c r="D87" s="132"/>
      <c r="E87" s="208"/>
      <c r="F87" s="208"/>
      <c r="G87" s="208"/>
      <c r="H87" s="132"/>
      <c r="I87" s="151"/>
      <c r="J87" s="128"/>
      <c r="K87" s="208"/>
      <c r="L87" s="208"/>
      <c r="M87" s="208"/>
      <c r="N87" s="208"/>
      <c r="O87" s="150"/>
      <c r="P87" s="209"/>
      <c r="Q87" s="209"/>
      <c r="R87" s="209"/>
      <c r="S87" s="128"/>
      <c r="T87" s="128" t="str">
        <f t="shared" si="2"/>
        <v/>
      </c>
      <c r="U87" s="128"/>
      <c r="V87" s="128"/>
      <c r="W87" s="128"/>
      <c r="X87" s="128">
        <v>48</v>
      </c>
      <c r="Y87" s="117" t="str">
        <f>IFERROR(VLOOKUP(X87,AA$38:AC$3370,3,0),"")</f>
        <v/>
      </c>
      <c r="AA87" s="114">
        <f>AA86+AB87</f>
        <v>1</v>
      </c>
      <c r="AB87" s="114">
        <f>IF(AC87="",0,IFERROR(IF(VLOOKUP(AC87,AC$38:AC86,1,0)&gt;0,0,0),1))</f>
        <v>0</v>
      </c>
      <c r="AC87" s="117">
        <f>IF(DATOS!J51=Y$39,DATOS!C51,"")</f>
        <v>0</v>
      </c>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row>
    <row r="88" spans="4:73" x14ac:dyDescent="0.3">
      <c r="D88" s="132"/>
      <c r="E88" s="208"/>
      <c r="F88" s="208"/>
      <c r="G88" s="208"/>
      <c r="H88" s="132"/>
      <c r="I88" s="151"/>
      <c r="J88" s="128"/>
      <c r="K88" s="208"/>
      <c r="L88" s="208"/>
      <c r="M88" s="208"/>
      <c r="N88" s="208"/>
      <c r="O88" s="150"/>
      <c r="P88" s="209"/>
      <c r="Q88" s="209"/>
      <c r="R88" s="209"/>
      <c r="S88" s="128"/>
      <c r="T88" s="128" t="str">
        <f t="shared" si="2"/>
        <v/>
      </c>
      <c r="U88" s="128"/>
      <c r="V88" s="128"/>
      <c r="W88" s="128"/>
      <c r="X88" s="128">
        <v>49</v>
      </c>
      <c r="Y88" s="117" t="str">
        <f>IFERROR(VLOOKUP(X88,AA$38:AC$3370,3,0),"")</f>
        <v/>
      </c>
      <c r="AA88" s="114">
        <f>AA87+AB88</f>
        <v>1</v>
      </c>
      <c r="AB88" s="114">
        <f>IF(AC88="",0,IFERROR(IF(VLOOKUP(AC88,AC$38:AC87,1,0)&gt;0,0,0),1))</f>
        <v>0</v>
      </c>
      <c r="AC88" s="117">
        <f>IF(DATOS!J52=Y$39,DATOS!C52,"")</f>
        <v>0</v>
      </c>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row>
    <row r="89" spans="4:73" x14ac:dyDescent="0.3">
      <c r="D89" s="132"/>
      <c r="E89" s="208"/>
      <c r="F89" s="208"/>
      <c r="G89" s="208"/>
      <c r="H89" s="132"/>
      <c r="I89" s="151"/>
      <c r="J89" s="128"/>
      <c r="K89" s="208"/>
      <c r="L89" s="208"/>
      <c r="M89" s="208"/>
      <c r="N89" s="208"/>
      <c r="O89" s="150"/>
      <c r="P89" s="209"/>
      <c r="Q89" s="209"/>
      <c r="R89" s="209"/>
      <c r="S89" s="128"/>
      <c r="T89" s="128" t="str">
        <f>IF(H89="","","S/n")</f>
        <v/>
      </c>
      <c r="U89" s="128"/>
      <c r="V89" s="128"/>
      <c r="W89" s="128"/>
      <c r="X89" s="128">
        <v>50</v>
      </c>
      <c r="Y89" s="117" t="str">
        <f>IFERROR(VLOOKUP(X89,AA$38:AC$3370,3,0),"")</f>
        <v/>
      </c>
      <c r="AA89" s="114">
        <f>AA88+AB89</f>
        <v>1</v>
      </c>
      <c r="AB89" s="114">
        <f>IF(AC89="",0,IFERROR(IF(VLOOKUP(AC89,AC$38:AC88,1,0)&gt;0,0,0),1))</f>
        <v>0</v>
      </c>
      <c r="AC89" s="117">
        <f>IF(DATOS!J53=Y$39,DATOS!C53,"")</f>
        <v>0</v>
      </c>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row>
    <row r="90" spans="4:73" x14ac:dyDescent="0.3">
      <c r="D90" s="132"/>
      <c r="E90" s="132"/>
      <c r="F90" s="128"/>
      <c r="G90" s="132"/>
      <c r="H90" s="128"/>
      <c r="I90" s="128"/>
      <c r="J90" s="128"/>
      <c r="K90" s="128"/>
      <c r="L90" s="128"/>
      <c r="M90" s="128"/>
      <c r="N90" s="128"/>
      <c r="O90" s="128"/>
      <c r="P90" s="128"/>
      <c r="Q90" s="128"/>
      <c r="R90" s="128"/>
      <c r="S90" s="128"/>
      <c r="T90" s="128"/>
      <c r="U90" s="128"/>
      <c r="V90" s="128"/>
      <c r="W90" s="128"/>
      <c r="X90" s="128">
        <v>51</v>
      </c>
      <c r="Y90" s="117" t="str">
        <f t="shared" si="1"/>
        <v/>
      </c>
      <c r="AA90" s="114">
        <f t="shared" si="0"/>
        <v>1</v>
      </c>
      <c r="AB90" s="114">
        <f>IF(AC90="",0,IFERROR(IF(VLOOKUP(AC90,AC$38:AC89,1,0)&gt;0,0,0),1))</f>
        <v>0</v>
      </c>
      <c r="AC90" s="117">
        <f>IF(DATOS!J54=Y$39,DATOS!C54,"")</f>
        <v>0</v>
      </c>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row>
    <row r="91" spans="4:73" x14ac:dyDescent="0.3">
      <c r="D91" s="132"/>
      <c r="E91" s="132"/>
      <c r="F91" s="128"/>
      <c r="G91" s="132"/>
      <c r="H91" s="128"/>
      <c r="I91" s="128"/>
      <c r="J91" s="128"/>
      <c r="K91" s="128"/>
      <c r="L91" s="128"/>
      <c r="M91" s="128"/>
      <c r="N91" s="128"/>
      <c r="O91" s="128"/>
      <c r="P91" s="128"/>
      <c r="Q91" s="128"/>
      <c r="R91" s="128"/>
      <c r="S91" s="128"/>
      <c r="T91" s="128"/>
      <c r="U91" s="128"/>
      <c r="V91" s="128"/>
      <c r="W91" s="128"/>
      <c r="X91" s="128">
        <v>52</v>
      </c>
      <c r="Y91" s="117" t="str">
        <f t="shared" si="1"/>
        <v/>
      </c>
      <c r="AA91" s="114">
        <f t="shared" si="0"/>
        <v>1</v>
      </c>
      <c r="AB91" s="114">
        <f>IF(AC91="",0,IFERROR(IF(VLOOKUP(AC91,AC$38:AC90,1,0)&gt;0,0,0),1))</f>
        <v>0</v>
      </c>
      <c r="AC91" s="117">
        <f>IF(DATOS!J55=Y$39,DATOS!C55,"")</f>
        <v>0</v>
      </c>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row>
    <row r="92" spans="4:73" x14ac:dyDescent="0.3">
      <c r="D92" s="132"/>
      <c r="E92" s="132"/>
      <c r="F92" s="128"/>
      <c r="G92" s="132"/>
      <c r="H92" s="128"/>
      <c r="I92" s="128"/>
      <c r="J92" s="128"/>
      <c r="K92" s="128"/>
      <c r="L92" s="128"/>
      <c r="M92" s="128"/>
      <c r="N92" s="128"/>
      <c r="O92" s="128"/>
      <c r="P92" s="128"/>
      <c r="Q92" s="128"/>
      <c r="R92" s="128"/>
      <c r="S92" s="128"/>
      <c r="T92" s="128"/>
      <c r="U92" s="128"/>
      <c r="V92" s="128"/>
      <c r="W92" s="128"/>
      <c r="X92" s="128">
        <v>53</v>
      </c>
      <c r="Y92" s="117" t="str">
        <f t="shared" si="1"/>
        <v/>
      </c>
      <c r="AA92" s="114">
        <f t="shared" si="0"/>
        <v>1</v>
      </c>
      <c r="AB92" s="114">
        <f>IF(AC92="",0,IFERROR(IF(VLOOKUP(AC92,AC$38:AC91,1,0)&gt;0,0,0),1))</f>
        <v>0</v>
      </c>
      <c r="AC92" s="117">
        <f>IF(DATOS!J56=Y$39,DATOS!C56,"")</f>
        <v>0</v>
      </c>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row>
    <row r="93" spans="4:73" x14ac:dyDescent="0.3">
      <c r="D93" s="132"/>
      <c r="E93" s="132"/>
      <c r="F93" s="128"/>
      <c r="G93" s="132"/>
      <c r="H93" s="128"/>
      <c r="I93" s="128"/>
      <c r="J93" s="128"/>
      <c r="K93" s="128"/>
      <c r="L93" s="128"/>
      <c r="M93" s="128"/>
      <c r="N93" s="128"/>
      <c r="O93" s="128"/>
      <c r="P93" s="128"/>
      <c r="Q93" s="128"/>
      <c r="R93" s="128"/>
      <c r="S93" s="128"/>
      <c r="T93" s="128"/>
      <c r="U93" s="128"/>
      <c r="V93" s="128"/>
      <c r="W93" s="128"/>
      <c r="X93" s="128">
        <v>54</v>
      </c>
      <c r="Y93" s="117" t="str">
        <f t="shared" si="1"/>
        <v/>
      </c>
      <c r="AA93" s="114">
        <f t="shared" si="0"/>
        <v>1</v>
      </c>
      <c r="AB93" s="114">
        <f>IF(AC93="",0,IFERROR(IF(VLOOKUP(AC93,AC$38:AC92,1,0)&gt;0,0,0),1))</f>
        <v>0</v>
      </c>
      <c r="AC93" s="117">
        <f>IF(DATOS!J57=Y$39,DATOS!C57,"")</f>
        <v>0</v>
      </c>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row>
    <row r="94" spans="4:73" x14ac:dyDescent="0.3">
      <c r="D94" s="132"/>
      <c r="E94" s="132"/>
      <c r="F94" s="128"/>
      <c r="G94" s="132"/>
      <c r="H94" s="128"/>
      <c r="I94" s="128"/>
      <c r="J94" s="128"/>
      <c r="K94" s="128"/>
      <c r="L94" s="128"/>
      <c r="M94" s="128"/>
      <c r="N94" s="128"/>
      <c r="O94" s="128"/>
      <c r="P94" s="128"/>
      <c r="Q94" s="128"/>
      <c r="R94" s="128"/>
      <c r="S94" s="128"/>
      <c r="T94" s="128"/>
      <c r="U94" s="128"/>
      <c r="V94" s="128"/>
      <c r="W94" s="128"/>
      <c r="X94" s="128">
        <v>55</v>
      </c>
      <c r="Y94" s="117" t="str">
        <f t="shared" si="1"/>
        <v/>
      </c>
      <c r="AA94" s="114">
        <f t="shared" si="0"/>
        <v>1</v>
      </c>
      <c r="AB94" s="114">
        <f>IF(AC94="",0,IFERROR(IF(VLOOKUP(AC94,AC$38:AC93,1,0)&gt;0,0,0),1))</f>
        <v>0</v>
      </c>
      <c r="AC94" s="117">
        <f>IF(DATOS!J58=Y$39,DATOS!C58,"")</f>
        <v>0</v>
      </c>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row>
    <row r="95" spans="4:73" x14ac:dyDescent="0.3">
      <c r="D95" s="132"/>
      <c r="E95" s="132"/>
      <c r="F95" s="128"/>
      <c r="G95" s="132"/>
      <c r="H95" s="128"/>
      <c r="I95" s="128"/>
      <c r="J95" s="128"/>
      <c r="K95" s="128"/>
      <c r="L95" s="128"/>
      <c r="M95" s="128"/>
      <c r="N95" s="128"/>
      <c r="O95" s="128"/>
      <c r="P95" s="128"/>
      <c r="Q95" s="128"/>
      <c r="R95" s="128"/>
      <c r="S95" s="128"/>
      <c r="T95" s="128"/>
      <c r="U95" s="128"/>
      <c r="V95" s="128"/>
      <c r="W95" s="128"/>
      <c r="X95" s="128">
        <v>56</v>
      </c>
      <c r="Y95" s="117" t="str">
        <f t="shared" si="1"/>
        <v/>
      </c>
      <c r="AA95" s="114">
        <f t="shared" si="0"/>
        <v>1</v>
      </c>
      <c r="AB95" s="114">
        <f>IF(AC95="",0,IFERROR(IF(VLOOKUP(AC95,AC$38:AC94,1,0)&gt;0,0,0),1))</f>
        <v>0</v>
      </c>
      <c r="AC95" s="117">
        <f>IF(DATOS!J59=Y$39,DATOS!C59,"")</f>
        <v>0</v>
      </c>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row>
    <row r="96" spans="4:73" x14ac:dyDescent="0.3">
      <c r="D96" s="132"/>
      <c r="E96" s="132"/>
      <c r="F96" s="128"/>
      <c r="G96" s="132"/>
      <c r="H96" s="128"/>
      <c r="I96" s="128"/>
      <c r="J96" s="128"/>
      <c r="K96" s="128"/>
      <c r="L96" s="128"/>
      <c r="M96" s="128"/>
      <c r="N96" s="128"/>
      <c r="O96" s="128"/>
      <c r="P96" s="128"/>
      <c r="Q96" s="128"/>
      <c r="R96" s="128"/>
      <c r="S96" s="128"/>
      <c r="T96" s="128"/>
      <c r="U96" s="128"/>
      <c r="V96" s="128"/>
      <c r="W96" s="128"/>
      <c r="X96" s="128">
        <v>57</v>
      </c>
      <c r="Y96" s="117" t="str">
        <f t="shared" si="1"/>
        <v/>
      </c>
      <c r="AA96" s="114">
        <f t="shared" si="0"/>
        <v>1</v>
      </c>
      <c r="AB96" s="114">
        <f>IF(AC96="",0,IFERROR(IF(VLOOKUP(AC96,AC$38:AC95,1,0)&gt;0,0,0),1))</f>
        <v>0</v>
      </c>
      <c r="AC96" s="117">
        <f>IF(DATOS!J60=Y$39,DATOS!C60,"")</f>
        <v>0</v>
      </c>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row>
    <row r="97" spans="4:73" x14ac:dyDescent="0.3">
      <c r="D97" s="132"/>
      <c r="E97" s="132"/>
      <c r="F97" s="128"/>
      <c r="G97" s="132"/>
      <c r="H97" s="128"/>
      <c r="I97" s="128"/>
      <c r="J97" s="128"/>
      <c r="K97" s="128"/>
      <c r="L97" s="128"/>
      <c r="M97" s="128"/>
      <c r="N97" s="128"/>
      <c r="O97" s="128"/>
      <c r="P97" s="128"/>
      <c r="Q97" s="128"/>
      <c r="R97" s="128"/>
      <c r="S97" s="128"/>
      <c r="T97" s="128"/>
      <c r="U97" s="128"/>
      <c r="V97" s="128"/>
      <c r="W97" s="128"/>
      <c r="X97" s="128">
        <v>58</v>
      </c>
      <c r="Y97" s="117" t="str">
        <f t="shared" si="1"/>
        <v/>
      </c>
      <c r="AA97" s="114">
        <f t="shared" si="0"/>
        <v>1</v>
      </c>
      <c r="AB97" s="114">
        <f>IF(AC97="",0,IFERROR(IF(VLOOKUP(AC97,AC$38:AC96,1,0)&gt;0,0,0),1))</f>
        <v>0</v>
      </c>
      <c r="AC97" s="117">
        <f>IF(DATOS!J61=Y$39,DATOS!C61,"")</f>
        <v>0</v>
      </c>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row>
    <row r="98" spans="4:73" x14ac:dyDescent="0.3">
      <c r="D98" s="132"/>
      <c r="E98" s="132"/>
      <c r="F98" s="128"/>
      <c r="G98" s="132"/>
      <c r="H98" s="128"/>
      <c r="I98" s="128"/>
      <c r="J98" s="128"/>
      <c r="K98" s="128"/>
      <c r="L98" s="128"/>
      <c r="M98" s="128"/>
      <c r="N98" s="128"/>
      <c r="O98" s="128"/>
      <c r="P98" s="128"/>
      <c r="Q98" s="128"/>
      <c r="R98" s="128"/>
      <c r="S98" s="128"/>
      <c r="T98" s="128"/>
      <c r="U98" s="128"/>
      <c r="V98" s="128"/>
      <c r="W98" s="128"/>
      <c r="X98" s="128">
        <v>59</v>
      </c>
      <c r="Y98" s="117" t="str">
        <f t="shared" si="1"/>
        <v/>
      </c>
      <c r="AA98" s="114">
        <f t="shared" si="0"/>
        <v>1</v>
      </c>
      <c r="AB98" s="114">
        <f>IF(AC98="",0,IFERROR(IF(VLOOKUP(AC98,AC$38:AC97,1,0)&gt;0,0,0),1))</f>
        <v>0</v>
      </c>
      <c r="AC98" s="117">
        <f>IF(DATOS!J62=Y$39,DATOS!C62,"")</f>
        <v>0</v>
      </c>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row>
    <row r="99" spans="4:73" x14ac:dyDescent="0.3">
      <c r="D99" s="132"/>
      <c r="E99" s="132"/>
      <c r="F99" s="128"/>
      <c r="G99" s="132"/>
      <c r="H99" s="128"/>
      <c r="I99" s="128"/>
      <c r="J99" s="128"/>
      <c r="K99" s="128"/>
      <c r="L99" s="128"/>
      <c r="M99" s="128"/>
      <c r="N99" s="128"/>
      <c r="O99" s="128"/>
      <c r="P99" s="128"/>
      <c r="Q99" s="128"/>
      <c r="R99" s="128"/>
      <c r="S99" s="128"/>
      <c r="T99" s="128"/>
      <c r="U99" s="128"/>
      <c r="V99" s="128"/>
      <c r="W99" s="128"/>
      <c r="X99" s="128">
        <v>60</v>
      </c>
      <c r="Y99" s="117" t="str">
        <f t="shared" si="1"/>
        <v/>
      </c>
      <c r="AA99" s="114">
        <f t="shared" si="0"/>
        <v>1</v>
      </c>
      <c r="AB99" s="114">
        <f>IF(AC99="",0,IFERROR(IF(VLOOKUP(AC99,AC$38:AC98,1,0)&gt;0,0,0),1))</f>
        <v>0</v>
      </c>
      <c r="AC99" s="117">
        <f>IF(DATOS!J63=Y$39,DATOS!C63,"")</f>
        <v>0</v>
      </c>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row>
    <row r="100" spans="4:73" x14ac:dyDescent="0.3">
      <c r="D100" s="132"/>
      <c r="E100" s="132"/>
      <c r="F100" s="128"/>
      <c r="G100" s="132"/>
      <c r="H100" s="128"/>
      <c r="I100" s="128"/>
      <c r="J100" s="128"/>
      <c r="K100" s="128"/>
      <c r="L100" s="128"/>
      <c r="M100" s="128"/>
      <c r="N100" s="128"/>
      <c r="O100" s="128"/>
      <c r="P100" s="128"/>
      <c r="Q100" s="128"/>
      <c r="R100" s="128"/>
      <c r="S100" s="128"/>
      <c r="T100" s="128"/>
      <c r="U100" s="128"/>
      <c r="V100" s="128"/>
      <c r="W100" s="128"/>
      <c r="X100" s="128">
        <v>61</v>
      </c>
      <c r="Y100" s="117" t="str">
        <f t="shared" si="1"/>
        <v/>
      </c>
      <c r="AA100" s="114">
        <f t="shared" si="0"/>
        <v>1</v>
      </c>
      <c r="AB100" s="114">
        <f>IF(AC100="",0,IFERROR(IF(VLOOKUP(AC100,AC$38:AC99,1,0)&gt;0,0,0),1))</f>
        <v>0</v>
      </c>
      <c r="AC100" s="117">
        <f>IF(DATOS!J64=Y$39,DATOS!C64,"")</f>
        <v>0</v>
      </c>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row>
    <row r="101" spans="4:73" x14ac:dyDescent="0.3">
      <c r="D101" s="132"/>
      <c r="E101" s="132"/>
      <c r="F101" s="128"/>
      <c r="G101" s="132"/>
      <c r="H101" s="128"/>
      <c r="I101" s="128"/>
      <c r="J101" s="128"/>
      <c r="K101" s="128"/>
      <c r="L101" s="128"/>
      <c r="M101" s="128"/>
      <c r="N101" s="128"/>
      <c r="O101" s="128"/>
      <c r="P101" s="128"/>
      <c r="Q101" s="128"/>
      <c r="R101" s="128"/>
      <c r="S101" s="128"/>
      <c r="T101" s="128"/>
      <c r="U101" s="128"/>
      <c r="V101" s="128"/>
      <c r="W101" s="128"/>
      <c r="X101" s="128">
        <v>62</v>
      </c>
      <c r="Y101" s="117" t="str">
        <f t="shared" si="1"/>
        <v/>
      </c>
      <c r="AA101" s="114">
        <f t="shared" si="0"/>
        <v>1</v>
      </c>
      <c r="AB101" s="114">
        <f>IF(AC101="",0,IFERROR(IF(VLOOKUP(AC101,AC$38:AC100,1,0)&gt;0,0,0),1))</f>
        <v>0</v>
      </c>
      <c r="AC101" s="117">
        <f>IF(DATOS!J65=Y$39,DATOS!C65,"")</f>
        <v>0</v>
      </c>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row>
    <row r="102" spans="4:73" x14ac:dyDescent="0.3">
      <c r="D102" s="132"/>
      <c r="E102" s="132"/>
      <c r="F102" s="128"/>
      <c r="G102" s="132"/>
      <c r="H102" s="128"/>
      <c r="I102" s="128"/>
      <c r="J102" s="128"/>
      <c r="K102" s="128"/>
      <c r="L102" s="128"/>
      <c r="M102" s="128"/>
      <c r="N102" s="128"/>
      <c r="O102" s="128"/>
      <c r="P102" s="128"/>
      <c r="Q102" s="128"/>
      <c r="R102" s="128"/>
      <c r="S102" s="128"/>
      <c r="T102" s="128"/>
      <c r="U102" s="128"/>
      <c r="V102" s="128"/>
      <c r="W102" s="128"/>
      <c r="X102" s="128">
        <v>63</v>
      </c>
      <c r="Y102" s="117" t="str">
        <f t="shared" si="1"/>
        <v/>
      </c>
      <c r="AA102" s="114">
        <f t="shared" ref="AA102:AA165" si="5">AA101+AB102</f>
        <v>1</v>
      </c>
      <c r="AB102" s="114">
        <f>IF(AC102="",0,IFERROR(IF(VLOOKUP(AC102,AC$38:AC101,1,0)&gt;0,0,0),1))</f>
        <v>0</v>
      </c>
      <c r="AC102" s="117">
        <f>IF(DATOS!J66=Y$39,DATOS!C66,"")</f>
        <v>0</v>
      </c>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row>
    <row r="103" spans="4:73" x14ac:dyDescent="0.3">
      <c r="D103" s="132"/>
      <c r="E103" s="132"/>
      <c r="F103" s="128"/>
      <c r="G103" s="132"/>
      <c r="H103" s="128"/>
      <c r="I103" s="128"/>
      <c r="J103" s="128"/>
      <c r="K103" s="128"/>
      <c r="L103" s="128"/>
      <c r="M103" s="128"/>
      <c r="N103" s="128"/>
      <c r="O103" s="128"/>
      <c r="P103" s="128"/>
      <c r="Q103" s="128"/>
      <c r="R103" s="128"/>
      <c r="S103" s="128"/>
      <c r="T103" s="128"/>
      <c r="U103" s="128"/>
      <c r="V103" s="128"/>
      <c r="W103" s="128"/>
      <c r="X103" s="128">
        <v>64</v>
      </c>
      <c r="Y103" s="117" t="str">
        <f t="shared" si="1"/>
        <v/>
      </c>
      <c r="AA103" s="114">
        <f t="shared" si="5"/>
        <v>1</v>
      </c>
      <c r="AB103" s="114">
        <f>IF(AC103="",0,IFERROR(IF(VLOOKUP(AC103,AC$38:AC102,1,0)&gt;0,0,0),1))</f>
        <v>0</v>
      </c>
      <c r="AC103" s="117">
        <f>IF(DATOS!J67=Y$39,DATOS!C67,"")</f>
        <v>0</v>
      </c>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row>
    <row r="104" spans="4:73" x14ac:dyDescent="0.3">
      <c r="D104" s="132"/>
      <c r="E104" s="132"/>
      <c r="F104" s="128"/>
      <c r="G104" s="132"/>
      <c r="H104" s="128"/>
      <c r="I104" s="128"/>
      <c r="J104" s="128"/>
      <c r="K104" s="128"/>
      <c r="L104" s="128"/>
      <c r="M104" s="128"/>
      <c r="N104" s="128"/>
      <c r="O104" s="128"/>
      <c r="P104" s="128"/>
      <c r="Q104" s="128"/>
      <c r="R104" s="128"/>
      <c r="S104" s="128"/>
      <c r="T104" s="128"/>
      <c r="U104" s="128"/>
      <c r="V104" s="128"/>
      <c r="W104" s="128"/>
      <c r="X104" s="128">
        <v>65</v>
      </c>
      <c r="Y104" s="117" t="str">
        <f t="shared" ref="Y104:Y124" si="6">IFERROR(VLOOKUP(X104,AA$38:AC$3370,3,0),"")</f>
        <v/>
      </c>
      <c r="AA104" s="114">
        <f t="shared" si="5"/>
        <v>1</v>
      </c>
      <c r="AB104" s="114">
        <f>IF(AC104="",0,IFERROR(IF(VLOOKUP(AC104,AC$38:AC103,1,0)&gt;0,0,0),1))</f>
        <v>0</v>
      </c>
      <c r="AC104" s="117">
        <f>IF(DATOS!J68=Y$39,DATOS!C68,"")</f>
        <v>0</v>
      </c>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row>
    <row r="105" spans="4:73" x14ac:dyDescent="0.3">
      <c r="D105" s="132"/>
      <c r="E105" s="132"/>
      <c r="F105" s="128"/>
      <c r="G105" s="132"/>
      <c r="H105" s="128"/>
      <c r="I105" s="128"/>
      <c r="J105" s="128"/>
      <c r="K105" s="128"/>
      <c r="L105" s="128"/>
      <c r="M105" s="128"/>
      <c r="N105" s="128"/>
      <c r="O105" s="128"/>
      <c r="P105" s="128"/>
      <c r="Q105" s="128"/>
      <c r="R105" s="128"/>
      <c r="S105" s="128"/>
      <c r="T105" s="128"/>
      <c r="U105" s="128"/>
      <c r="V105" s="128"/>
      <c r="W105" s="128"/>
      <c r="X105" s="128">
        <v>66</v>
      </c>
      <c r="Y105" s="117" t="str">
        <f t="shared" si="6"/>
        <v/>
      </c>
      <c r="AA105" s="114">
        <f t="shared" si="5"/>
        <v>1</v>
      </c>
      <c r="AB105" s="114">
        <f>IF(AC105="",0,IFERROR(IF(VLOOKUP(AC105,AC$38:AC104,1,0)&gt;0,0,0),1))</f>
        <v>0</v>
      </c>
      <c r="AC105" s="117">
        <f>IF(DATOS!J69=Y$39,DATOS!C69,"")</f>
        <v>0</v>
      </c>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row>
    <row r="106" spans="4:73" x14ac:dyDescent="0.3">
      <c r="D106" s="132"/>
      <c r="E106" s="132"/>
      <c r="F106" s="128"/>
      <c r="G106" s="132"/>
      <c r="H106" s="128"/>
      <c r="I106" s="128"/>
      <c r="J106" s="128"/>
      <c r="K106" s="128"/>
      <c r="L106" s="128"/>
      <c r="M106" s="128"/>
      <c r="N106" s="128"/>
      <c r="O106" s="128"/>
      <c r="P106" s="128"/>
      <c r="Q106" s="128"/>
      <c r="R106" s="128"/>
      <c r="S106" s="128"/>
      <c r="T106" s="128"/>
      <c r="U106" s="128"/>
      <c r="V106" s="128"/>
      <c r="W106" s="128"/>
      <c r="X106" s="128">
        <v>67</v>
      </c>
      <c r="Y106" s="117" t="str">
        <f t="shared" si="6"/>
        <v/>
      </c>
      <c r="AA106" s="114">
        <f t="shared" si="5"/>
        <v>1</v>
      </c>
      <c r="AB106" s="114">
        <f>IF(AC106="",0,IFERROR(IF(VLOOKUP(AC106,AC$38:AC105,1,0)&gt;0,0,0),1))</f>
        <v>0</v>
      </c>
      <c r="AC106" s="117">
        <f>IF(DATOS!J70=Y$39,DATOS!C70,"")</f>
        <v>0</v>
      </c>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row>
    <row r="107" spans="4:73" x14ac:dyDescent="0.3">
      <c r="D107" s="132"/>
      <c r="E107" s="132"/>
      <c r="F107" s="128"/>
      <c r="G107" s="132"/>
      <c r="H107" s="128"/>
      <c r="I107" s="128"/>
      <c r="J107" s="128"/>
      <c r="K107" s="128"/>
      <c r="L107" s="128"/>
      <c r="M107" s="128"/>
      <c r="N107" s="128"/>
      <c r="O107" s="128"/>
      <c r="P107" s="128"/>
      <c r="Q107" s="128"/>
      <c r="R107" s="128"/>
      <c r="S107" s="128"/>
      <c r="T107" s="128"/>
      <c r="U107" s="128"/>
      <c r="V107" s="128"/>
      <c r="W107" s="128"/>
      <c r="X107" s="128">
        <v>68</v>
      </c>
      <c r="Y107" s="117" t="str">
        <f t="shared" si="6"/>
        <v/>
      </c>
      <c r="AA107" s="114">
        <f t="shared" si="5"/>
        <v>1</v>
      </c>
      <c r="AB107" s="114">
        <f>IF(AC107="",0,IFERROR(IF(VLOOKUP(AC107,AC$38:AC106,1,0)&gt;0,0,0),1))</f>
        <v>0</v>
      </c>
      <c r="AC107" s="117">
        <f>IF(DATOS!J71=Y$39,DATOS!C71,"")</f>
        <v>0</v>
      </c>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row>
    <row r="108" spans="4:73" x14ac:dyDescent="0.3">
      <c r="D108" s="132"/>
      <c r="E108" s="132"/>
      <c r="F108" s="128"/>
      <c r="G108" s="132"/>
      <c r="H108" s="128"/>
      <c r="I108" s="128"/>
      <c r="J108" s="128"/>
      <c r="K108" s="128"/>
      <c r="L108" s="128"/>
      <c r="M108" s="128"/>
      <c r="N108" s="128"/>
      <c r="O108" s="128"/>
      <c r="P108" s="128"/>
      <c r="Q108" s="128"/>
      <c r="R108" s="128"/>
      <c r="S108" s="128"/>
      <c r="T108" s="128"/>
      <c r="U108" s="128"/>
      <c r="V108" s="128"/>
      <c r="W108" s="128"/>
      <c r="X108" s="128">
        <v>69</v>
      </c>
      <c r="Y108" s="117" t="str">
        <f t="shared" si="6"/>
        <v/>
      </c>
      <c r="AA108" s="114">
        <f t="shared" si="5"/>
        <v>1</v>
      </c>
      <c r="AB108" s="114">
        <f>IF(AC108="",0,IFERROR(IF(VLOOKUP(AC108,AC$38:AC107,1,0)&gt;0,0,0),1))</f>
        <v>0</v>
      </c>
      <c r="AC108" s="117">
        <f>IF(DATOS!J72=Y$39,DATOS!C72,"")</f>
        <v>0</v>
      </c>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row>
    <row r="109" spans="4:73" x14ac:dyDescent="0.3">
      <c r="D109" s="132"/>
      <c r="E109" s="132"/>
      <c r="F109" s="128"/>
      <c r="G109" s="132"/>
      <c r="H109" s="128"/>
      <c r="I109" s="128"/>
      <c r="J109" s="128"/>
      <c r="K109" s="128"/>
      <c r="L109" s="128"/>
      <c r="M109" s="128"/>
      <c r="N109" s="128"/>
      <c r="O109" s="128"/>
      <c r="P109" s="128"/>
      <c r="Q109" s="128"/>
      <c r="R109" s="128"/>
      <c r="S109" s="128"/>
      <c r="T109" s="128"/>
      <c r="U109" s="128"/>
      <c r="V109" s="128"/>
      <c r="W109" s="128"/>
      <c r="X109" s="128">
        <v>70</v>
      </c>
      <c r="Y109" s="117" t="str">
        <f t="shared" si="6"/>
        <v/>
      </c>
      <c r="AA109" s="114">
        <f t="shared" si="5"/>
        <v>1</v>
      </c>
      <c r="AB109" s="114">
        <f>IF(AC109="",0,IFERROR(IF(VLOOKUP(AC109,AC$38:AC108,1,0)&gt;0,0,0),1))</f>
        <v>0</v>
      </c>
      <c r="AC109" s="117">
        <f>IF(DATOS!J73=Y$39,DATOS!C73,"")</f>
        <v>0</v>
      </c>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row>
    <row r="110" spans="4:73" x14ac:dyDescent="0.3">
      <c r="D110" s="132"/>
      <c r="E110" s="132"/>
      <c r="F110" s="128"/>
      <c r="G110" s="132"/>
      <c r="H110" s="128"/>
      <c r="I110" s="128"/>
      <c r="J110" s="128"/>
      <c r="K110" s="128"/>
      <c r="L110" s="128"/>
      <c r="M110" s="128"/>
      <c r="N110" s="128"/>
      <c r="O110" s="128"/>
      <c r="P110" s="128"/>
      <c r="Q110" s="128"/>
      <c r="R110" s="128"/>
      <c r="S110" s="128"/>
      <c r="T110" s="128"/>
      <c r="U110" s="128"/>
      <c r="V110" s="128"/>
      <c r="W110" s="128"/>
      <c r="X110" s="128">
        <v>71</v>
      </c>
      <c r="Y110" s="117" t="str">
        <f t="shared" si="6"/>
        <v/>
      </c>
      <c r="AA110" s="114">
        <f t="shared" si="5"/>
        <v>1</v>
      </c>
      <c r="AB110" s="114">
        <f>IF(AC110="",0,IFERROR(IF(VLOOKUP(AC110,AC$38:AC109,1,0)&gt;0,0,0),1))</f>
        <v>0</v>
      </c>
      <c r="AC110" s="117">
        <f>IF(DATOS!J74=Y$39,DATOS!C74,"")</f>
        <v>0</v>
      </c>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row>
    <row r="111" spans="4:73" x14ac:dyDescent="0.3">
      <c r="D111" s="132"/>
      <c r="E111" s="132"/>
      <c r="F111" s="128"/>
      <c r="G111" s="132"/>
      <c r="H111" s="128"/>
      <c r="I111" s="128"/>
      <c r="J111" s="128"/>
      <c r="K111" s="128"/>
      <c r="L111" s="128"/>
      <c r="M111" s="128"/>
      <c r="N111" s="128"/>
      <c r="O111" s="128"/>
      <c r="P111" s="128"/>
      <c r="Q111" s="128"/>
      <c r="R111" s="128"/>
      <c r="S111" s="128"/>
      <c r="T111" s="128"/>
      <c r="U111" s="128"/>
      <c r="V111" s="128"/>
      <c r="W111" s="128"/>
      <c r="X111" s="128">
        <v>72</v>
      </c>
      <c r="Y111" s="117" t="str">
        <f t="shared" si="6"/>
        <v/>
      </c>
      <c r="AA111" s="114">
        <f t="shared" si="5"/>
        <v>1</v>
      </c>
      <c r="AB111" s="114">
        <f>IF(AC111="",0,IFERROR(IF(VLOOKUP(AC111,AC$38:AC110,1,0)&gt;0,0,0),1))</f>
        <v>0</v>
      </c>
      <c r="AC111" s="117">
        <f>IF(DATOS!J75=Y$39,DATOS!C75,"")</f>
        <v>0</v>
      </c>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row>
    <row r="112" spans="4:73" x14ac:dyDescent="0.3">
      <c r="D112" s="132"/>
      <c r="E112" s="132"/>
      <c r="F112" s="128"/>
      <c r="G112" s="132"/>
      <c r="H112" s="128"/>
      <c r="I112" s="128"/>
      <c r="J112" s="128"/>
      <c r="K112" s="128"/>
      <c r="L112" s="128"/>
      <c r="M112" s="128"/>
      <c r="N112" s="128"/>
      <c r="O112" s="128"/>
      <c r="P112" s="128"/>
      <c r="Q112" s="128"/>
      <c r="R112" s="128"/>
      <c r="S112" s="128"/>
      <c r="T112" s="128"/>
      <c r="U112" s="128"/>
      <c r="V112" s="128"/>
      <c r="W112" s="128"/>
      <c r="X112" s="128">
        <v>73</v>
      </c>
      <c r="Y112" s="117" t="str">
        <f t="shared" si="6"/>
        <v/>
      </c>
      <c r="AA112" s="114">
        <f t="shared" si="5"/>
        <v>1</v>
      </c>
      <c r="AB112" s="114">
        <f>IF(AC112="",0,IFERROR(IF(VLOOKUP(AC112,AC$38:AC111,1,0)&gt;0,0,0),1))</f>
        <v>0</v>
      </c>
      <c r="AC112" s="117">
        <f>IF(DATOS!J76=Y$39,DATOS!C76,"")</f>
        <v>0</v>
      </c>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row>
    <row r="113" spans="4:73" x14ac:dyDescent="0.3">
      <c r="D113" s="132"/>
      <c r="E113" s="132"/>
      <c r="F113" s="128"/>
      <c r="G113" s="132"/>
      <c r="H113" s="128"/>
      <c r="I113" s="128"/>
      <c r="J113" s="128"/>
      <c r="K113" s="128"/>
      <c r="L113" s="128"/>
      <c r="M113" s="128"/>
      <c r="N113" s="128"/>
      <c r="O113" s="128"/>
      <c r="P113" s="128"/>
      <c r="Q113" s="128"/>
      <c r="R113" s="128"/>
      <c r="S113" s="128"/>
      <c r="T113" s="128"/>
      <c r="U113" s="128"/>
      <c r="V113" s="128"/>
      <c r="W113" s="128"/>
      <c r="X113" s="128">
        <v>74</v>
      </c>
      <c r="Y113" s="117" t="str">
        <f t="shared" si="6"/>
        <v/>
      </c>
      <c r="AA113" s="114">
        <f t="shared" si="5"/>
        <v>1</v>
      </c>
      <c r="AB113" s="114">
        <f>IF(AC113="",0,IFERROR(IF(VLOOKUP(AC113,AC$38:AC112,1,0)&gt;0,0,0),1))</f>
        <v>0</v>
      </c>
      <c r="AC113" s="117">
        <f>IF(DATOS!J77=Y$39,DATOS!C77,"")</f>
        <v>0</v>
      </c>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row>
    <row r="114" spans="4:73" x14ac:dyDescent="0.3">
      <c r="D114" s="132"/>
      <c r="E114" s="132"/>
      <c r="F114" s="128"/>
      <c r="G114" s="132"/>
      <c r="H114" s="128"/>
      <c r="I114" s="128"/>
      <c r="J114" s="128"/>
      <c r="K114" s="128"/>
      <c r="L114" s="128"/>
      <c r="M114" s="128"/>
      <c r="N114" s="128"/>
      <c r="O114" s="128"/>
      <c r="P114" s="128"/>
      <c r="Q114" s="128"/>
      <c r="R114" s="128"/>
      <c r="S114" s="128"/>
      <c r="T114" s="128"/>
      <c r="U114" s="128"/>
      <c r="V114" s="128"/>
      <c r="W114" s="128"/>
      <c r="X114" s="128">
        <v>75</v>
      </c>
      <c r="Y114" s="117" t="str">
        <f t="shared" si="6"/>
        <v/>
      </c>
      <c r="AA114" s="114">
        <f t="shared" si="5"/>
        <v>1</v>
      </c>
      <c r="AB114" s="114">
        <f>IF(AC114="",0,IFERROR(IF(VLOOKUP(AC114,AC$38:AC113,1,0)&gt;0,0,0),1))</f>
        <v>0</v>
      </c>
      <c r="AC114" s="117">
        <f>IF(DATOS!J78=Y$39,DATOS!C78,"")</f>
        <v>0</v>
      </c>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row>
    <row r="115" spans="4:73" x14ac:dyDescent="0.3">
      <c r="D115" s="132"/>
      <c r="E115" s="132"/>
      <c r="F115" s="128"/>
      <c r="G115" s="132"/>
      <c r="H115" s="128"/>
      <c r="I115" s="128"/>
      <c r="J115" s="128"/>
      <c r="K115" s="128"/>
      <c r="L115" s="128"/>
      <c r="M115" s="128"/>
      <c r="N115" s="128"/>
      <c r="O115" s="128"/>
      <c r="P115" s="128"/>
      <c r="Q115" s="128"/>
      <c r="R115" s="128"/>
      <c r="S115" s="128"/>
      <c r="T115" s="128"/>
      <c r="U115" s="128"/>
      <c r="V115" s="128"/>
      <c r="W115" s="128"/>
      <c r="X115" s="128">
        <v>76</v>
      </c>
      <c r="Y115" s="117" t="str">
        <f t="shared" si="6"/>
        <v/>
      </c>
      <c r="AA115" s="114">
        <f t="shared" si="5"/>
        <v>1</v>
      </c>
      <c r="AB115" s="114">
        <f>IF(AC115="",0,IFERROR(IF(VLOOKUP(AC115,AC$38:AC114,1,0)&gt;0,0,0),1))</f>
        <v>0</v>
      </c>
      <c r="AC115" s="117">
        <f>IF(DATOS!J79=Y$39,DATOS!C79,"")</f>
        <v>0</v>
      </c>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row>
    <row r="116" spans="4:73" x14ac:dyDescent="0.3">
      <c r="D116" s="132"/>
      <c r="E116" s="132"/>
      <c r="F116" s="128"/>
      <c r="G116" s="132"/>
      <c r="H116" s="128"/>
      <c r="I116" s="128"/>
      <c r="J116" s="128"/>
      <c r="K116" s="128"/>
      <c r="L116" s="128"/>
      <c r="M116" s="128"/>
      <c r="N116" s="128"/>
      <c r="O116" s="128"/>
      <c r="P116" s="128"/>
      <c r="Q116" s="128"/>
      <c r="R116" s="128"/>
      <c r="S116" s="128"/>
      <c r="T116" s="128"/>
      <c r="U116" s="128"/>
      <c r="V116" s="128"/>
      <c r="W116" s="128"/>
      <c r="X116" s="128">
        <v>77</v>
      </c>
      <c r="Y116" s="117" t="str">
        <f t="shared" si="6"/>
        <v/>
      </c>
      <c r="AA116" s="114">
        <f t="shared" si="5"/>
        <v>1</v>
      </c>
      <c r="AB116" s="114">
        <f>IF(AC116="",0,IFERROR(IF(VLOOKUP(AC116,AC$38:AC115,1,0)&gt;0,0,0),1))</f>
        <v>0</v>
      </c>
      <c r="AC116" s="117">
        <f>IF(DATOS!J80=Y$39,DATOS!C80,"")</f>
        <v>0</v>
      </c>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row>
    <row r="117" spans="4:73" x14ac:dyDescent="0.3">
      <c r="D117" s="132"/>
      <c r="E117" s="132"/>
      <c r="F117" s="128"/>
      <c r="G117" s="132"/>
      <c r="H117" s="128"/>
      <c r="I117" s="128"/>
      <c r="J117" s="128"/>
      <c r="K117" s="128"/>
      <c r="L117" s="128"/>
      <c r="M117" s="128"/>
      <c r="N117" s="128"/>
      <c r="O117" s="128"/>
      <c r="P117" s="128"/>
      <c r="Q117" s="128"/>
      <c r="R117" s="128"/>
      <c r="S117" s="128"/>
      <c r="T117" s="128"/>
      <c r="U117" s="128"/>
      <c r="V117" s="128"/>
      <c r="W117" s="128"/>
      <c r="X117" s="128">
        <v>78</v>
      </c>
      <c r="Y117" s="117" t="str">
        <f t="shared" si="6"/>
        <v/>
      </c>
      <c r="AA117" s="114">
        <f t="shared" si="5"/>
        <v>1</v>
      </c>
      <c r="AB117" s="114">
        <f>IF(AC117="",0,IFERROR(IF(VLOOKUP(AC117,AC$38:AC116,1,0)&gt;0,0,0),1))</f>
        <v>0</v>
      </c>
      <c r="AC117" s="117">
        <f>IF(DATOS!J81=Y$39,DATOS!C81,"")</f>
        <v>0</v>
      </c>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row>
    <row r="118" spans="4:73" x14ac:dyDescent="0.3">
      <c r="D118" s="132"/>
      <c r="E118" s="132"/>
      <c r="F118" s="128"/>
      <c r="G118" s="132"/>
      <c r="H118" s="128"/>
      <c r="I118" s="128"/>
      <c r="J118" s="128"/>
      <c r="K118" s="128"/>
      <c r="L118" s="128"/>
      <c r="M118" s="128"/>
      <c r="N118" s="128"/>
      <c r="O118" s="128"/>
      <c r="P118" s="128"/>
      <c r="Q118" s="128"/>
      <c r="R118" s="128"/>
      <c r="S118" s="128"/>
      <c r="T118" s="128"/>
      <c r="U118" s="128"/>
      <c r="V118" s="128"/>
      <c r="W118" s="128"/>
      <c r="X118" s="128">
        <v>79</v>
      </c>
      <c r="Y118" s="117" t="str">
        <f t="shared" si="6"/>
        <v/>
      </c>
      <c r="AA118" s="114">
        <f t="shared" si="5"/>
        <v>1</v>
      </c>
      <c r="AB118" s="114">
        <f>IF(AC118="",0,IFERROR(IF(VLOOKUP(AC118,AC$38:AC117,1,0)&gt;0,0,0),1))</f>
        <v>0</v>
      </c>
      <c r="AC118" s="117">
        <f>IF(DATOS!J82=Y$39,DATOS!C82,"")</f>
        <v>0</v>
      </c>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row>
    <row r="119" spans="4:73" x14ac:dyDescent="0.3">
      <c r="D119" s="132"/>
      <c r="E119" s="132"/>
      <c r="F119" s="128"/>
      <c r="G119" s="132"/>
      <c r="H119" s="128"/>
      <c r="I119" s="128"/>
      <c r="J119" s="128"/>
      <c r="K119" s="128"/>
      <c r="L119" s="128"/>
      <c r="M119" s="128"/>
      <c r="N119" s="128"/>
      <c r="O119" s="128"/>
      <c r="P119" s="128"/>
      <c r="Q119" s="128"/>
      <c r="R119" s="128"/>
      <c r="S119" s="128"/>
      <c r="T119" s="128"/>
      <c r="U119" s="128"/>
      <c r="V119" s="128"/>
      <c r="W119" s="128"/>
      <c r="X119" s="128">
        <v>80</v>
      </c>
      <c r="Y119" s="117" t="str">
        <f t="shared" si="6"/>
        <v/>
      </c>
      <c r="AA119" s="114">
        <f t="shared" si="5"/>
        <v>1</v>
      </c>
      <c r="AB119" s="114">
        <f>IF(AC119="",0,IFERROR(IF(VLOOKUP(AC119,AC$38:AC118,1,0)&gt;0,0,0),1))</f>
        <v>0</v>
      </c>
      <c r="AC119" s="117">
        <f>IF(DATOS!J83=Y$39,DATOS!C83,"")</f>
        <v>0</v>
      </c>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row>
    <row r="120" spans="4:73" x14ac:dyDescent="0.3">
      <c r="D120" s="132"/>
      <c r="E120" s="132"/>
      <c r="F120" s="128"/>
      <c r="G120" s="132"/>
      <c r="H120" s="128"/>
      <c r="I120" s="128"/>
      <c r="J120" s="128"/>
      <c r="K120" s="128"/>
      <c r="L120" s="128"/>
      <c r="M120" s="128"/>
      <c r="N120" s="128"/>
      <c r="O120" s="128"/>
      <c r="P120" s="128"/>
      <c r="Q120" s="128"/>
      <c r="R120" s="128"/>
      <c r="S120" s="128"/>
      <c r="T120" s="128"/>
      <c r="U120" s="128"/>
      <c r="V120" s="128"/>
      <c r="W120" s="128"/>
      <c r="X120" s="128">
        <v>81</v>
      </c>
      <c r="Y120" s="117" t="str">
        <f t="shared" si="6"/>
        <v/>
      </c>
      <c r="AA120" s="114">
        <f t="shared" si="5"/>
        <v>1</v>
      </c>
      <c r="AB120" s="114">
        <f>IF(AC120="",0,IFERROR(IF(VLOOKUP(AC120,AC$38:AC119,1,0)&gt;0,0,0),1))</f>
        <v>0</v>
      </c>
      <c r="AC120" s="117">
        <f>IF(DATOS!J84=Y$39,DATOS!C84,"")</f>
        <v>0</v>
      </c>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row>
    <row r="121" spans="4:73" x14ac:dyDescent="0.3">
      <c r="D121" s="132"/>
      <c r="E121" s="132"/>
      <c r="F121" s="128"/>
      <c r="G121" s="132"/>
      <c r="H121" s="128"/>
      <c r="I121" s="128"/>
      <c r="J121" s="128"/>
      <c r="K121" s="128"/>
      <c r="L121" s="128"/>
      <c r="M121" s="128"/>
      <c r="N121" s="128"/>
      <c r="O121" s="128"/>
      <c r="P121" s="128"/>
      <c r="Q121" s="128"/>
      <c r="R121" s="128"/>
      <c r="S121" s="128"/>
      <c r="T121" s="128"/>
      <c r="U121" s="128"/>
      <c r="V121" s="128"/>
      <c r="W121" s="128"/>
      <c r="X121" s="128">
        <v>82</v>
      </c>
      <c r="Y121" s="117" t="str">
        <f t="shared" si="6"/>
        <v/>
      </c>
      <c r="AA121" s="114">
        <f t="shared" si="5"/>
        <v>1</v>
      </c>
      <c r="AB121" s="114">
        <f>IF(AC121="",0,IFERROR(IF(VLOOKUP(AC121,AC$38:AC120,1,0)&gt;0,0,0),1))</f>
        <v>0</v>
      </c>
      <c r="AC121" s="117">
        <f>IF(DATOS!J85=Y$39,DATOS!C85,"")</f>
        <v>0</v>
      </c>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row>
    <row r="122" spans="4:73" x14ac:dyDescent="0.3">
      <c r="D122" s="132"/>
      <c r="E122" s="132"/>
      <c r="F122" s="128"/>
      <c r="G122" s="132"/>
      <c r="H122" s="128"/>
      <c r="I122" s="128"/>
      <c r="J122" s="128"/>
      <c r="K122" s="128"/>
      <c r="L122" s="128"/>
      <c r="M122" s="128"/>
      <c r="N122" s="128"/>
      <c r="O122" s="128"/>
      <c r="P122" s="128"/>
      <c r="Q122" s="128"/>
      <c r="R122" s="128"/>
      <c r="S122" s="128"/>
      <c r="T122" s="128"/>
      <c r="U122" s="128"/>
      <c r="V122" s="128"/>
      <c r="W122" s="128"/>
      <c r="X122" s="128">
        <v>83</v>
      </c>
      <c r="Y122" s="117" t="str">
        <f t="shared" si="6"/>
        <v/>
      </c>
      <c r="AA122" s="114">
        <f t="shared" si="5"/>
        <v>1</v>
      </c>
      <c r="AB122" s="114">
        <f>IF(AC122="",0,IFERROR(IF(VLOOKUP(AC122,AC$38:AC121,1,0)&gt;0,0,0),1))</f>
        <v>0</v>
      </c>
      <c r="AC122" s="117">
        <f>IF(DATOS!J86=Y$39,DATOS!C86,"")</f>
        <v>0</v>
      </c>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row>
    <row r="123" spans="4:73" x14ac:dyDescent="0.3">
      <c r="D123" s="132"/>
      <c r="E123" s="132"/>
      <c r="F123" s="128"/>
      <c r="G123" s="132"/>
      <c r="H123" s="128"/>
      <c r="I123" s="128"/>
      <c r="J123" s="128"/>
      <c r="K123" s="128"/>
      <c r="L123" s="128"/>
      <c r="M123" s="128"/>
      <c r="N123" s="128"/>
      <c r="O123" s="128"/>
      <c r="P123" s="128"/>
      <c r="Q123" s="128"/>
      <c r="R123" s="128"/>
      <c r="S123" s="128"/>
      <c r="T123" s="128"/>
      <c r="U123" s="128"/>
      <c r="V123" s="128"/>
      <c r="W123" s="128"/>
      <c r="X123" s="128">
        <v>84</v>
      </c>
      <c r="Y123" s="117" t="str">
        <f t="shared" si="6"/>
        <v/>
      </c>
      <c r="AA123" s="114">
        <f t="shared" si="5"/>
        <v>1</v>
      </c>
      <c r="AB123" s="114">
        <f>IF(AC123="",0,IFERROR(IF(VLOOKUP(AC123,AC$38:AC122,1,0)&gt;0,0,0),1))</f>
        <v>0</v>
      </c>
      <c r="AC123" s="117">
        <f>IF(DATOS!J87=Y$39,DATOS!C87,"")</f>
        <v>0</v>
      </c>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row>
    <row r="124" spans="4:73" x14ac:dyDescent="0.3">
      <c r="D124" s="132"/>
      <c r="E124" s="132"/>
      <c r="F124" s="128"/>
      <c r="G124" s="132"/>
      <c r="H124" s="128"/>
      <c r="I124" s="128"/>
      <c r="J124" s="128"/>
      <c r="K124" s="128"/>
      <c r="L124" s="128"/>
      <c r="M124" s="128"/>
      <c r="N124" s="128"/>
      <c r="O124" s="128"/>
      <c r="P124" s="128"/>
      <c r="Q124" s="128"/>
      <c r="R124" s="128"/>
      <c r="S124" s="128"/>
      <c r="T124" s="128"/>
      <c r="U124" s="128"/>
      <c r="V124" s="128"/>
      <c r="W124" s="128"/>
      <c r="X124" s="128">
        <v>85</v>
      </c>
      <c r="Y124" s="117" t="str">
        <f t="shared" si="6"/>
        <v/>
      </c>
      <c r="AA124" s="114">
        <f t="shared" si="5"/>
        <v>1</v>
      </c>
      <c r="AB124" s="114">
        <f>IF(AC124="",0,IFERROR(IF(VLOOKUP(AC124,AC$38:AC123,1,0)&gt;0,0,0),1))</f>
        <v>0</v>
      </c>
      <c r="AC124" s="117">
        <f>IF(DATOS!J88=Y$39,DATOS!C88,"")</f>
        <v>0</v>
      </c>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row>
    <row r="125" spans="4:73" x14ac:dyDescent="0.3">
      <c r="D125" s="132"/>
      <c r="E125" s="132"/>
      <c r="F125" s="128"/>
      <c r="G125" s="132"/>
      <c r="H125" s="128"/>
      <c r="I125" s="128"/>
      <c r="J125" s="128"/>
      <c r="K125" s="128"/>
      <c r="L125" s="128"/>
      <c r="M125" s="128"/>
      <c r="N125" s="128"/>
      <c r="O125" s="128"/>
      <c r="P125" s="128"/>
      <c r="Q125" s="128"/>
      <c r="R125" s="128"/>
      <c r="S125" s="128"/>
      <c r="T125" s="128"/>
      <c r="U125" s="128"/>
      <c r="V125" s="128"/>
      <c r="W125" s="128"/>
      <c r="X125" s="128"/>
      <c r="AA125" s="114">
        <f t="shared" si="5"/>
        <v>1</v>
      </c>
      <c r="AB125" s="114">
        <f>IF(AC125="",0,IFERROR(IF(VLOOKUP(AC125,AC$38:AC124,1,0)&gt;0,0,0),1))</f>
        <v>0</v>
      </c>
      <c r="AC125" s="117">
        <f>IF(DATOS!J89=Y$39,DATOS!C89,"")</f>
        <v>0</v>
      </c>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row>
    <row r="126" spans="4:73" x14ac:dyDescent="0.3">
      <c r="D126" s="132"/>
      <c r="E126" s="132"/>
      <c r="F126" s="128"/>
      <c r="G126" s="132"/>
      <c r="H126" s="128"/>
      <c r="I126" s="128"/>
      <c r="J126" s="128"/>
      <c r="K126" s="128"/>
      <c r="L126" s="128"/>
      <c r="M126" s="128"/>
      <c r="N126" s="128"/>
      <c r="O126" s="128"/>
      <c r="P126" s="128"/>
      <c r="Q126" s="128"/>
      <c r="R126" s="128"/>
      <c r="S126" s="128"/>
      <c r="T126" s="128"/>
      <c r="U126" s="128"/>
      <c r="V126" s="128"/>
      <c r="W126" s="128"/>
      <c r="X126" s="128"/>
      <c r="AA126" s="114">
        <f t="shared" si="5"/>
        <v>1</v>
      </c>
      <c r="AB126" s="114">
        <f>IF(AC126="",0,IFERROR(IF(VLOOKUP(AC126,AC$38:AC125,1,0)&gt;0,0,0),1))</f>
        <v>0</v>
      </c>
      <c r="AC126" s="117">
        <f>IF(DATOS!J90=Y$39,DATOS!C90,"")</f>
        <v>0</v>
      </c>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row>
    <row r="127" spans="4:73" x14ac:dyDescent="0.3">
      <c r="D127" s="132"/>
      <c r="E127" s="132"/>
      <c r="F127" s="128"/>
      <c r="G127" s="132"/>
      <c r="H127" s="128"/>
      <c r="I127" s="128"/>
      <c r="J127" s="128"/>
      <c r="K127" s="128"/>
      <c r="L127" s="128"/>
      <c r="M127" s="128"/>
      <c r="N127" s="128"/>
      <c r="O127" s="128"/>
      <c r="P127" s="128"/>
      <c r="Q127" s="128"/>
      <c r="R127" s="128"/>
      <c r="S127" s="128"/>
      <c r="T127" s="128"/>
      <c r="U127" s="128"/>
      <c r="V127" s="128"/>
      <c r="W127" s="128"/>
      <c r="X127" s="128"/>
      <c r="AA127" s="114">
        <f t="shared" si="5"/>
        <v>1</v>
      </c>
      <c r="AB127" s="114">
        <f>IF(AC127="",0,IFERROR(IF(VLOOKUP(AC127,AC$38:AC126,1,0)&gt;0,0,0),1))</f>
        <v>0</v>
      </c>
      <c r="AC127" s="117">
        <f>IF(DATOS!J91=Y$39,DATOS!C91,"")</f>
        <v>0</v>
      </c>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row>
    <row r="128" spans="4:73" x14ac:dyDescent="0.3">
      <c r="D128" s="132"/>
      <c r="E128" s="132"/>
      <c r="F128" s="128"/>
      <c r="G128" s="132"/>
      <c r="H128" s="128"/>
      <c r="I128" s="128"/>
      <c r="J128" s="128"/>
      <c r="K128" s="128"/>
      <c r="L128" s="128"/>
      <c r="M128" s="128"/>
      <c r="N128" s="128"/>
      <c r="O128" s="128"/>
      <c r="P128" s="128"/>
      <c r="Q128" s="128"/>
      <c r="R128" s="128"/>
      <c r="S128" s="128"/>
      <c r="T128" s="128"/>
      <c r="U128" s="128"/>
      <c r="V128" s="128"/>
      <c r="W128" s="128"/>
      <c r="X128" s="128"/>
      <c r="AA128" s="114">
        <f t="shared" si="5"/>
        <v>1</v>
      </c>
      <c r="AB128" s="114">
        <f>IF(AC128="",0,IFERROR(IF(VLOOKUP(AC128,AC$38:AC127,1,0)&gt;0,0,0),1))</f>
        <v>0</v>
      </c>
      <c r="AC128" s="117">
        <f>IF(DATOS!J92=Y$39,DATOS!C92,"")</f>
        <v>0</v>
      </c>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row>
    <row r="129" spans="4:73" x14ac:dyDescent="0.3">
      <c r="D129" s="132"/>
      <c r="E129" s="132"/>
      <c r="F129" s="128"/>
      <c r="G129" s="132"/>
      <c r="H129" s="128"/>
      <c r="I129" s="128"/>
      <c r="J129" s="128"/>
      <c r="K129" s="128"/>
      <c r="L129" s="128"/>
      <c r="M129" s="128"/>
      <c r="N129" s="128"/>
      <c r="O129" s="128"/>
      <c r="P129" s="128"/>
      <c r="Q129" s="128"/>
      <c r="R129" s="128"/>
      <c r="S129" s="128"/>
      <c r="T129" s="128"/>
      <c r="U129" s="128"/>
      <c r="V129" s="128"/>
      <c r="W129" s="128"/>
      <c r="X129" s="128"/>
      <c r="AA129" s="114">
        <f t="shared" si="5"/>
        <v>1</v>
      </c>
      <c r="AB129" s="114">
        <f>IF(AC129="",0,IFERROR(IF(VLOOKUP(AC129,AC$38:AC128,1,0)&gt;0,0,0),1))</f>
        <v>0</v>
      </c>
      <c r="AC129" s="117">
        <f>IF(DATOS!J93=Y$39,DATOS!C93,"")</f>
        <v>0</v>
      </c>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row>
    <row r="130" spans="4:73" x14ac:dyDescent="0.3">
      <c r="D130" s="132"/>
      <c r="E130" s="132"/>
      <c r="F130" s="128"/>
      <c r="G130" s="132"/>
      <c r="H130" s="128"/>
      <c r="I130" s="128"/>
      <c r="J130" s="128"/>
      <c r="K130" s="128"/>
      <c r="L130" s="128"/>
      <c r="M130" s="128"/>
      <c r="N130" s="128"/>
      <c r="O130" s="128"/>
      <c r="P130" s="128"/>
      <c r="Q130" s="128"/>
      <c r="R130" s="128"/>
      <c r="S130" s="128"/>
      <c r="T130" s="128"/>
      <c r="U130" s="128"/>
      <c r="V130" s="128"/>
      <c r="W130" s="128"/>
      <c r="X130" s="128"/>
      <c r="AA130" s="114">
        <f t="shared" si="5"/>
        <v>1</v>
      </c>
      <c r="AB130" s="114">
        <f>IF(AC130="",0,IFERROR(IF(VLOOKUP(AC130,AC$38:AC129,1,0)&gt;0,0,0),1))</f>
        <v>0</v>
      </c>
      <c r="AC130" s="117">
        <f>IF(DATOS!J94=Y$39,DATOS!C94,"")</f>
        <v>0</v>
      </c>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row>
    <row r="131" spans="4:73" x14ac:dyDescent="0.3">
      <c r="D131" s="132"/>
      <c r="E131" s="132"/>
      <c r="F131" s="128"/>
      <c r="G131" s="132"/>
      <c r="H131" s="128"/>
      <c r="I131" s="128"/>
      <c r="J131" s="128"/>
      <c r="K131" s="128"/>
      <c r="L131" s="128"/>
      <c r="M131" s="128"/>
      <c r="N131" s="128"/>
      <c r="O131" s="128"/>
      <c r="P131" s="128"/>
      <c r="Q131" s="128"/>
      <c r="R131" s="128"/>
      <c r="S131" s="128"/>
      <c r="T131" s="128"/>
      <c r="U131" s="128"/>
      <c r="V131" s="128"/>
      <c r="W131" s="128"/>
      <c r="X131" s="128"/>
      <c r="AA131" s="114">
        <f t="shared" si="5"/>
        <v>1</v>
      </c>
      <c r="AB131" s="114">
        <f>IF(AC131="",0,IFERROR(IF(VLOOKUP(AC131,AC$38:AC130,1,0)&gt;0,0,0),1))</f>
        <v>0</v>
      </c>
      <c r="AC131" s="117">
        <f>IF(DATOS!J95=Y$39,DATOS!C95,"")</f>
        <v>0</v>
      </c>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row>
    <row r="132" spans="4:73" x14ac:dyDescent="0.3">
      <c r="D132" s="132"/>
      <c r="E132" s="132"/>
      <c r="F132" s="128"/>
      <c r="G132" s="132"/>
      <c r="H132" s="128"/>
      <c r="I132" s="128"/>
      <c r="J132" s="128"/>
      <c r="K132" s="128"/>
      <c r="L132" s="128"/>
      <c r="M132" s="128"/>
      <c r="N132" s="128"/>
      <c r="O132" s="128"/>
      <c r="P132" s="128"/>
      <c r="Q132" s="128"/>
      <c r="R132" s="128"/>
      <c r="S132" s="128"/>
      <c r="T132" s="128"/>
      <c r="U132" s="128"/>
      <c r="V132" s="128"/>
      <c r="W132" s="128"/>
      <c r="X132" s="128"/>
      <c r="AA132" s="114">
        <f t="shared" si="5"/>
        <v>1</v>
      </c>
      <c r="AB132" s="114">
        <f>IF(AC132="",0,IFERROR(IF(VLOOKUP(AC132,AC$38:AC131,1,0)&gt;0,0,0),1))</f>
        <v>0</v>
      </c>
      <c r="AC132" s="117">
        <f>IF(DATOS!J96=Y$39,DATOS!C96,"")</f>
        <v>0</v>
      </c>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row>
    <row r="133" spans="4:73" x14ac:dyDescent="0.3">
      <c r="D133" s="132"/>
      <c r="E133" s="132"/>
      <c r="F133" s="128"/>
      <c r="G133" s="132"/>
      <c r="H133" s="128"/>
      <c r="I133" s="128"/>
      <c r="J133" s="128"/>
      <c r="K133" s="128"/>
      <c r="L133" s="128"/>
      <c r="M133" s="128"/>
      <c r="N133" s="128"/>
      <c r="O133" s="128"/>
      <c r="P133" s="128"/>
      <c r="Q133" s="128"/>
      <c r="R133" s="128"/>
      <c r="S133" s="128"/>
      <c r="T133" s="128"/>
      <c r="U133" s="128"/>
      <c r="V133" s="128"/>
      <c r="W133" s="128"/>
      <c r="X133" s="128"/>
      <c r="AA133" s="114">
        <f t="shared" si="5"/>
        <v>1</v>
      </c>
      <c r="AB133" s="114">
        <f>IF(AC133="",0,IFERROR(IF(VLOOKUP(AC133,AC$38:AC132,1,0)&gt;0,0,0),1))</f>
        <v>0</v>
      </c>
      <c r="AC133" s="117">
        <f>IF(DATOS!J97=Y$39,DATOS!C97,"")</f>
        <v>0</v>
      </c>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row>
    <row r="134" spans="4:73" x14ac:dyDescent="0.3">
      <c r="D134" s="132"/>
      <c r="E134" s="132"/>
      <c r="F134" s="128"/>
      <c r="G134" s="132"/>
      <c r="H134" s="128"/>
      <c r="I134" s="128"/>
      <c r="J134" s="128"/>
      <c r="K134" s="128"/>
      <c r="L134" s="128"/>
      <c r="M134" s="128"/>
      <c r="N134" s="128"/>
      <c r="O134" s="128"/>
      <c r="P134" s="128"/>
      <c r="Q134" s="128"/>
      <c r="R134" s="128"/>
      <c r="S134" s="128"/>
      <c r="T134" s="128"/>
      <c r="U134" s="128"/>
      <c r="V134" s="128"/>
      <c r="W134" s="128"/>
      <c r="X134" s="128"/>
      <c r="AA134" s="114">
        <f t="shared" si="5"/>
        <v>1</v>
      </c>
      <c r="AB134" s="114">
        <f>IF(AC134="",0,IFERROR(IF(VLOOKUP(AC134,AC$38:AC133,1,0)&gt;0,0,0),1))</f>
        <v>0</v>
      </c>
      <c r="AC134" s="117">
        <f>IF(DATOS!J98=Y$39,DATOS!C98,"")</f>
        <v>0</v>
      </c>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row>
    <row r="135" spans="4:73" x14ac:dyDescent="0.3">
      <c r="D135" s="132"/>
      <c r="E135" s="132"/>
      <c r="F135" s="128"/>
      <c r="G135" s="132"/>
      <c r="H135" s="128"/>
      <c r="I135" s="128"/>
      <c r="J135" s="128"/>
      <c r="K135" s="128"/>
      <c r="L135" s="128"/>
      <c r="M135" s="128"/>
      <c r="N135" s="128"/>
      <c r="O135" s="128"/>
      <c r="P135" s="128"/>
      <c r="Q135" s="128"/>
      <c r="R135" s="128"/>
      <c r="S135" s="128"/>
      <c r="T135" s="128"/>
      <c r="U135" s="128"/>
      <c r="V135" s="128"/>
      <c r="W135" s="128"/>
      <c r="X135" s="128"/>
      <c r="AA135" s="114">
        <f t="shared" si="5"/>
        <v>1</v>
      </c>
      <c r="AB135" s="114">
        <f>IF(AC135="",0,IFERROR(IF(VLOOKUP(AC135,AC$38:AC134,1,0)&gt;0,0,0),1))</f>
        <v>0</v>
      </c>
      <c r="AC135" s="117">
        <f>IF(DATOS!J99=Y$39,DATOS!C99,"")</f>
        <v>0</v>
      </c>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row>
    <row r="136" spans="4:73" x14ac:dyDescent="0.3">
      <c r="D136" s="132"/>
      <c r="E136" s="132"/>
      <c r="F136" s="128"/>
      <c r="G136" s="132"/>
      <c r="H136" s="128"/>
      <c r="I136" s="128"/>
      <c r="J136" s="128"/>
      <c r="K136" s="128"/>
      <c r="L136" s="128"/>
      <c r="M136" s="128"/>
      <c r="N136" s="128"/>
      <c r="O136" s="128"/>
      <c r="P136" s="128"/>
      <c r="Q136" s="128"/>
      <c r="R136" s="128"/>
      <c r="S136" s="128"/>
      <c r="T136" s="128"/>
      <c r="U136" s="128"/>
      <c r="V136" s="128"/>
      <c r="W136" s="128"/>
      <c r="X136" s="128"/>
      <c r="AA136" s="114">
        <f t="shared" si="5"/>
        <v>1</v>
      </c>
      <c r="AB136" s="114">
        <f>IF(AC136="",0,IFERROR(IF(VLOOKUP(AC136,AC$38:AC135,1,0)&gt;0,0,0),1))</f>
        <v>0</v>
      </c>
      <c r="AC136" s="117">
        <f>IF(DATOS!J100=Y$39,DATOS!C100,"")</f>
        <v>0</v>
      </c>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row>
    <row r="137" spans="4:73" x14ac:dyDescent="0.3">
      <c r="D137" s="132"/>
      <c r="E137" s="132"/>
      <c r="F137" s="128"/>
      <c r="G137" s="132"/>
      <c r="H137" s="128"/>
      <c r="I137" s="128"/>
      <c r="J137" s="128"/>
      <c r="K137" s="128"/>
      <c r="L137" s="128"/>
      <c r="M137" s="128"/>
      <c r="N137" s="128"/>
      <c r="O137" s="128"/>
      <c r="P137" s="128"/>
      <c r="Q137" s="128"/>
      <c r="R137" s="128"/>
      <c r="S137" s="128"/>
      <c r="T137" s="128"/>
      <c r="U137" s="128"/>
      <c r="V137" s="128"/>
      <c r="W137" s="128"/>
      <c r="X137" s="128"/>
      <c r="AA137" s="114">
        <f t="shared" si="5"/>
        <v>1</v>
      </c>
      <c r="AB137" s="114">
        <f>IF(AC137="",0,IFERROR(IF(VLOOKUP(AC137,AC$38:AC136,1,0)&gt;0,0,0),1))</f>
        <v>0</v>
      </c>
      <c r="AC137" s="117">
        <f>IF(DATOS!J101=Y$39,DATOS!C101,"")</f>
        <v>0</v>
      </c>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row>
    <row r="138" spans="4:73" x14ac:dyDescent="0.3">
      <c r="D138" s="132"/>
      <c r="E138" s="132"/>
      <c r="F138" s="128"/>
      <c r="G138" s="132"/>
      <c r="H138" s="128"/>
      <c r="I138" s="128"/>
      <c r="J138" s="128"/>
      <c r="K138" s="128"/>
      <c r="L138" s="128"/>
      <c r="M138" s="128"/>
      <c r="N138" s="128"/>
      <c r="O138" s="128"/>
      <c r="P138" s="128"/>
      <c r="Q138" s="128"/>
      <c r="R138" s="128"/>
      <c r="S138" s="128"/>
      <c r="T138" s="128"/>
      <c r="U138" s="128"/>
      <c r="V138" s="128"/>
      <c r="W138" s="128"/>
      <c r="X138" s="128"/>
      <c r="AA138" s="114">
        <f t="shared" si="5"/>
        <v>1</v>
      </c>
      <c r="AB138" s="114">
        <f>IF(AC138="",0,IFERROR(IF(VLOOKUP(AC138,AC$38:AC137,1,0)&gt;0,0,0),1))</f>
        <v>0</v>
      </c>
      <c r="AC138" s="117">
        <f>IF(DATOS!J102=Y$39,DATOS!C102,"")</f>
        <v>0</v>
      </c>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row>
    <row r="139" spans="4:73" x14ac:dyDescent="0.3">
      <c r="D139" s="132"/>
      <c r="E139" s="132"/>
      <c r="F139" s="128"/>
      <c r="G139" s="132"/>
      <c r="H139" s="128"/>
      <c r="I139" s="128"/>
      <c r="J139" s="128"/>
      <c r="K139" s="128"/>
      <c r="L139" s="128"/>
      <c r="M139" s="128"/>
      <c r="N139" s="128"/>
      <c r="O139" s="128"/>
      <c r="P139" s="128"/>
      <c r="Q139" s="128"/>
      <c r="R139" s="128"/>
      <c r="S139" s="128"/>
      <c r="T139" s="128"/>
      <c r="U139" s="128"/>
      <c r="V139" s="128"/>
      <c r="W139" s="128"/>
      <c r="X139" s="128"/>
      <c r="AA139" s="114">
        <f t="shared" si="5"/>
        <v>1</v>
      </c>
      <c r="AB139" s="114">
        <f>IF(AC139="",0,IFERROR(IF(VLOOKUP(AC139,AC$38:AC138,1,0)&gt;0,0,0),1))</f>
        <v>0</v>
      </c>
      <c r="AC139" s="117">
        <f>IF(DATOS!J103=Y$39,DATOS!C103,"")</f>
        <v>0</v>
      </c>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row>
    <row r="140" spans="4:73" x14ac:dyDescent="0.3">
      <c r="D140" s="132"/>
      <c r="E140" s="132"/>
      <c r="F140" s="128"/>
      <c r="G140" s="132"/>
      <c r="H140" s="128"/>
      <c r="I140" s="128"/>
      <c r="J140" s="128"/>
      <c r="K140" s="128"/>
      <c r="L140" s="128"/>
      <c r="M140" s="128"/>
      <c r="N140" s="128"/>
      <c r="O140" s="128"/>
      <c r="P140" s="128"/>
      <c r="Q140" s="128"/>
      <c r="R140" s="128"/>
      <c r="S140" s="128"/>
      <c r="T140" s="128"/>
      <c r="U140" s="128"/>
      <c r="V140" s="128"/>
      <c r="W140" s="128"/>
      <c r="X140" s="128"/>
      <c r="AA140" s="114">
        <f t="shared" si="5"/>
        <v>1</v>
      </c>
      <c r="AB140" s="114">
        <f>IF(AC140="",0,IFERROR(IF(VLOOKUP(AC140,AC$38:AC139,1,0)&gt;0,0,0),1))</f>
        <v>0</v>
      </c>
      <c r="AC140" s="117">
        <f>IF(DATOS!J104=Y$39,DATOS!C104,"")</f>
        <v>0</v>
      </c>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row>
    <row r="141" spans="4:73" x14ac:dyDescent="0.3">
      <c r="D141" s="132"/>
      <c r="E141" s="132"/>
      <c r="F141" s="128"/>
      <c r="G141" s="132"/>
      <c r="H141" s="128"/>
      <c r="I141" s="128"/>
      <c r="J141" s="128"/>
      <c r="K141" s="128"/>
      <c r="L141" s="128"/>
      <c r="M141" s="128"/>
      <c r="N141" s="128"/>
      <c r="O141" s="128"/>
      <c r="P141" s="128"/>
      <c r="Q141" s="128"/>
      <c r="R141" s="128"/>
      <c r="S141" s="128"/>
      <c r="T141" s="128"/>
      <c r="U141" s="128"/>
      <c r="V141" s="128"/>
      <c r="W141" s="128"/>
      <c r="X141" s="128"/>
      <c r="AA141" s="114">
        <f t="shared" si="5"/>
        <v>1</v>
      </c>
      <c r="AB141" s="114">
        <f>IF(AC141="",0,IFERROR(IF(VLOOKUP(AC141,AC$38:AC140,1,0)&gt;0,0,0),1))</f>
        <v>0</v>
      </c>
      <c r="AC141" s="117">
        <f>IF(DATOS!J105=Y$39,DATOS!C105,"")</f>
        <v>0</v>
      </c>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row>
    <row r="142" spans="4:73" x14ac:dyDescent="0.3">
      <c r="D142" s="132"/>
      <c r="E142" s="132"/>
      <c r="F142" s="128"/>
      <c r="G142" s="132"/>
      <c r="H142" s="128"/>
      <c r="I142" s="128"/>
      <c r="J142" s="128"/>
      <c r="K142" s="128"/>
      <c r="L142" s="128"/>
      <c r="M142" s="128"/>
      <c r="N142" s="128"/>
      <c r="O142" s="128"/>
      <c r="P142" s="128"/>
      <c r="Q142" s="128"/>
      <c r="R142" s="128"/>
      <c r="S142" s="128"/>
      <c r="T142" s="128"/>
      <c r="U142" s="128"/>
      <c r="V142" s="128"/>
      <c r="W142" s="128"/>
      <c r="X142" s="128"/>
      <c r="AA142" s="114">
        <f t="shared" si="5"/>
        <v>1</v>
      </c>
      <c r="AB142" s="114">
        <f>IF(AC142="",0,IFERROR(IF(VLOOKUP(AC142,AC$38:AC141,1,0)&gt;0,0,0),1))</f>
        <v>0</v>
      </c>
      <c r="AC142" s="117">
        <f>IF(DATOS!J106=Y$39,DATOS!C106,"")</f>
        <v>0</v>
      </c>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row>
    <row r="143" spans="4:73" x14ac:dyDescent="0.3">
      <c r="D143" s="132"/>
      <c r="E143" s="132"/>
      <c r="F143" s="128"/>
      <c r="G143" s="132"/>
      <c r="H143" s="128"/>
      <c r="I143" s="128"/>
      <c r="J143" s="128"/>
      <c r="K143" s="128"/>
      <c r="L143" s="128"/>
      <c r="M143" s="128"/>
      <c r="N143" s="128"/>
      <c r="O143" s="128"/>
      <c r="P143" s="128"/>
      <c r="Q143" s="128"/>
      <c r="R143" s="128"/>
      <c r="S143" s="128"/>
      <c r="T143" s="128"/>
      <c r="U143" s="128"/>
      <c r="V143" s="128"/>
      <c r="W143" s="128"/>
      <c r="X143" s="128"/>
      <c r="AA143" s="114">
        <f t="shared" si="5"/>
        <v>1</v>
      </c>
      <c r="AB143" s="114">
        <f>IF(AC143="",0,IFERROR(IF(VLOOKUP(AC143,AC$38:AC142,1,0)&gt;0,0,0),1))</f>
        <v>0</v>
      </c>
      <c r="AC143" s="117">
        <f>IF(DATOS!J107=Y$39,DATOS!C107,"")</f>
        <v>0</v>
      </c>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row>
    <row r="144" spans="4:73" x14ac:dyDescent="0.3">
      <c r="D144" s="132"/>
      <c r="E144" s="132"/>
      <c r="F144" s="128"/>
      <c r="G144" s="132"/>
      <c r="H144" s="128"/>
      <c r="I144" s="128"/>
      <c r="J144" s="128"/>
      <c r="K144" s="128"/>
      <c r="L144" s="128"/>
      <c r="M144" s="128"/>
      <c r="N144" s="128"/>
      <c r="O144" s="128"/>
      <c r="P144" s="128"/>
      <c r="Q144" s="128"/>
      <c r="R144" s="128"/>
      <c r="S144" s="128"/>
      <c r="T144" s="128"/>
      <c r="U144" s="128"/>
      <c r="V144" s="128"/>
      <c r="W144" s="128"/>
      <c r="X144" s="128"/>
      <c r="AA144" s="114">
        <f t="shared" si="5"/>
        <v>1</v>
      </c>
      <c r="AB144" s="114">
        <f>IF(AC144="",0,IFERROR(IF(VLOOKUP(AC144,AC$38:AC143,1,0)&gt;0,0,0),1))</f>
        <v>0</v>
      </c>
      <c r="AC144" s="117">
        <f>IF(DATOS!J108=Y$39,DATOS!C108,"")</f>
        <v>0</v>
      </c>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row>
    <row r="145" spans="4:73" x14ac:dyDescent="0.3">
      <c r="D145" s="132"/>
      <c r="E145" s="132"/>
      <c r="F145" s="128"/>
      <c r="G145" s="132"/>
      <c r="H145" s="128"/>
      <c r="I145" s="128"/>
      <c r="J145" s="128"/>
      <c r="K145" s="128"/>
      <c r="L145" s="128"/>
      <c r="M145" s="128"/>
      <c r="N145" s="128"/>
      <c r="O145" s="128"/>
      <c r="P145" s="128"/>
      <c r="Q145" s="128"/>
      <c r="R145" s="128"/>
      <c r="S145" s="128"/>
      <c r="T145" s="128"/>
      <c r="U145" s="128"/>
      <c r="V145" s="128"/>
      <c r="W145" s="128"/>
      <c r="X145" s="128"/>
      <c r="AA145" s="114">
        <f t="shared" si="5"/>
        <v>1</v>
      </c>
      <c r="AB145" s="114">
        <f>IF(AC145="",0,IFERROR(IF(VLOOKUP(AC145,AC$38:AC144,1,0)&gt;0,0,0),1))</f>
        <v>0</v>
      </c>
      <c r="AC145" s="117">
        <f>IF(DATOS!J109=Y$39,DATOS!C109,"")</f>
        <v>0</v>
      </c>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row>
    <row r="146" spans="4:73" x14ac:dyDescent="0.3">
      <c r="D146" s="132"/>
      <c r="E146" s="132"/>
      <c r="F146" s="128"/>
      <c r="G146" s="132"/>
      <c r="H146" s="128"/>
      <c r="I146" s="128"/>
      <c r="J146" s="128"/>
      <c r="K146" s="128"/>
      <c r="L146" s="128"/>
      <c r="M146" s="128"/>
      <c r="N146" s="128"/>
      <c r="O146" s="128"/>
      <c r="P146" s="128"/>
      <c r="Q146" s="128"/>
      <c r="R146" s="128"/>
      <c r="S146" s="128"/>
      <c r="T146" s="128"/>
      <c r="U146" s="128"/>
      <c r="V146" s="128"/>
      <c r="W146" s="128"/>
      <c r="X146" s="128"/>
      <c r="AA146" s="114">
        <f t="shared" si="5"/>
        <v>1</v>
      </c>
      <c r="AB146" s="114">
        <f>IF(AC146="",0,IFERROR(IF(VLOOKUP(AC146,AC$38:AC145,1,0)&gt;0,0,0),1))</f>
        <v>0</v>
      </c>
      <c r="AC146" s="117">
        <f>IF(DATOS!J110=Y$39,DATOS!C110,"")</f>
        <v>0</v>
      </c>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row>
    <row r="147" spans="4:73" x14ac:dyDescent="0.3">
      <c r="D147" s="132"/>
      <c r="E147" s="132"/>
      <c r="F147" s="128"/>
      <c r="G147" s="132"/>
      <c r="H147" s="128"/>
      <c r="I147" s="128"/>
      <c r="J147" s="128"/>
      <c r="K147" s="128"/>
      <c r="L147" s="128"/>
      <c r="M147" s="128"/>
      <c r="N147" s="128"/>
      <c r="O147" s="128"/>
      <c r="P147" s="128"/>
      <c r="Q147" s="128"/>
      <c r="R147" s="128"/>
      <c r="S147" s="128"/>
      <c r="T147" s="128"/>
      <c r="U147" s="128"/>
      <c r="V147" s="128"/>
      <c r="W147" s="128"/>
      <c r="X147" s="128"/>
      <c r="AA147" s="114">
        <f t="shared" si="5"/>
        <v>1</v>
      </c>
      <c r="AB147" s="114">
        <f>IF(AC147="",0,IFERROR(IF(VLOOKUP(AC147,AC$38:AC146,1,0)&gt;0,0,0),1))</f>
        <v>0</v>
      </c>
      <c r="AC147" s="117">
        <f>IF(DATOS!J111=Y$39,DATOS!C111,"")</f>
        <v>0</v>
      </c>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row>
    <row r="148" spans="4:73" x14ac:dyDescent="0.3">
      <c r="D148" s="132"/>
      <c r="E148" s="132"/>
      <c r="F148" s="128"/>
      <c r="G148" s="132"/>
      <c r="H148" s="128"/>
      <c r="I148" s="128"/>
      <c r="J148" s="128"/>
      <c r="K148" s="128"/>
      <c r="L148" s="128"/>
      <c r="M148" s="128"/>
      <c r="N148" s="128"/>
      <c r="O148" s="128"/>
      <c r="P148" s="128"/>
      <c r="Q148" s="128"/>
      <c r="R148" s="128"/>
      <c r="S148" s="128"/>
      <c r="T148" s="128"/>
      <c r="U148" s="128"/>
      <c r="V148" s="128"/>
      <c r="W148" s="128"/>
      <c r="X148" s="128"/>
      <c r="AA148" s="114">
        <f t="shared" si="5"/>
        <v>1</v>
      </c>
      <c r="AB148" s="114">
        <f>IF(AC148="",0,IFERROR(IF(VLOOKUP(AC148,AC$38:AC147,1,0)&gt;0,0,0),1))</f>
        <v>0</v>
      </c>
      <c r="AC148" s="117">
        <f>IF(DATOS!J112=Y$39,DATOS!C112,"")</f>
        <v>0</v>
      </c>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row>
    <row r="149" spans="4:73" x14ac:dyDescent="0.3">
      <c r="D149" s="132"/>
      <c r="E149" s="132"/>
      <c r="F149" s="128"/>
      <c r="G149" s="132"/>
      <c r="H149" s="128"/>
      <c r="I149" s="128"/>
      <c r="J149" s="128"/>
      <c r="K149" s="128"/>
      <c r="L149" s="128"/>
      <c r="M149" s="128"/>
      <c r="N149" s="128"/>
      <c r="O149" s="128"/>
      <c r="P149" s="128"/>
      <c r="Q149" s="128"/>
      <c r="R149" s="128"/>
      <c r="S149" s="128"/>
      <c r="T149" s="128"/>
      <c r="U149" s="128"/>
      <c r="V149" s="128"/>
      <c r="W149" s="128"/>
      <c r="X149" s="128"/>
      <c r="AA149" s="114">
        <f t="shared" si="5"/>
        <v>1</v>
      </c>
      <c r="AB149" s="114">
        <f>IF(AC149="",0,IFERROR(IF(VLOOKUP(AC149,AC$38:AC148,1,0)&gt;0,0,0),1))</f>
        <v>0</v>
      </c>
      <c r="AC149" s="117">
        <f>IF(DATOS!J113=Y$39,DATOS!C113,"")</f>
        <v>0</v>
      </c>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row>
    <row r="150" spans="4:73" x14ac:dyDescent="0.3">
      <c r="D150" s="132"/>
      <c r="E150" s="132"/>
      <c r="F150" s="128"/>
      <c r="G150" s="132"/>
      <c r="H150" s="128"/>
      <c r="I150" s="128"/>
      <c r="J150" s="128"/>
      <c r="K150" s="128"/>
      <c r="L150" s="128"/>
      <c r="M150" s="128"/>
      <c r="N150" s="128"/>
      <c r="O150" s="128"/>
      <c r="P150" s="128"/>
      <c r="Q150" s="128"/>
      <c r="R150" s="128"/>
      <c r="S150" s="128"/>
      <c r="T150" s="128"/>
      <c r="U150" s="128"/>
      <c r="V150" s="128"/>
      <c r="W150" s="128"/>
      <c r="X150" s="128"/>
      <c r="AA150" s="114">
        <f t="shared" si="5"/>
        <v>1</v>
      </c>
      <c r="AB150" s="114">
        <f>IF(AC150="",0,IFERROR(IF(VLOOKUP(AC150,AC$38:AC149,1,0)&gt;0,0,0),1))</f>
        <v>0</v>
      </c>
      <c r="AC150" s="117">
        <f>IF(DATOS!J114=Y$39,DATOS!C114,"")</f>
        <v>0</v>
      </c>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row>
    <row r="151" spans="4:73" x14ac:dyDescent="0.3">
      <c r="D151" s="132"/>
      <c r="E151" s="132"/>
      <c r="F151" s="128"/>
      <c r="G151" s="132"/>
      <c r="H151" s="128"/>
      <c r="I151" s="128"/>
      <c r="J151" s="128"/>
      <c r="K151" s="128"/>
      <c r="L151" s="128"/>
      <c r="M151" s="128"/>
      <c r="N151" s="128"/>
      <c r="O151" s="128"/>
      <c r="P151" s="128"/>
      <c r="Q151" s="128"/>
      <c r="R151" s="128"/>
      <c r="S151" s="128"/>
      <c r="T151" s="128"/>
      <c r="U151" s="128"/>
      <c r="V151" s="128"/>
      <c r="W151" s="128"/>
      <c r="X151" s="128"/>
      <c r="AA151" s="114">
        <f t="shared" si="5"/>
        <v>1</v>
      </c>
      <c r="AB151" s="114">
        <f>IF(AC151="",0,IFERROR(IF(VLOOKUP(AC151,AC$38:AC150,1,0)&gt;0,0,0),1))</f>
        <v>0</v>
      </c>
      <c r="AC151" s="117">
        <f>IF(DATOS!J115=Y$39,DATOS!C115,"")</f>
        <v>0</v>
      </c>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row>
    <row r="152" spans="4:73" x14ac:dyDescent="0.3">
      <c r="D152" s="132"/>
      <c r="E152" s="132"/>
      <c r="F152" s="128"/>
      <c r="G152" s="132"/>
      <c r="H152" s="128"/>
      <c r="I152" s="128"/>
      <c r="J152" s="128"/>
      <c r="K152" s="128"/>
      <c r="L152" s="128"/>
      <c r="M152" s="128"/>
      <c r="N152" s="128"/>
      <c r="O152" s="128"/>
      <c r="P152" s="128"/>
      <c r="Q152" s="128"/>
      <c r="R152" s="128"/>
      <c r="S152" s="128"/>
      <c r="T152" s="128"/>
      <c r="U152" s="128"/>
      <c r="V152" s="128"/>
      <c r="W152" s="128"/>
      <c r="X152" s="128"/>
      <c r="AA152" s="114">
        <f t="shared" si="5"/>
        <v>1</v>
      </c>
      <c r="AB152" s="114">
        <f>IF(AC152="",0,IFERROR(IF(VLOOKUP(AC152,AC$38:AC151,1,0)&gt;0,0,0),1))</f>
        <v>0</v>
      </c>
      <c r="AC152" s="117">
        <f>IF(DATOS!J116=Y$39,DATOS!C116,"")</f>
        <v>0</v>
      </c>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row>
    <row r="153" spans="4:73" x14ac:dyDescent="0.3">
      <c r="D153" s="132"/>
      <c r="E153" s="132"/>
      <c r="F153" s="128"/>
      <c r="G153" s="132"/>
      <c r="H153" s="128"/>
      <c r="I153" s="128"/>
      <c r="J153" s="128"/>
      <c r="K153" s="128"/>
      <c r="L153" s="128"/>
      <c r="M153" s="128"/>
      <c r="N153" s="128"/>
      <c r="O153" s="128"/>
      <c r="P153" s="128"/>
      <c r="Q153" s="128"/>
      <c r="R153" s="128"/>
      <c r="S153" s="128"/>
      <c r="T153" s="128"/>
      <c r="U153" s="128"/>
      <c r="V153" s="128"/>
      <c r="W153" s="128"/>
      <c r="X153" s="128"/>
      <c r="AA153" s="114">
        <f t="shared" si="5"/>
        <v>1</v>
      </c>
      <c r="AB153" s="114">
        <f>IF(AC153="",0,IFERROR(IF(VLOOKUP(AC153,AC$38:AC152,1,0)&gt;0,0,0),1))</f>
        <v>0</v>
      </c>
      <c r="AC153" s="117">
        <f>IF(DATOS!J117=Y$39,DATOS!C117,"")</f>
        <v>0</v>
      </c>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row>
    <row r="154" spans="4:73" x14ac:dyDescent="0.3">
      <c r="D154" s="132"/>
      <c r="E154" s="132"/>
      <c r="F154" s="128"/>
      <c r="G154" s="132"/>
      <c r="H154" s="128"/>
      <c r="I154" s="128"/>
      <c r="J154" s="128"/>
      <c r="K154" s="128"/>
      <c r="L154" s="128"/>
      <c r="M154" s="128"/>
      <c r="N154" s="128"/>
      <c r="O154" s="128"/>
      <c r="P154" s="128"/>
      <c r="Q154" s="128"/>
      <c r="R154" s="128"/>
      <c r="S154" s="128"/>
      <c r="T154" s="128"/>
      <c r="U154" s="128"/>
      <c r="V154" s="128"/>
      <c r="W154" s="128"/>
      <c r="X154" s="128"/>
      <c r="AA154" s="114">
        <f t="shared" si="5"/>
        <v>1</v>
      </c>
      <c r="AB154" s="114">
        <f>IF(AC154="",0,IFERROR(IF(VLOOKUP(AC154,AC$38:AC153,1,0)&gt;0,0,0),1))</f>
        <v>0</v>
      </c>
      <c r="AC154" s="117">
        <f>IF(DATOS!J118=Y$39,DATOS!C118,"")</f>
        <v>0</v>
      </c>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row>
    <row r="155" spans="4:73" x14ac:dyDescent="0.3">
      <c r="D155" s="132"/>
      <c r="E155" s="132"/>
      <c r="F155" s="128"/>
      <c r="G155" s="132"/>
      <c r="H155" s="128"/>
      <c r="I155" s="128"/>
      <c r="J155" s="128"/>
      <c r="K155" s="128"/>
      <c r="L155" s="128"/>
      <c r="M155" s="128"/>
      <c r="N155" s="128"/>
      <c r="O155" s="128"/>
      <c r="P155" s="128"/>
      <c r="Q155" s="128"/>
      <c r="R155" s="128"/>
      <c r="S155" s="128"/>
      <c r="T155" s="128"/>
      <c r="U155" s="128"/>
      <c r="V155" s="128"/>
      <c r="W155" s="128"/>
      <c r="X155" s="128"/>
      <c r="AA155" s="114">
        <f t="shared" si="5"/>
        <v>1</v>
      </c>
      <c r="AB155" s="114">
        <f>IF(AC155="",0,IFERROR(IF(VLOOKUP(AC155,AC$38:AC154,1,0)&gt;0,0,0),1))</f>
        <v>0</v>
      </c>
      <c r="AC155" s="117">
        <f>IF(DATOS!J119=Y$39,DATOS!C119,"")</f>
        <v>0</v>
      </c>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row>
    <row r="156" spans="4:73" x14ac:dyDescent="0.3">
      <c r="D156" s="132"/>
      <c r="E156" s="132"/>
      <c r="F156" s="128"/>
      <c r="G156" s="132"/>
      <c r="H156" s="128"/>
      <c r="I156" s="128"/>
      <c r="J156" s="128"/>
      <c r="K156" s="128"/>
      <c r="L156" s="128"/>
      <c r="M156" s="128"/>
      <c r="N156" s="128"/>
      <c r="O156" s="128"/>
      <c r="P156" s="128"/>
      <c r="Q156" s="128"/>
      <c r="R156" s="128"/>
      <c r="S156" s="128"/>
      <c r="T156" s="128"/>
      <c r="U156" s="128"/>
      <c r="V156" s="128"/>
      <c r="W156" s="128"/>
      <c r="X156" s="128"/>
      <c r="AA156" s="114">
        <f t="shared" si="5"/>
        <v>1</v>
      </c>
      <c r="AB156" s="114">
        <f>IF(AC156="",0,IFERROR(IF(VLOOKUP(AC156,AC$38:AC155,1,0)&gt;0,0,0),1))</f>
        <v>0</v>
      </c>
      <c r="AC156" s="117">
        <f>IF(DATOS!J120=Y$39,DATOS!C120,"")</f>
        <v>0</v>
      </c>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row>
    <row r="157" spans="4:73" x14ac:dyDescent="0.3">
      <c r="D157" s="132"/>
      <c r="E157" s="132"/>
      <c r="F157" s="128"/>
      <c r="G157" s="132"/>
      <c r="H157" s="128"/>
      <c r="I157" s="128"/>
      <c r="J157" s="128"/>
      <c r="K157" s="128"/>
      <c r="L157" s="128"/>
      <c r="M157" s="128"/>
      <c r="N157" s="128"/>
      <c r="O157" s="128"/>
      <c r="P157" s="128"/>
      <c r="Q157" s="128"/>
      <c r="R157" s="128"/>
      <c r="S157" s="128"/>
      <c r="T157" s="128"/>
      <c r="U157" s="128"/>
      <c r="V157" s="128"/>
      <c r="W157" s="128"/>
      <c r="X157" s="128"/>
      <c r="AA157" s="114">
        <f t="shared" si="5"/>
        <v>1</v>
      </c>
      <c r="AB157" s="114">
        <f>IF(AC157="",0,IFERROR(IF(VLOOKUP(AC157,AC$38:AC156,1,0)&gt;0,0,0),1))</f>
        <v>0</v>
      </c>
      <c r="AC157" s="117">
        <f>IF(DATOS!J121=Y$39,DATOS!C121,"")</f>
        <v>0</v>
      </c>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row>
    <row r="158" spans="4:73" x14ac:dyDescent="0.3">
      <c r="D158" s="132"/>
      <c r="E158" s="132"/>
      <c r="F158" s="128"/>
      <c r="G158" s="132"/>
      <c r="H158" s="128"/>
      <c r="I158" s="128"/>
      <c r="J158" s="128"/>
      <c r="K158" s="128"/>
      <c r="L158" s="128"/>
      <c r="M158" s="128"/>
      <c r="N158" s="128"/>
      <c r="O158" s="128"/>
      <c r="P158" s="128"/>
      <c r="Q158" s="128"/>
      <c r="R158" s="128"/>
      <c r="S158" s="128"/>
      <c r="T158" s="128"/>
      <c r="U158" s="128"/>
      <c r="V158" s="128"/>
      <c r="W158" s="128"/>
      <c r="X158" s="128"/>
      <c r="AA158" s="114">
        <f t="shared" si="5"/>
        <v>1</v>
      </c>
      <c r="AB158" s="114">
        <f>IF(AC158="",0,IFERROR(IF(VLOOKUP(AC158,AC$38:AC157,1,0)&gt;0,0,0),1))</f>
        <v>0</v>
      </c>
      <c r="AC158" s="117">
        <f>IF(DATOS!J122=Y$39,DATOS!C122,"")</f>
        <v>0</v>
      </c>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row>
    <row r="159" spans="4:73" x14ac:dyDescent="0.3">
      <c r="D159" s="132"/>
      <c r="E159" s="132"/>
      <c r="F159" s="128"/>
      <c r="G159" s="132"/>
      <c r="H159" s="128"/>
      <c r="I159" s="128"/>
      <c r="J159" s="128"/>
      <c r="K159" s="128"/>
      <c r="L159" s="128"/>
      <c r="M159" s="128"/>
      <c r="N159" s="128"/>
      <c r="O159" s="128"/>
      <c r="P159" s="128"/>
      <c r="Q159" s="128"/>
      <c r="R159" s="128"/>
      <c r="S159" s="128"/>
      <c r="T159" s="128"/>
      <c r="U159" s="128"/>
      <c r="V159" s="128"/>
      <c r="W159" s="128"/>
      <c r="X159" s="128"/>
      <c r="AA159" s="114">
        <f t="shared" si="5"/>
        <v>1</v>
      </c>
      <c r="AB159" s="114">
        <f>IF(AC159="",0,IFERROR(IF(VLOOKUP(AC159,AC$38:AC158,1,0)&gt;0,0,0),1))</f>
        <v>0</v>
      </c>
      <c r="AC159" s="117">
        <f>IF(DATOS!J123=Y$39,DATOS!C123,"")</f>
        <v>0</v>
      </c>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row>
    <row r="160" spans="4:73" x14ac:dyDescent="0.3">
      <c r="D160" s="132"/>
      <c r="E160" s="132"/>
      <c r="F160" s="128"/>
      <c r="G160" s="132"/>
      <c r="H160" s="128"/>
      <c r="I160" s="128"/>
      <c r="J160" s="128"/>
      <c r="K160" s="128"/>
      <c r="L160" s="128"/>
      <c r="M160" s="128"/>
      <c r="N160" s="128"/>
      <c r="O160" s="128"/>
      <c r="P160" s="128"/>
      <c r="Q160" s="128"/>
      <c r="R160" s="128"/>
      <c r="S160" s="128"/>
      <c r="T160" s="128"/>
      <c r="U160" s="128"/>
      <c r="V160" s="128"/>
      <c r="W160" s="128"/>
      <c r="X160" s="128"/>
      <c r="AA160" s="114">
        <f t="shared" si="5"/>
        <v>1</v>
      </c>
      <c r="AB160" s="114">
        <f>IF(AC160="",0,IFERROR(IF(VLOOKUP(AC160,AC$38:AC159,1,0)&gt;0,0,0),1))</f>
        <v>0</v>
      </c>
      <c r="AC160" s="117">
        <f>IF(DATOS!J124=Y$39,DATOS!C124,"")</f>
        <v>0</v>
      </c>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row>
    <row r="161" spans="4:73" x14ac:dyDescent="0.3">
      <c r="D161" s="132"/>
      <c r="E161" s="132"/>
      <c r="F161" s="128"/>
      <c r="G161" s="132"/>
      <c r="H161" s="128"/>
      <c r="I161" s="128"/>
      <c r="J161" s="128"/>
      <c r="K161" s="128"/>
      <c r="L161" s="128"/>
      <c r="M161" s="128"/>
      <c r="N161" s="128"/>
      <c r="O161" s="128"/>
      <c r="P161" s="128"/>
      <c r="Q161" s="128"/>
      <c r="R161" s="128"/>
      <c r="S161" s="128"/>
      <c r="T161" s="128"/>
      <c r="U161" s="128"/>
      <c r="V161" s="128"/>
      <c r="W161" s="128"/>
      <c r="X161" s="128"/>
      <c r="AA161" s="114">
        <f t="shared" si="5"/>
        <v>1</v>
      </c>
      <c r="AB161" s="114">
        <f>IF(AC161="",0,IFERROR(IF(VLOOKUP(AC161,AC$38:AC160,1,0)&gt;0,0,0),1))</f>
        <v>0</v>
      </c>
      <c r="AC161" s="117">
        <f>IF(DATOS!J125=Y$39,DATOS!C125,"")</f>
        <v>0</v>
      </c>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row>
    <row r="162" spans="4:73" x14ac:dyDescent="0.3">
      <c r="D162" s="132"/>
      <c r="E162" s="132"/>
      <c r="F162" s="128"/>
      <c r="G162" s="132"/>
      <c r="H162" s="128"/>
      <c r="I162" s="128"/>
      <c r="J162" s="128"/>
      <c r="K162" s="128"/>
      <c r="L162" s="128"/>
      <c r="M162" s="128"/>
      <c r="N162" s="128"/>
      <c r="O162" s="128"/>
      <c r="P162" s="128"/>
      <c r="Q162" s="128"/>
      <c r="R162" s="128"/>
      <c r="S162" s="128"/>
      <c r="T162" s="128"/>
      <c r="U162" s="128"/>
      <c r="V162" s="128"/>
      <c r="W162" s="128"/>
      <c r="X162" s="128"/>
      <c r="AA162" s="114">
        <f t="shared" si="5"/>
        <v>1</v>
      </c>
      <c r="AB162" s="114">
        <f>IF(AC162="",0,IFERROR(IF(VLOOKUP(AC162,AC$38:AC161,1,0)&gt;0,0,0),1))</f>
        <v>0</v>
      </c>
      <c r="AC162" s="117">
        <f>IF(DATOS!J126=Y$39,DATOS!C126,"")</f>
        <v>0</v>
      </c>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row>
    <row r="163" spans="4:73" x14ac:dyDescent="0.3">
      <c r="D163" s="132"/>
      <c r="E163" s="132"/>
      <c r="F163" s="128"/>
      <c r="G163" s="132"/>
      <c r="H163" s="128"/>
      <c r="I163" s="128"/>
      <c r="J163" s="128"/>
      <c r="K163" s="128"/>
      <c r="L163" s="128"/>
      <c r="M163" s="128"/>
      <c r="N163" s="128"/>
      <c r="O163" s="128"/>
      <c r="P163" s="128"/>
      <c r="Q163" s="128"/>
      <c r="R163" s="128"/>
      <c r="S163" s="128"/>
      <c r="T163" s="128"/>
      <c r="U163" s="128"/>
      <c r="V163" s="128"/>
      <c r="W163" s="128"/>
      <c r="X163" s="128"/>
      <c r="AA163" s="114">
        <f t="shared" si="5"/>
        <v>1</v>
      </c>
      <c r="AB163" s="114">
        <f>IF(AC163="",0,IFERROR(IF(VLOOKUP(AC163,AC$38:AC162,1,0)&gt;0,0,0),1))</f>
        <v>0</v>
      </c>
      <c r="AC163" s="117">
        <f>IF(DATOS!J127=Y$39,DATOS!C127,"")</f>
        <v>0</v>
      </c>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row>
    <row r="164" spans="4:73" x14ac:dyDescent="0.3">
      <c r="D164" s="132"/>
      <c r="E164" s="132"/>
      <c r="F164" s="128"/>
      <c r="G164" s="132"/>
      <c r="H164" s="128"/>
      <c r="I164" s="128"/>
      <c r="J164" s="128"/>
      <c r="K164" s="128"/>
      <c r="L164" s="128"/>
      <c r="M164" s="128"/>
      <c r="N164" s="128"/>
      <c r="O164" s="128"/>
      <c r="P164" s="128"/>
      <c r="Q164" s="128"/>
      <c r="R164" s="128"/>
      <c r="S164" s="128"/>
      <c r="T164" s="128"/>
      <c r="U164" s="128"/>
      <c r="V164" s="128"/>
      <c r="W164" s="128"/>
      <c r="X164" s="128"/>
      <c r="AA164" s="114">
        <f t="shared" si="5"/>
        <v>1</v>
      </c>
      <c r="AB164" s="114">
        <f>IF(AC164="",0,IFERROR(IF(VLOOKUP(AC164,AC$38:AC163,1,0)&gt;0,0,0),1))</f>
        <v>0</v>
      </c>
      <c r="AC164" s="117">
        <f>IF(DATOS!J128=Y$39,DATOS!C128,"")</f>
        <v>0</v>
      </c>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row>
    <row r="165" spans="4:73" x14ac:dyDescent="0.3">
      <c r="D165" s="132"/>
      <c r="E165" s="132"/>
      <c r="F165" s="128"/>
      <c r="G165" s="132"/>
      <c r="H165" s="128"/>
      <c r="I165" s="128"/>
      <c r="J165" s="128"/>
      <c r="K165" s="128"/>
      <c r="L165" s="128"/>
      <c r="M165" s="128"/>
      <c r="N165" s="128"/>
      <c r="O165" s="128"/>
      <c r="P165" s="128"/>
      <c r="Q165" s="128"/>
      <c r="R165" s="128"/>
      <c r="S165" s="128"/>
      <c r="T165" s="128"/>
      <c r="U165" s="128"/>
      <c r="V165" s="128"/>
      <c r="W165" s="128"/>
      <c r="X165" s="128"/>
      <c r="AA165" s="114">
        <f t="shared" si="5"/>
        <v>1</v>
      </c>
      <c r="AB165" s="114">
        <f>IF(AC165="",0,IFERROR(IF(VLOOKUP(AC165,AC$38:AC164,1,0)&gt;0,0,0),1))</f>
        <v>0</v>
      </c>
      <c r="AC165" s="117">
        <f>IF(DATOS!J129=Y$39,DATOS!C129,"")</f>
        <v>0</v>
      </c>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row>
    <row r="166" spans="4:73" x14ac:dyDescent="0.3">
      <c r="D166" s="132"/>
      <c r="E166" s="132"/>
      <c r="F166" s="128"/>
      <c r="G166" s="132"/>
      <c r="H166" s="128"/>
      <c r="I166" s="128"/>
      <c r="J166" s="128"/>
      <c r="K166" s="128"/>
      <c r="L166" s="128"/>
      <c r="M166" s="128"/>
      <c r="N166" s="128"/>
      <c r="O166" s="128"/>
      <c r="P166" s="128"/>
      <c r="Q166" s="128"/>
      <c r="R166" s="128"/>
      <c r="S166" s="128"/>
      <c r="T166" s="128"/>
      <c r="U166" s="128"/>
      <c r="V166" s="128"/>
      <c r="W166" s="128"/>
      <c r="X166" s="128"/>
      <c r="AA166" s="114">
        <f t="shared" ref="AA166:AA229" si="7">AA165+AB166</f>
        <v>1</v>
      </c>
      <c r="AB166" s="114">
        <f>IF(AC166="",0,IFERROR(IF(VLOOKUP(AC166,AC$38:AC165,1,0)&gt;0,0,0),1))</f>
        <v>0</v>
      </c>
      <c r="AC166" s="117">
        <f>IF(DATOS!J130=Y$39,DATOS!C130,"")</f>
        <v>0</v>
      </c>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row>
    <row r="167" spans="4:73" x14ac:dyDescent="0.3">
      <c r="D167" s="132"/>
      <c r="E167" s="132"/>
      <c r="F167" s="128"/>
      <c r="G167" s="132"/>
      <c r="H167" s="128"/>
      <c r="I167" s="128"/>
      <c r="J167" s="128"/>
      <c r="K167" s="128"/>
      <c r="L167" s="128"/>
      <c r="M167" s="128"/>
      <c r="N167" s="128"/>
      <c r="O167" s="128"/>
      <c r="P167" s="128"/>
      <c r="Q167" s="128"/>
      <c r="R167" s="128"/>
      <c r="S167" s="128"/>
      <c r="T167" s="128"/>
      <c r="U167" s="128"/>
      <c r="V167" s="128"/>
      <c r="W167" s="128"/>
      <c r="X167" s="128"/>
      <c r="AA167" s="114">
        <f t="shared" si="7"/>
        <v>1</v>
      </c>
      <c r="AB167" s="114">
        <f>IF(AC167="",0,IFERROR(IF(VLOOKUP(AC167,AC$38:AC166,1,0)&gt;0,0,0),1))</f>
        <v>0</v>
      </c>
      <c r="AC167" s="117">
        <f>IF(DATOS!J131=Y$39,DATOS!C131,"")</f>
        <v>0</v>
      </c>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row>
    <row r="168" spans="4:73" x14ac:dyDescent="0.3">
      <c r="D168" s="132"/>
      <c r="E168" s="132"/>
      <c r="F168" s="128"/>
      <c r="G168" s="132"/>
      <c r="H168" s="128"/>
      <c r="I168" s="128"/>
      <c r="J168" s="128"/>
      <c r="K168" s="128"/>
      <c r="L168" s="128"/>
      <c r="M168" s="128"/>
      <c r="N168" s="128"/>
      <c r="O168" s="128"/>
      <c r="P168" s="128"/>
      <c r="Q168" s="128"/>
      <c r="R168" s="128"/>
      <c r="S168" s="128"/>
      <c r="T168" s="128"/>
      <c r="U168" s="128"/>
      <c r="V168" s="128"/>
      <c r="W168" s="128"/>
      <c r="X168" s="128"/>
      <c r="AA168" s="114">
        <f t="shared" si="7"/>
        <v>1</v>
      </c>
      <c r="AB168" s="114">
        <f>IF(AC168="",0,IFERROR(IF(VLOOKUP(AC168,AC$38:AC167,1,0)&gt;0,0,0),1))</f>
        <v>0</v>
      </c>
      <c r="AC168" s="117">
        <f>IF(DATOS!J132=Y$39,DATOS!C132,"")</f>
        <v>0</v>
      </c>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row>
    <row r="169" spans="4:73" x14ac:dyDescent="0.3">
      <c r="D169" s="132"/>
      <c r="E169" s="132"/>
      <c r="F169" s="128"/>
      <c r="G169" s="132"/>
      <c r="H169" s="128"/>
      <c r="I169" s="128"/>
      <c r="J169" s="128"/>
      <c r="K169" s="128"/>
      <c r="L169" s="128"/>
      <c r="M169" s="128"/>
      <c r="N169" s="128"/>
      <c r="O169" s="128"/>
      <c r="P169" s="128"/>
      <c r="Q169" s="128"/>
      <c r="R169" s="128"/>
      <c r="S169" s="128"/>
      <c r="T169" s="128"/>
      <c r="U169" s="128"/>
      <c r="V169" s="128"/>
      <c r="W169" s="128"/>
      <c r="X169" s="128"/>
      <c r="AA169" s="114">
        <f t="shared" si="7"/>
        <v>1</v>
      </c>
      <c r="AB169" s="114">
        <f>IF(AC169="",0,IFERROR(IF(VLOOKUP(AC169,AC$38:AC168,1,0)&gt;0,0,0),1))</f>
        <v>0</v>
      </c>
      <c r="AC169" s="117">
        <f>IF(DATOS!J133=Y$39,DATOS!C133,"")</f>
        <v>0</v>
      </c>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row>
    <row r="170" spans="4:73" x14ac:dyDescent="0.3">
      <c r="D170" s="132"/>
      <c r="E170" s="132"/>
      <c r="F170" s="128"/>
      <c r="G170" s="132"/>
      <c r="H170" s="128"/>
      <c r="I170" s="128"/>
      <c r="J170" s="128"/>
      <c r="K170" s="128"/>
      <c r="L170" s="128"/>
      <c r="M170" s="128"/>
      <c r="N170" s="128"/>
      <c r="O170" s="128"/>
      <c r="P170" s="128"/>
      <c r="Q170" s="128"/>
      <c r="R170" s="128"/>
      <c r="S170" s="128"/>
      <c r="T170" s="128"/>
      <c r="U170" s="128"/>
      <c r="V170" s="128"/>
      <c r="W170" s="128"/>
      <c r="X170" s="128"/>
      <c r="AA170" s="114">
        <f t="shared" si="7"/>
        <v>1</v>
      </c>
      <c r="AB170" s="114">
        <f>IF(AC170="",0,IFERROR(IF(VLOOKUP(AC170,AC$38:AC169,1,0)&gt;0,0,0),1))</f>
        <v>0</v>
      </c>
      <c r="AC170" s="117">
        <f>IF(DATOS!J134=Y$39,DATOS!C134,"")</f>
        <v>0</v>
      </c>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row>
    <row r="171" spans="4:73" x14ac:dyDescent="0.3">
      <c r="D171" s="132"/>
      <c r="E171" s="132"/>
      <c r="F171" s="128"/>
      <c r="G171" s="132"/>
      <c r="H171" s="128"/>
      <c r="I171" s="128"/>
      <c r="J171" s="128"/>
      <c r="K171" s="128"/>
      <c r="L171" s="128"/>
      <c r="M171" s="128"/>
      <c r="N171" s="128"/>
      <c r="O171" s="128"/>
      <c r="P171" s="128"/>
      <c r="Q171" s="128"/>
      <c r="R171" s="128"/>
      <c r="S171" s="128"/>
      <c r="T171" s="128"/>
      <c r="U171" s="128"/>
      <c r="V171" s="128"/>
      <c r="W171" s="128"/>
      <c r="X171" s="128"/>
      <c r="AA171" s="114">
        <f t="shared" si="7"/>
        <v>1</v>
      </c>
      <c r="AB171" s="114">
        <f>IF(AC171="",0,IFERROR(IF(VLOOKUP(AC171,AC$38:AC170,1,0)&gt;0,0,0),1))</f>
        <v>0</v>
      </c>
      <c r="AC171" s="117">
        <f>IF(DATOS!J135=Y$39,DATOS!C135,"")</f>
        <v>0</v>
      </c>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row>
    <row r="172" spans="4:73" x14ac:dyDescent="0.3">
      <c r="D172" s="132"/>
      <c r="E172" s="132"/>
      <c r="F172" s="128"/>
      <c r="G172" s="132"/>
      <c r="H172" s="128"/>
      <c r="I172" s="128"/>
      <c r="J172" s="128"/>
      <c r="K172" s="128"/>
      <c r="L172" s="128"/>
      <c r="M172" s="128"/>
      <c r="N172" s="128"/>
      <c r="O172" s="128"/>
      <c r="P172" s="128"/>
      <c r="Q172" s="128"/>
      <c r="R172" s="128"/>
      <c r="S172" s="128"/>
      <c r="T172" s="128"/>
      <c r="U172" s="128"/>
      <c r="V172" s="128"/>
      <c r="W172" s="128"/>
      <c r="X172" s="128"/>
      <c r="AA172" s="114">
        <f t="shared" si="7"/>
        <v>1</v>
      </c>
      <c r="AB172" s="114">
        <f>IF(AC172="",0,IFERROR(IF(VLOOKUP(AC172,AC$38:AC171,1,0)&gt;0,0,0),1))</f>
        <v>0</v>
      </c>
      <c r="AC172" s="117">
        <f>IF(DATOS!J136=Y$39,DATOS!C136,"")</f>
        <v>0</v>
      </c>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row>
    <row r="173" spans="4:73" x14ac:dyDescent="0.3">
      <c r="D173" s="132"/>
      <c r="E173" s="132"/>
      <c r="F173" s="128"/>
      <c r="G173" s="132"/>
      <c r="H173" s="128"/>
      <c r="I173" s="128"/>
      <c r="J173" s="128"/>
      <c r="K173" s="128"/>
      <c r="L173" s="128"/>
      <c r="M173" s="128"/>
      <c r="N173" s="128"/>
      <c r="O173" s="128"/>
      <c r="P173" s="128"/>
      <c r="Q173" s="128"/>
      <c r="R173" s="128"/>
      <c r="S173" s="128"/>
      <c r="T173" s="128"/>
      <c r="U173" s="128"/>
      <c r="V173" s="128"/>
      <c r="W173" s="128"/>
      <c r="X173" s="128"/>
      <c r="AA173" s="114">
        <f t="shared" si="7"/>
        <v>1</v>
      </c>
      <c r="AB173" s="114">
        <f>IF(AC173="",0,IFERROR(IF(VLOOKUP(AC173,AC$38:AC172,1,0)&gt;0,0,0),1))</f>
        <v>0</v>
      </c>
      <c r="AC173" s="117">
        <f>IF(DATOS!J137=Y$39,DATOS!C137,"")</f>
        <v>0</v>
      </c>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row>
    <row r="174" spans="4:73" x14ac:dyDescent="0.3">
      <c r="D174" s="132"/>
      <c r="E174" s="132"/>
      <c r="F174" s="128"/>
      <c r="G174" s="132"/>
      <c r="H174" s="128"/>
      <c r="I174" s="128"/>
      <c r="J174" s="128"/>
      <c r="K174" s="128"/>
      <c r="L174" s="128"/>
      <c r="M174" s="128"/>
      <c r="N174" s="128"/>
      <c r="O174" s="128"/>
      <c r="P174" s="128"/>
      <c r="Q174" s="128"/>
      <c r="R174" s="128"/>
      <c r="S174" s="128"/>
      <c r="T174" s="128"/>
      <c r="U174" s="128"/>
      <c r="V174" s="128"/>
      <c r="W174" s="128"/>
      <c r="X174" s="128"/>
      <c r="AA174" s="114">
        <f t="shared" si="7"/>
        <v>1</v>
      </c>
      <c r="AB174" s="114">
        <f>IF(AC174="",0,IFERROR(IF(VLOOKUP(AC174,AC$38:AC173,1,0)&gt;0,0,0),1))</f>
        <v>0</v>
      </c>
      <c r="AC174" s="117">
        <f>IF(DATOS!J138=Y$39,DATOS!C138,"")</f>
        <v>0</v>
      </c>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row>
    <row r="175" spans="4:73" x14ac:dyDescent="0.3">
      <c r="D175" s="132"/>
      <c r="E175" s="132"/>
      <c r="F175" s="128"/>
      <c r="G175" s="132"/>
      <c r="H175" s="128"/>
      <c r="I175" s="128"/>
      <c r="J175" s="128"/>
      <c r="K175" s="128"/>
      <c r="L175" s="128"/>
      <c r="M175" s="128"/>
      <c r="N175" s="128"/>
      <c r="O175" s="128"/>
      <c r="P175" s="128"/>
      <c r="Q175" s="128"/>
      <c r="R175" s="128"/>
      <c r="S175" s="128"/>
      <c r="T175" s="128"/>
      <c r="U175" s="128"/>
      <c r="V175" s="128"/>
      <c r="W175" s="128"/>
      <c r="X175" s="128"/>
      <c r="AA175" s="114">
        <f t="shared" si="7"/>
        <v>1</v>
      </c>
      <c r="AB175" s="114">
        <f>IF(AC175="",0,IFERROR(IF(VLOOKUP(AC175,AC$38:AC174,1,0)&gt;0,0,0),1))</f>
        <v>0</v>
      </c>
      <c r="AC175" s="117">
        <f>IF(DATOS!J139=Y$39,DATOS!C139,"")</f>
        <v>0</v>
      </c>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row>
    <row r="176" spans="4:73" x14ac:dyDescent="0.3">
      <c r="D176" s="132"/>
      <c r="E176" s="132"/>
      <c r="F176" s="128"/>
      <c r="G176" s="132"/>
      <c r="H176" s="128"/>
      <c r="I176" s="128"/>
      <c r="J176" s="128"/>
      <c r="K176" s="128"/>
      <c r="L176" s="128"/>
      <c r="M176" s="128"/>
      <c r="N176" s="128"/>
      <c r="O176" s="128"/>
      <c r="P176" s="128"/>
      <c r="Q176" s="128"/>
      <c r="R176" s="128"/>
      <c r="S176" s="128"/>
      <c r="T176" s="128"/>
      <c r="U176" s="128"/>
      <c r="V176" s="128"/>
      <c r="W176" s="128"/>
      <c r="X176" s="128"/>
      <c r="AA176" s="114">
        <f t="shared" si="7"/>
        <v>1</v>
      </c>
      <c r="AB176" s="114">
        <f>IF(AC176="",0,IFERROR(IF(VLOOKUP(AC176,AC$38:AC175,1,0)&gt;0,0,0),1))</f>
        <v>0</v>
      </c>
      <c r="AC176" s="117">
        <f>IF(DATOS!J140=Y$39,DATOS!C140,"")</f>
        <v>0</v>
      </c>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row>
    <row r="177" spans="4:73" x14ac:dyDescent="0.3">
      <c r="D177" s="132"/>
      <c r="E177" s="132"/>
      <c r="F177" s="128"/>
      <c r="G177" s="132"/>
      <c r="H177" s="128"/>
      <c r="I177" s="128"/>
      <c r="J177" s="128"/>
      <c r="K177" s="128"/>
      <c r="L177" s="128"/>
      <c r="M177" s="128"/>
      <c r="N177" s="128"/>
      <c r="O177" s="128"/>
      <c r="P177" s="128"/>
      <c r="Q177" s="128"/>
      <c r="R177" s="128"/>
      <c r="S177" s="128"/>
      <c r="T177" s="128"/>
      <c r="U177" s="128"/>
      <c r="V177" s="128"/>
      <c r="W177" s="128"/>
      <c r="X177" s="128"/>
      <c r="AA177" s="114">
        <f t="shared" si="7"/>
        <v>1</v>
      </c>
      <c r="AB177" s="114">
        <f>IF(AC177="",0,IFERROR(IF(VLOOKUP(AC177,AC$38:AC176,1,0)&gt;0,0,0),1))</f>
        <v>0</v>
      </c>
      <c r="AC177" s="117">
        <f>IF(DATOS!J141=Y$39,DATOS!C141,"")</f>
        <v>0</v>
      </c>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row>
    <row r="178" spans="4:73" x14ac:dyDescent="0.3">
      <c r="D178" s="132"/>
      <c r="E178" s="132"/>
      <c r="F178" s="128"/>
      <c r="G178" s="132"/>
      <c r="H178" s="128"/>
      <c r="I178" s="128"/>
      <c r="J178" s="128"/>
      <c r="K178" s="128"/>
      <c r="L178" s="128"/>
      <c r="M178" s="128"/>
      <c r="N178" s="128"/>
      <c r="O178" s="128"/>
      <c r="P178" s="128"/>
      <c r="Q178" s="128"/>
      <c r="R178" s="128"/>
      <c r="S178" s="128"/>
      <c r="T178" s="128"/>
      <c r="U178" s="128"/>
      <c r="V178" s="128"/>
      <c r="W178" s="128"/>
      <c r="X178" s="128"/>
      <c r="AA178" s="114">
        <f t="shared" si="7"/>
        <v>1</v>
      </c>
      <c r="AB178" s="114">
        <f>IF(AC178="",0,IFERROR(IF(VLOOKUP(AC178,AC$38:AC177,1,0)&gt;0,0,0),1))</f>
        <v>0</v>
      </c>
      <c r="AC178" s="117">
        <f>IF(DATOS!J142=Y$39,DATOS!C142,"")</f>
        <v>0</v>
      </c>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row>
    <row r="179" spans="4:73" x14ac:dyDescent="0.3">
      <c r="D179" s="132"/>
      <c r="E179" s="132"/>
      <c r="F179" s="128"/>
      <c r="G179" s="132"/>
      <c r="H179" s="128"/>
      <c r="I179" s="128"/>
      <c r="J179" s="128"/>
      <c r="K179" s="128"/>
      <c r="L179" s="128"/>
      <c r="M179" s="128"/>
      <c r="N179" s="128"/>
      <c r="O179" s="128"/>
      <c r="P179" s="128"/>
      <c r="Q179" s="128"/>
      <c r="R179" s="128"/>
      <c r="S179" s="128"/>
      <c r="T179" s="128"/>
      <c r="U179" s="128"/>
      <c r="V179" s="128"/>
      <c r="W179" s="128"/>
      <c r="X179" s="128"/>
      <c r="AA179" s="114">
        <f t="shared" si="7"/>
        <v>1</v>
      </c>
      <c r="AB179" s="114">
        <f>IF(AC179="",0,IFERROR(IF(VLOOKUP(AC179,AC$38:AC178,1,0)&gt;0,0,0),1))</f>
        <v>0</v>
      </c>
      <c r="AC179" s="117">
        <f>IF(DATOS!J143=Y$39,DATOS!C143,"")</f>
        <v>0</v>
      </c>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row>
    <row r="180" spans="4:73" x14ac:dyDescent="0.3">
      <c r="D180" s="114"/>
      <c r="E180" s="114"/>
      <c r="G180" s="114"/>
      <c r="J180" s="128"/>
      <c r="K180" s="128"/>
      <c r="L180" s="128"/>
      <c r="M180" s="128"/>
      <c r="N180" s="128"/>
      <c r="O180" s="128"/>
      <c r="P180" s="128"/>
      <c r="Q180" s="128"/>
      <c r="R180" s="128"/>
      <c r="S180" s="128"/>
      <c r="T180" s="128"/>
      <c r="U180" s="128"/>
      <c r="V180" s="128"/>
      <c r="W180" s="128"/>
      <c r="X180" s="128"/>
      <c r="AA180" s="114">
        <f t="shared" si="7"/>
        <v>1</v>
      </c>
      <c r="AB180" s="114">
        <f>IF(AC180="",0,IFERROR(IF(VLOOKUP(AC180,AC$38:AC179,1,0)&gt;0,0,0),1))</f>
        <v>0</v>
      </c>
      <c r="AC180" s="117">
        <f>IF(DATOS!J144=Y$39,DATOS!C144,"")</f>
        <v>0</v>
      </c>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row>
    <row r="181" spans="4:73" x14ac:dyDescent="0.3">
      <c r="D181" s="132"/>
      <c r="E181" s="132"/>
      <c r="F181" s="128"/>
      <c r="G181" s="132"/>
      <c r="H181" s="128"/>
      <c r="I181" s="128"/>
      <c r="J181" s="128"/>
      <c r="K181" s="128"/>
      <c r="L181" s="128"/>
      <c r="M181" s="128"/>
      <c r="N181" s="128"/>
      <c r="O181" s="128"/>
      <c r="P181" s="128"/>
      <c r="Q181" s="128"/>
      <c r="R181" s="128"/>
      <c r="S181" s="128"/>
      <c r="T181" s="128"/>
      <c r="U181" s="128"/>
      <c r="V181" s="128"/>
      <c r="W181" s="128"/>
      <c r="X181" s="128"/>
      <c r="AA181" s="114">
        <f t="shared" si="7"/>
        <v>1</v>
      </c>
      <c r="AB181" s="114">
        <f>IF(AC181="",0,IFERROR(IF(VLOOKUP(AC181,AC$38:AC180,1,0)&gt;0,0,0),1))</f>
        <v>0</v>
      </c>
      <c r="AC181" s="117">
        <f>IF(DATOS!J145=Y$39,DATOS!C145,"")</f>
        <v>0</v>
      </c>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row>
    <row r="182" spans="4:73" x14ac:dyDescent="0.3">
      <c r="D182" s="132"/>
      <c r="E182" s="132"/>
      <c r="F182" s="128"/>
      <c r="G182" s="132"/>
      <c r="H182" s="128"/>
      <c r="I182" s="128"/>
      <c r="J182" s="128"/>
      <c r="K182" s="128"/>
      <c r="L182" s="128"/>
      <c r="M182" s="128"/>
      <c r="N182" s="128"/>
      <c r="O182" s="128"/>
      <c r="P182" s="128"/>
      <c r="Q182" s="128"/>
      <c r="R182" s="128"/>
      <c r="S182" s="128"/>
      <c r="T182" s="128"/>
      <c r="U182" s="128"/>
      <c r="V182" s="128"/>
      <c r="W182" s="128"/>
      <c r="X182" s="128"/>
      <c r="AA182" s="114">
        <f t="shared" si="7"/>
        <v>1</v>
      </c>
      <c r="AB182" s="114">
        <f>IF(AC182="",0,IFERROR(IF(VLOOKUP(AC182,AC$38:AC181,1,0)&gt;0,0,0),1))</f>
        <v>0</v>
      </c>
      <c r="AC182" s="117">
        <f>IF(DATOS!J146=Y$39,DATOS!C146,"")</f>
        <v>0</v>
      </c>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row>
    <row r="183" spans="4:73" x14ac:dyDescent="0.3">
      <c r="D183" s="132"/>
      <c r="E183" s="132"/>
      <c r="F183" s="128"/>
      <c r="G183" s="132"/>
      <c r="H183" s="128"/>
      <c r="I183" s="128"/>
      <c r="J183" s="128"/>
      <c r="K183" s="128"/>
      <c r="L183" s="128"/>
      <c r="M183" s="128"/>
      <c r="N183" s="128"/>
      <c r="O183" s="128"/>
      <c r="P183" s="128"/>
      <c r="Q183" s="128"/>
      <c r="R183" s="128"/>
      <c r="S183" s="128"/>
      <c r="T183" s="128"/>
      <c r="U183" s="128"/>
      <c r="V183" s="128"/>
      <c r="W183" s="128"/>
      <c r="X183" s="128"/>
      <c r="AA183" s="114">
        <f t="shared" si="7"/>
        <v>1</v>
      </c>
      <c r="AB183" s="114">
        <f>IF(AC183="",0,IFERROR(IF(VLOOKUP(AC183,AC$38:AC182,1,0)&gt;0,0,0),1))</f>
        <v>0</v>
      </c>
      <c r="AC183" s="117">
        <f>IF(DATOS!J147=Y$39,DATOS!C147,"")</f>
        <v>0</v>
      </c>
    </row>
    <row r="184" spans="4:73" x14ac:dyDescent="0.3">
      <c r="D184" s="132"/>
      <c r="E184" s="132"/>
      <c r="F184" s="128"/>
      <c r="G184" s="132"/>
      <c r="H184" s="128"/>
      <c r="I184" s="128"/>
      <c r="J184" s="128"/>
      <c r="K184" s="128"/>
      <c r="L184" s="128"/>
      <c r="M184" s="128"/>
      <c r="N184" s="128"/>
      <c r="O184" s="128"/>
      <c r="P184" s="128"/>
      <c r="Q184" s="128"/>
      <c r="R184" s="128"/>
      <c r="S184" s="128"/>
      <c r="T184" s="128"/>
      <c r="U184" s="128"/>
      <c r="V184" s="128"/>
      <c r="W184" s="128"/>
      <c r="X184" s="128"/>
      <c r="AA184" s="114">
        <f t="shared" si="7"/>
        <v>1</v>
      </c>
      <c r="AB184" s="114">
        <f>IF(AC184="",0,IFERROR(IF(VLOOKUP(AC184,AC$38:AC183,1,0)&gt;0,0,0),1))</f>
        <v>0</v>
      </c>
      <c r="AC184" s="117">
        <f>IF(DATOS!J148=Y$39,DATOS!C148,"")</f>
        <v>0</v>
      </c>
    </row>
    <row r="185" spans="4:73" x14ac:dyDescent="0.3">
      <c r="D185" s="132"/>
      <c r="E185" s="132"/>
      <c r="F185" s="128"/>
      <c r="G185" s="132"/>
      <c r="H185" s="128"/>
      <c r="I185" s="128"/>
      <c r="J185" s="128"/>
      <c r="K185" s="128"/>
      <c r="L185" s="128"/>
      <c r="M185" s="128"/>
      <c r="N185" s="128"/>
      <c r="O185" s="128"/>
      <c r="P185" s="128"/>
      <c r="Q185" s="128"/>
      <c r="R185" s="128"/>
      <c r="S185" s="128"/>
      <c r="T185" s="128"/>
      <c r="U185" s="128"/>
      <c r="V185" s="128"/>
      <c r="W185" s="128"/>
      <c r="X185" s="128"/>
      <c r="AA185" s="114">
        <f t="shared" si="7"/>
        <v>1</v>
      </c>
      <c r="AB185" s="114">
        <f>IF(AC185="",0,IFERROR(IF(VLOOKUP(AC185,AC$38:AC184,1,0)&gt;0,0,0),1))</f>
        <v>0</v>
      </c>
      <c r="AC185" s="117">
        <f>IF(DATOS!J149=Y$39,DATOS!C149,"")</f>
        <v>0</v>
      </c>
    </row>
    <row r="186" spans="4:73" x14ac:dyDescent="0.3">
      <c r="D186" s="132"/>
      <c r="E186" s="132"/>
      <c r="F186" s="128"/>
      <c r="G186" s="132"/>
      <c r="H186" s="128"/>
      <c r="I186" s="128"/>
      <c r="J186" s="128"/>
      <c r="K186" s="128"/>
      <c r="L186" s="128"/>
      <c r="M186" s="128"/>
      <c r="N186" s="128"/>
      <c r="O186" s="128"/>
      <c r="P186" s="128"/>
      <c r="Q186" s="128"/>
      <c r="R186" s="128"/>
      <c r="S186" s="128"/>
      <c r="T186" s="128"/>
      <c r="U186" s="128"/>
      <c r="V186" s="128"/>
      <c r="W186" s="128"/>
      <c r="X186" s="128"/>
      <c r="AA186" s="114">
        <f t="shared" si="7"/>
        <v>1</v>
      </c>
      <c r="AB186" s="114">
        <f>IF(AC186="",0,IFERROR(IF(VLOOKUP(AC186,AC$38:AC185,1,0)&gt;0,0,0),1))</f>
        <v>0</v>
      </c>
      <c r="AC186" s="117">
        <f>IF(DATOS!J150=Y$39,DATOS!C150,"")</f>
        <v>0</v>
      </c>
    </row>
    <row r="187" spans="4:73" x14ac:dyDescent="0.3">
      <c r="D187" s="132"/>
      <c r="E187" s="132"/>
      <c r="F187" s="128"/>
      <c r="G187" s="132"/>
      <c r="H187" s="128"/>
      <c r="I187" s="128"/>
      <c r="J187" s="128"/>
      <c r="K187" s="128"/>
      <c r="L187" s="128"/>
      <c r="M187" s="128"/>
      <c r="N187" s="128"/>
      <c r="O187" s="128"/>
      <c r="P187" s="128"/>
      <c r="Q187" s="128"/>
      <c r="R187" s="128"/>
      <c r="S187" s="128"/>
      <c r="T187" s="128"/>
      <c r="U187" s="128"/>
      <c r="V187" s="128"/>
      <c r="W187" s="128"/>
      <c r="X187" s="128"/>
      <c r="AA187" s="114">
        <f t="shared" si="7"/>
        <v>1</v>
      </c>
      <c r="AB187" s="114">
        <f>IF(AC187="",0,IFERROR(IF(VLOOKUP(AC187,AC$38:AC186,1,0)&gt;0,0,0),1))</f>
        <v>0</v>
      </c>
      <c r="AC187" s="117">
        <f>IF(DATOS!J151=Y$39,DATOS!C151,"")</f>
        <v>0</v>
      </c>
    </row>
    <row r="188" spans="4:73" x14ac:dyDescent="0.3">
      <c r="D188" s="132"/>
      <c r="E188" s="132"/>
      <c r="F188" s="128"/>
      <c r="G188" s="132"/>
      <c r="H188" s="128"/>
      <c r="I188" s="128"/>
      <c r="J188" s="128"/>
      <c r="K188" s="128"/>
      <c r="L188" s="128"/>
      <c r="M188" s="128"/>
      <c r="N188" s="128"/>
      <c r="O188" s="128"/>
      <c r="P188" s="128"/>
      <c r="Q188" s="128"/>
      <c r="R188" s="128"/>
      <c r="S188" s="128"/>
      <c r="T188" s="128"/>
      <c r="U188" s="128"/>
      <c r="V188" s="128"/>
      <c r="W188" s="128"/>
      <c r="X188" s="128"/>
      <c r="AA188" s="114">
        <f t="shared" si="7"/>
        <v>1</v>
      </c>
      <c r="AB188" s="114">
        <f>IF(AC188="",0,IFERROR(IF(VLOOKUP(AC188,AC$38:AC187,1,0)&gt;0,0,0),1))</f>
        <v>0</v>
      </c>
      <c r="AC188" s="117">
        <f>IF(DATOS!J152=Y$39,DATOS!C152,"")</f>
        <v>0</v>
      </c>
    </row>
    <row r="189" spans="4:73" x14ac:dyDescent="0.3">
      <c r="D189" s="132"/>
      <c r="E189" s="132"/>
      <c r="F189" s="128"/>
      <c r="G189" s="132"/>
      <c r="H189" s="128"/>
      <c r="I189" s="128"/>
      <c r="J189" s="128"/>
      <c r="K189" s="128"/>
      <c r="L189" s="128"/>
      <c r="M189" s="128"/>
      <c r="N189" s="128"/>
      <c r="O189" s="128"/>
      <c r="P189" s="128"/>
      <c r="Q189" s="128"/>
      <c r="R189" s="128"/>
      <c r="S189" s="128"/>
      <c r="T189" s="128"/>
      <c r="U189" s="128"/>
      <c r="V189" s="128"/>
      <c r="W189" s="128"/>
      <c r="X189" s="128"/>
      <c r="AA189" s="114">
        <f t="shared" si="7"/>
        <v>1</v>
      </c>
      <c r="AB189" s="114">
        <f>IF(AC189="",0,IFERROR(IF(VLOOKUP(AC189,AC$38:AC188,1,0)&gt;0,0,0),1))</f>
        <v>0</v>
      </c>
      <c r="AC189" s="117">
        <f>IF(DATOS!J153=Y$39,DATOS!C153,"")</f>
        <v>0</v>
      </c>
    </row>
    <row r="190" spans="4:73" x14ac:dyDescent="0.3">
      <c r="D190" s="132"/>
      <c r="E190" s="132"/>
      <c r="F190" s="128"/>
      <c r="G190" s="132"/>
      <c r="H190" s="128"/>
      <c r="I190" s="128"/>
      <c r="J190" s="128"/>
      <c r="K190" s="128"/>
      <c r="L190" s="128"/>
      <c r="M190" s="128"/>
      <c r="N190" s="128"/>
      <c r="O190" s="128"/>
      <c r="P190" s="128"/>
      <c r="Q190" s="128"/>
      <c r="R190" s="128"/>
      <c r="S190" s="128"/>
      <c r="T190" s="128"/>
      <c r="U190" s="128"/>
      <c r="V190" s="128"/>
      <c r="W190" s="128"/>
      <c r="X190" s="128"/>
      <c r="AA190" s="114">
        <f t="shared" si="7"/>
        <v>1</v>
      </c>
      <c r="AB190" s="114">
        <f>IF(AC190="",0,IFERROR(IF(VLOOKUP(AC190,AC$38:AC189,1,0)&gt;0,0,0),1))</f>
        <v>0</v>
      </c>
      <c r="AC190" s="117">
        <f>IF(DATOS!J154=Y$39,DATOS!C154,"")</f>
        <v>0</v>
      </c>
    </row>
    <row r="191" spans="4:73" x14ac:dyDescent="0.3">
      <c r="D191" s="132"/>
      <c r="E191" s="132"/>
      <c r="F191" s="128"/>
      <c r="G191" s="132"/>
      <c r="H191" s="128"/>
      <c r="I191" s="128"/>
      <c r="J191" s="128"/>
      <c r="K191" s="128"/>
      <c r="L191" s="128"/>
      <c r="M191" s="128"/>
      <c r="N191" s="128"/>
      <c r="O191" s="128"/>
      <c r="P191" s="128"/>
      <c r="Q191" s="128"/>
      <c r="R191" s="128"/>
      <c r="S191" s="128"/>
      <c r="T191" s="128"/>
      <c r="U191" s="128"/>
      <c r="V191" s="128"/>
      <c r="W191" s="128"/>
      <c r="X191" s="128"/>
      <c r="AA191" s="114">
        <f t="shared" si="7"/>
        <v>1</v>
      </c>
      <c r="AB191" s="114">
        <f>IF(AC191="",0,IFERROR(IF(VLOOKUP(AC191,AC$38:AC190,1,0)&gt;0,0,0),1))</f>
        <v>0</v>
      </c>
      <c r="AC191" s="117">
        <f>IF(DATOS!J155=Y$39,DATOS!C155,"")</f>
        <v>0</v>
      </c>
    </row>
    <row r="192" spans="4:73" x14ac:dyDescent="0.3">
      <c r="D192" s="132"/>
      <c r="E192" s="132"/>
      <c r="F192" s="128"/>
      <c r="G192" s="132"/>
      <c r="H192" s="128"/>
      <c r="I192" s="128"/>
      <c r="J192" s="128"/>
      <c r="K192" s="128"/>
      <c r="L192" s="128"/>
      <c r="M192" s="128"/>
      <c r="N192" s="128"/>
      <c r="O192" s="128"/>
      <c r="P192" s="128"/>
      <c r="Q192" s="128"/>
      <c r="R192" s="128"/>
      <c r="S192" s="128"/>
      <c r="T192" s="128"/>
      <c r="U192" s="128"/>
      <c r="V192" s="128"/>
      <c r="W192" s="128"/>
      <c r="X192" s="128"/>
      <c r="AA192" s="114">
        <f t="shared" si="7"/>
        <v>1</v>
      </c>
      <c r="AB192" s="114">
        <f>IF(AC192="",0,IFERROR(IF(VLOOKUP(AC192,AC$38:AC191,1,0)&gt;0,0,0),1))</f>
        <v>0</v>
      </c>
      <c r="AC192" s="117">
        <f>IF(DATOS!J156=Y$39,DATOS!C156,"")</f>
        <v>0</v>
      </c>
    </row>
    <row r="193" spans="4:29" x14ac:dyDescent="0.3">
      <c r="D193" s="132"/>
      <c r="E193" s="132"/>
      <c r="F193" s="128"/>
      <c r="G193" s="132"/>
      <c r="H193" s="128"/>
      <c r="I193" s="128"/>
      <c r="J193" s="128"/>
      <c r="K193" s="128"/>
      <c r="L193" s="128"/>
      <c r="M193" s="128"/>
      <c r="N193" s="128"/>
      <c r="O193" s="128"/>
      <c r="P193" s="128"/>
      <c r="Q193" s="128"/>
      <c r="R193" s="128"/>
      <c r="S193" s="128"/>
      <c r="T193" s="128"/>
      <c r="U193" s="128"/>
      <c r="V193" s="128"/>
      <c r="W193" s="128"/>
      <c r="X193" s="128"/>
      <c r="AA193" s="114">
        <f t="shared" si="7"/>
        <v>1</v>
      </c>
      <c r="AB193" s="114">
        <f>IF(AC193="",0,IFERROR(IF(VLOOKUP(AC193,AC$38:AC192,1,0)&gt;0,0,0),1))</f>
        <v>0</v>
      </c>
      <c r="AC193" s="117">
        <f>IF(DATOS!J157=Y$39,DATOS!C157,"")</f>
        <v>0</v>
      </c>
    </row>
    <row r="194" spans="4:29" x14ac:dyDescent="0.3">
      <c r="D194" s="132"/>
      <c r="E194" s="132"/>
      <c r="F194" s="128"/>
      <c r="G194" s="132"/>
      <c r="H194" s="128"/>
      <c r="I194" s="128"/>
      <c r="J194" s="128"/>
      <c r="K194" s="128"/>
      <c r="L194" s="128"/>
      <c r="M194" s="128"/>
      <c r="N194" s="128"/>
      <c r="O194" s="128"/>
      <c r="P194" s="128"/>
      <c r="Q194" s="128"/>
      <c r="R194" s="128"/>
      <c r="S194" s="128"/>
      <c r="T194" s="128"/>
      <c r="U194" s="128"/>
      <c r="V194" s="128"/>
      <c r="W194" s="128"/>
      <c r="X194" s="128"/>
      <c r="AA194" s="114">
        <f t="shared" si="7"/>
        <v>1</v>
      </c>
      <c r="AB194" s="114">
        <f>IF(AC194="",0,IFERROR(IF(VLOOKUP(AC194,AC$38:AC193,1,0)&gt;0,0,0),1))</f>
        <v>0</v>
      </c>
      <c r="AC194" s="117">
        <f>IF(DATOS!J158=Y$39,DATOS!C158,"")</f>
        <v>0</v>
      </c>
    </row>
    <row r="195" spans="4:29" x14ac:dyDescent="0.3">
      <c r="D195" s="132"/>
      <c r="E195" s="132"/>
      <c r="F195" s="128"/>
      <c r="G195" s="132"/>
      <c r="H195" s="128"/>
      <c r="I195" s="128"/>
      <c r="J195" s="128"/>
      <c r="K195" s="128"/>
      <c r="L195" s="128"/>
      <c r="M195" s="128"/>
      <c r="N195" s="128"/>
      <c r="O195" s="128"/>
      <c r="P195" s="128"/>
      <c r="Q195" s="128"/>
      <c r="R195" s="128"/>
      <c r="S195" s="128"/>
      <c r="T195" s="128"/>
      <c r="U195" s="128"/>
      <c r="V195" s="128"/>
      <c r="W195" s="128"/>
      <c r="X195" s="128"/>
      <c r="AA195" s="114">
        <f t="shared" si="7"/>
        <v>1</v>
      </c>
      <c r="AB195" s="114">
        <f>IF(AC195="",0,IFERROR(IF(VLOOKUP(AC195,AC$38:AC194,1,0)&gt;0,0,0),1))</f>
        <v>0</v>
      </c>
      <c r="AC195" s="117">
        <f>IF(DATOS!J159=Y$39,DATOS!C159,"")</f>
        <v>0</v>
      </c>
    </row>
    <row r="196" spans="4:29" x14ac:dyDescent="0.3">
      <c r="D196" s="132"/>
      <c r="E196" s="132"/>
      <c r="F196" s="128"/>
      <c r="G196" s="132"/>
      <c r="H196" s="128"/>
      <c r="I196" s="128"/>
      <c r="J196" s="128"/>
      <c r="K196" s="128"/>
      <c r="L196" s="128"/>
      <c r="M196" s="128"/>
      <c r="N196" s="128"/>
      <c r="O196" s="128"/>
      <c r="P196" s="128"/>
      <c r="Q196" s="128"/>
      <c r="R196" s="128"/>
      <c r="S196" s="128"/>
      <c r="T196" s="128"/>
      <c r="U196" s="128"/>
      <c r="V196" s="128"/>
      <c r="W196" s="128"/>
      <c r="X196" s="128"/>
      <c r="AA196" s="114">
        <f t="shared" si="7"/>
        <v>1</v>
      </c>
      <c r="AB196" s="114">
        <f>IF(AC196="",0,IFERROR(IF(VLOOKUP(AC196,AC$38:AC195,1,0)&gt;0,0,0),1))</f>
        <v>0</v>
      </c>
      <c r="AC196" s="117">
        <f>IF(DATOS!J160=Y$39,DATOS!C160,"")</f>
        <v>0</v>
      </c>
    </row>
    <row r="197" spans="4:29" x14ac:dyDescent="0.3">
      <c r="D197" s="132"/>
      <c r="E197" s="132"/>
      <c r="F197" s="128"/>
      <c r="G197" s="132"/>
      <c r="H197" s="128"/>
      <c r="I197" s="128"/>
      <c r="J197" s="128"/>
      <c r="K197" s="128"/>
      <c r="L197" s="128"/>
      <c r="M197" s="128"/>
      <c r="N197" s="128"/>
      <c r="O197" s="128"/>
      <c r="P197" s="128"/>
      <c r="Q197" s="128"/>
      <c r="R197" s="128"/>
      <c r="S197" s="128"/>
      <c r="T197" s="128"/>
      <c r="U197" s="128"/>
      <c r="V197" s="128"/>
      <c r="W197" s="128"/>
      <c r="X197" s="128"/>
      <c r="AA197" s="114">
        <f t="shared" si="7"/>
        <v>1</v>
      </c>
      <c r="AB197" s="114">
        <f>IF(AC197="",0,IFERROR(IF(VLOOKUP(AC197,AC$38:AC196,1,0)&gt;0,0,0),1))</f>
        <v>0</v>
      </c>
      <c r="AC197" s="117">
        <f>IF(DATOS!J161=Y$39,DATOS!C161,"")</f>
        <v>0</v>
      </c>
    </row>
    <row r="198" spans="4:29" x14ac:dyDescent="0.3">
      <c r="D198" s="132"/>
      <c r="E198" s="132"/>
      <c r="F198" s="128"/>
      <c r="G198" s="132"/>
      <c r="H198" s="128"/>
      <c r="I198" s="128"/>
      <c r="J198" s="128"/>
      <c r="K198" s="128"/>
      <c r="L198" s="128"/>
      <c r="M198" s="128"/>
      <c r="N198" s="128"/>
      <c r="O198" s="128"/>
      <c r="P198" s="128"/>
      <c r="Q198" s="128"/>
      <c r="R198" s="128"/>
      <c r="S198" s="128"/>
      <c r="T198" s="128"/>
      <c r="U198" s="128"/>
      <c r="V198" s="128"/>
      <c r="W198" s="128"/>
      <c r="X198" s="128"/>
      <c r="AA198" s="114">
        <f t="shared" si="7"/>
        <v>1</v>
      </c>
      <c r="AB198" s="114">
        <f>IF(AC198="",0,IFERROR(IF(VLOOKUP(AC198,AC$38:AC197,1,0)&gt;0,0,0),1))</f>
        <v>0</v>
      </c>
      <c r="AC198" s="117">
        <f>IF(DATOS!J162=Y$39,DATOS!C162,"")</f>
        <v>0</v>
      </c>
    </row>
    <row r="199" spans="4:29" x14ac:dyDescent="0.3">
      <c r="D199" s="132"/>
      <c r="E199" s="132"/>
      <c r="F199" s="128"/>
      <c r="G199" s="132"/>
      <c r="H199" s="128"/>
      <c r="I199" s="128"/>
      <c r="J199" s="128"/>
      <c r="K199" s="128"/>
      <c r="L199" s="128"/>
      <c r="M199" s="128"/>
      <c r="N199" s="128"/>
      <c r="O199" s="128"/>
      <c r="P199" s="128"/>
      <c r="Q199" s="128"/>
      <c r="R199" s="128"/>
      <c r="S199" s="128"/>
      <c r="T199" s="128"/>
      <c r="U199" s="128"/>
      <c r="V199" s="128"/>
      <c r="W199" s="128"/>
      <c r="X199" s="128"/>
      <c r="AA199" s="114">
        <f t="shared" si="7"/>
        <v>1</v>
      </c>
      <c r="AB199" s="114">
        <f>IF(AC199="",0,IFERROR(IF(VLOOKUP(AC199,AC$38:AC198,1,0)&gt;0,0,0),1))</f>
        <v>0</v>
      </c>
      <c r="AC199" s="117">
        <f>IF(DATOS!J163=Y$39,DATOS!C163,"")</f>
        <v>0</v>
      </c>
    </row>
    <row r="200" spans="4:29" x14ac:dyDescent="0.3">
      <c r="D200" s="132"/>
      <c r="E200" s="132"/>
      <c r="F200" s="128"/>
      <c r="G200" s="132"/>
      <c r="H200" s="128"/>
      <c r="I200" s="128"/>
      <c r="J200" s="128"/>
      <c r="K200" s="128"/>
      <c r="L200" s="128"/>
      <c r="M200" s="128"/>
      <c r="N200" s="128"/>
      <c r="O200" s="128"/>
      <c r="P200" s="128"/>
      <c r="Q200" s="128"/>
      <c r="R200" s="128"/>
      <c r="S200" s="128"/>
      <c r="T200" s="128"/>
      <c r="U200" s="128"/>
      <c r="V200" s="128"/>
      <c r="W200" s="128"/>
      <c r="X200" s="128"/>
      <c r="AA200" s="114">
        <f t="shared" si="7"/>
        <v>1</v>
      </c>
      <c r="AB200" s="114">
        <f>IF(AC200="",0,IFERROR(IF(VLOOKUP(AC200,AC$38:AC199,1,0)&gt;0,0,0),1))</f>
        <v>0</v>
      </c>
      <c r="AC200" s="117">
        <f>IF(DATOS!J164=Y$39,DATOS!C164,"")</f>
        <v>0</v>
      </c>
    </row>
    <row r="201" spans="4:29" x14ac:dyDescent="0.3">
      <c r="D201" s="132"/>
      <c r="E201" s="132"/>
      <c r="F201" s="128"/>
      <c r="G201" s="132"/>
      <c r="H201" s="128"/>
      <c r="I201" s="128"/>
      <c r="J201" s="128"/>
      <c r="K201" s="128"/>
      <c r="L201" s="128"/>
      <c r="M201" s="128"/>
      <c r="N201" s="128"/>
      <c r="O201" s="128"/>
      <c r="P201" s="128"/>
      <c r="Q201" s="128"/>
      <c r="R201" s="128"/>
      <c r="S201" s="128"/>
      <c r="T201" s="128"/>
      <c r="U201" s="128"/>
      <c r="V201" s="128"/>
      <c r="W201" s="128"/>
      <c r="X201" s="128"/>
      <c r="AA201" s="114">
        <f t="shared" si="7"/>
        <v>1</v>
      </c>
      <c r="AB201" s="114">
        <f>IF(AC201="",0,IFERROR(IF(VLOOKUP(AC201,AC$38:AC200,1,0)&gt;0,0,0),1))</f>
        <v>0</v>
      </c>
      <c r="AC201" s="117">
        <f>IF(DATOS!J165=Y$39,DATOS!C165,"")</f>
        <v>0</v>
      </c>
    </row>
    <row r="202" spans="4:29" x14ac:dyDescent="0.3">
      <c r="D202" s="132"/>
      <c r="E202" s="132"/>
      <c r="F202" s="128"/>
      <c r="G202" s="132"/>
      <c r="H202" s="128"/>
      <c r="I202" s="128"/>
      <c r="J202" s="128"/>
      <c r="K202" s="128"/>
      <c r="L202" s="128"/>
      <c r="M202" s="128"/>
      <c r="N202" s="128"/>
      <c r="O202" s="128"/>
      <c r="P202" s="128"/>
      <c r="Q202" s="128"/>
      <c r="R202" s="128"/>
      <c r="S202" s="128"/>
      <c r="T202" s="128"/>
      <c r="U202" s="128"/>
      <c r="V202" s="128"/>
      <c r="W202" s="128"/>
      <c r="X202" s="128"/>
      <c r="AA202" s="114">
        <f t="shared" si="7"/>
        <v>1</v>
      </c>
      <c r="AB202" s="114">
        <f>IF(AC202="",0,IFERROR(IF(VLOOKUP(AC202,AC$38:AC201,1,0)&gt;0,0,0),1))</f>
        <v>0</v>
      </c>
      <c r="AC202" s="117">
        <f>IF(DATOS!J166=Y$39,DATOS!C166,"")</f>
        <v>0</v>
      </c>
    </row>
    <row r="203" spans="4:29" x14ac:dyDescent="0.3">
      <c r="D203" s="132"/>
      <c r="E203" s="132"/>
      <c r="F203" s="128"/>
      <c r="G203" s="132"/>
      <c r="H203" s="128"/>
      <c r="I203" s="128"/>
      <c r="J203" s="128"/>
      <c r="K203" s="128"/>
      <c r="L203" s="128"/>
      <c r="M203" s="128"/>
      <c r="N203" s="128"/>
      <c r="O203" s="128"/>
      <c r="P203" s="128"/>
      <c r="Q203" s="128"/>
      <c r="R203" s="128"/>
      <c r="S203" s="128"/>
      <c r="T203" s="128"/>
      <c r="U203" s="128"/>
      <c r="V203" s="128"/>
      <c r="W203" s="128"/>
      <c r="X203" s="128"/>
      <c r="AA203" s="114">
        <f t="shared" si="7"/>
        <v>1</v>
      </c>
      <c r="AB203" s="114">
        <f>IF(AC203="",0,IFERROR(IF(VLOOKUP(AC203,AC$38:AC202,1,0)&gt;0,0,0),1))</f>
        <v>0</v>
      </c>
      <c r="AC203" s="117">
        <f>IF(DATOS!J167=Y$39,DATOS!C167,"")</f>
        <v>0</v>
      </c>
    </row>
    <row r="204" spans="4:29" x14ac:dyDescent="0.3">
      <c r="D204" s="132"/>
      <c r="E204" s="132"/>
      <c r="F204" s="128"/>
      <c r="G204" s="132"/>
      <c r="H204" s="128"/>
      <c r="I204" s="128"/>
      <c r="J204" s="128"/>
      <c r="K204" s="128"/>
      <c r="L204" s="128"/>
      <c r="M204" s="128"/>
      <c r="N204" s="128"/>
      <c r="O204" s="128"/>
      <c r="P204" s="128"/>
      <c r="Q204" s="128"/>
      <c r="R204" s="128"/>
      <c r="S204" s="128"/>
      <c r="T204" s="128"/>
      <c r="U204" s="128"/>
      <c r="V204" s="128"/>
      <c r="W204" s="128"/>
      <c r="X204" s="128"/>
      <c r="AA204" s="114">
        <f t="shared" si="7"/>
        <v>1</v>
      </c>
      <c r="AB204" s="114">
        <f>IF(AC204="",0,IFERROR(IF(VLOOKUP(AC204,AC$38:AC203,1,0)&gt;0,0,0),1))</f>
        <v>0</v>
      </c>
      <c r="AC204" s="117">
        <f>IF(DATOS!J168=Y$39,DATOS!C168,"")</f>
        <v>0</v>
      </c>
    </row>
    <row r="205" spans="4:29" x14ac:dyDescent="0.3">
      <c r="D205" s="132"/>
      <c r="E205" s="132"/>
      <c r="F205" s="128"/>
      <c r="G205" s="132"/>
      <c r="H205" s="128"/>
      <c r="I205" s="128"/>
      <c r="J205" s="128"/>
      <c r="K205" s="128"/>
      <c r="L205" s="128"/>
      <c r="M205" s="128"/>
      <c r="N205" s="128"/>
      <c r="O205" s="128"/>
      <c r="P205" s="128"/>
      <c r="Q205" s="128"/>
      <c r="R205" s="128"/>
      <c r="S205" s="128"/>
      <c r="T205" s="128"/>
      <c r="U205" s="128"/>
      <c r="V205" s="128"/>
      <c r="W205" s="128"/>
      <c r="X205" s="128"/>
      <c r="AA205" s="114">
        <f t="shared" si="7"/>
        <v>1</v>
      </c>
      <c r="AB205" s="114">
        <f>IF(AC205="",0,IFERROR(IF(VLOOKUP(AC205,AC$38:AC204,1,0)&gt;0,0,0),1))</f>
        <v>0</v>
      </c>
      <c r="AC205" s="117">
        <f>IF(DATOS!J169=Y$39,DATOS!C169,"")</f>
        <v>0</v>
      </c>
    </row>
    <row r="206" spans="4:29" x14ac:dyDescent="0.3">
      <c r="D206" s="132"/>
      <c r="E206" s="132"/>
      <c r="F206" s="128"/>
      <c r="G206" s="132"/>
      <c r="H206" s="128"/>
      <c r="I206" s="128"/>
      <c r="J206" s="128"/>
      <c r="K206" s="128"/>
      <c r="L206" s="128"/>
      <c r="M206" s="128"/>
      <c r="N206" s="128"/>
      <c r="O206" s="128"/>
      <c r="P206" s="128"/>
      <c r="Q206" s="128"/>
      <c r="R206" s="128"/>
      <c r="S206" s="128"/>
      <c r="T206" s="128"/>
      <c r="U206" s="128"/>
      <c r="V206" s="128"/>
      <c r="W206" s="128"/>
      <c r="X206" s="128"/>
      <c r="AA206" s="114">
        <f t="shared" si="7"/>
        <v>1</v>
      </c>
      <c r="AB206" s="114">
        <f>IF(AC206="",0,IFERROR(IF(VLOOKUP(AC206,AC$38:AC205,1,0)&gt;0,0,0),1))</f>
        <v>0</v>
      </c>
      <c r="AC206" s="117">
        <f>IF(DATOS!J170=Y$39,DATOS!C170,"")</f>
        <v>0</v>
      </c>
    </row>
    <row r="207" spans="4:29" x14ac:dyDescent="0.3">
      <c r="D207" s="132"/>
      <c r="E207" s="132"/>
      <c r="F207" s="128"/>
      <c r="G207" s="132"/>
      <c r="H207" s="128"/>
      <c r="I207" s="128"/>
      <c r="J207" s="128"/>
      <c r="K207" s="128"/>
      <c r="L207" s="128"/>
      <c r="M207" s="128"/>
      <c r="N207" s="128"/>
      <c r="O207" s="128"/>
      <c r="P207" s="128"/>
      <c r="Q207" s="128"/>
      <c r="R207" s="128"/>
      <c r="S207" s="128"/>
      <c r="T207" s="128"/>
      <c r="U207" s="128"/>
      <c r="V207" s="128"/>
      <c r="W207" s="128"/>
      <c r="X207" s="128"/>
      <c r="AA207" s="114">
        <f t="shared" si="7"/>
        <v>1</v>
      </c>
      <c r="AB207" s="114">
        <f>IF(AC207="",0,IFERROR(IF(VLOOKUP(AC207,AC$38:AC206,1,0)&gt;0,0,0),1))</f>
        <v>0</v>
      </c>
      <c r="AC207" s="117">
        <f>IF(DATOS!J171=Y$39,DATOS!C171,"")</f>
        <v>0</v>
      </c>
    </row>
    <row r="208" spans="4:29" x14ac:dyDescent="0.3">
      <c r="D208" s="132"/>
      <c r="E208" s="132"/>
      <c r="F208" s="128"/>
      <c r="G208" s="132"/>
      <c r="H208" s="128"/>
      <c r="I208" s="128"/>
      <c r="J208" s="128"/>
      <c r="K208" s="128"/>
      <c r="L208" s="128"/>
      <c r="M208" s="128"/>
      <c r="N208" s="128"/>
      <c r="O208" s="128"/>
      <c r="P208" s="128"/>
      <c r="Q208" s="128"/>
      <c r="R208" s="128"/>
      <c r="S208" s="128"/>
      <c r="T208" s="128"/>
      <c r="U208" s="128"/>
      <c r="V208" s="128"/>
      <c r="W208" s="128"/>
      <c r="X208" s="128"/>
      <c r="AA208" s="114">
        <f t="shared" si="7"/>
        <v>1</v>
      </c>
      <c r="AB208" s="114">
        <f>IF(AC208="",0,IFERROR(IF(VLOOKUP(AC208,AC$38:AC207,1,0)&gt;0,0,0),1))</f>
        <v>0</v>
      </c>
      <c r="AC208" s="117">
        <f>IF(DATOS!J172=Y$39,DATOS!C172,"")</f>
        <v>0</v>
      </c>
    </row>
    <row r="209" spans="4:29" x14ac:dyDescent="0.3">
      <c r="D209" s="132"/>
      <c r="E209" s="132"/>
      <c r="F209" s="128"/>
      <c r="G209" s="132"/>
      <c r="H209" s="128"/>
      <c r="I209" s="128"/>
      <c r="J209" s="128"/>
      <c r="K209" s="128"/>
      <c r="L209" s="128"/>
      <c r="M209" s="128"/>
      <c r="N209" s="128"/>
      <c r="O209" s="128"/>
      <c r="P209" s="128"/>
      <c r="Q209" s="128"/>
      <c r="R209" s="128"/>
      <c r="S209" s="128"/>
      <c r="T209" s="128"/>
      <c r="U209" s="128"/>
      <c r="V209" s="128"/>
      <c r="W209" s="128"/>
      <c r="X209" s="128"/>
      <c r="AA209" s="114">
        <f t="shared" si="7"/>
        <v>1</v>
      </c>
      <c r="AB209" s="114">
        <f>IF(AC209="",0,IFERROR(IF(VLOOKUP(AC209,AC$38:AC208,1,0)&gt;0,0,0),1))</f>
        <v>0</v>
      </c>
      <c r="AC209" s="117">
        <f>IF(DATOS!J173=Y$39,DATOS!C173,"")</f>
        <v>0</v>
      </c>
    </row>
    <row r="210" spans="4:29" x14ac:dyDescent="0.3">
      <c r="D210" s="132"/>
      <c r="E210" s="132"/>
      <c r="F210" s="128"/>
      <c r="G210" s="132"/>
      <c r="H210" s="128"/>
      <c r="I210" s="128"/>
      <c r="J210" s="128"/>
      <c r="K210" s="128"/>
      <c r="L210" s="128"/>
      <c r="M210" s="128"/>
      <c r="N210" s="128"/>
      <c r="O210" s="128"/>
      <c r="P210" s="128"/>
      <c r="Q210" s="128"/>
      <c r="R210" s="128"/>
      <c r="S210" s="128"/>
      <c r="T210" s="128"/>
      <c r="U210" s="128"/>
      <c r="V210" s="128"/>
      <c r="W210" s="128"/>
      <c r="X210" s="128"/>
      <c r="AA210" s="114">
        <f t="shared" si="7"/>
        <v>1</v>
      </c>
      <c r="AB210" s="114">
        <f>IF(AC210="",0,IFERROR(IF(VLOOKUP(AC210,AC$38:AC209,1,0)&gt;0,0,0),1))</f>
        <v>0</v>
      </c>
      <c r="AC210" s="117">
        <f>IF(DATOS!J174=Y$39,DATOS!C174,"")</f>
        <v>0</v>
      </c>
    </row>
    <row r="211" spans="4:29" x14ac:dyDescent="0.3">
      <c r="D211" s="132"/>
      <c r="E211" s="132"/>
      <c r="F211" s="128"/>
      <c r="G211" s="132"/>
      <c r="H211" s="128"/>
      <c r="I211" s="128"/>
      <c r="J211" s="128"/>
      <c r="K211" s="128"/>
      <c r="L211" s="128"/>
      <c r="M211" s="128"/>
      <c r="N211" s="128"/>
      <c r="O211" s="128"/>
      <c r="P211" s="128"/>
      <c r="Q211" s="128"/>
      <c r="R211" s="128"/>
      <c r="S211" s="128"/>
      <c r="T211" s="128"/>
      <c r="U211" s="128"/>
      <c r="V211" s="128"/>
      <c r="W211" s="128"/>
      <c r="X211" s="128"/>
      <c r="AA211" s="114">
        <f t="shared" si="7"/>
        <v>1</v>
      </c>
      <c r="AB211" s="114">
        <f>IF(AC211="",0,IFERROR(IF(VLOOKUP(AC211,AC$38:AC210,1,0)&gt;0,0,0),1))</f>
        <v>0</v>
      </c>
      <c r="AC211" s="117">
        <f>IF(DATOS!J175=Y$39,DATOS!C175,"")</f>
        <v>0</v>
      </c>
    </row>
    <row r="212" spans="4:29" x14ac:dyDescent="0.3">
      <c r="D212" s="132"/>
      <c r="E212" s="132"/>
      <c r="F212" s="128"/>
      <c r="G212" s="132"/>
      <c r="H212" s="128"/>
      <c r="I212" s="128"/>
      <c r="J212" s="128"/>
      <c r="K212" s="128"/>
      <c r="L212" s="128"/>
      <c r="M212" s="128"/>
      <c r="N212" s="128"/>
      <c r="O212" s="128"/>
      <c r="P212" s="128"/>
      <c r="Q212" s="128"/>
      <c r="R212" s="128"/>
      <c r="S212" s="128"/>
      <c r="T212" s="128"/>
      <c r="U212" s="128"/>
      <c r="V212" s="128"/>
      <c r="W212" s="128"/>
      <c r="X212" s="128"/>
      <c r="AA212" s="114">
        <f t="shared" si="7"/>
        <v>1</v>
      </c>
      <c r="AB212" s="114">
        <f>IF(AC212="",0,IFERROR(IF(VLOOKUP(AC212,AC$38:AC211,1,0)&gt;0,0,0),1))</f>
        <v>0</v>
      </c>
      <c r="AC212" s="117">
        <f>IF(DATOS!J176=Y$39,DATOS!C176,"")</f>
        <v>0</v>
      </c>
    </row>
    <row r="213" spans="4:29" x14ac:dyDescent="0.3">
      <c r="D213" s="132"/>
      <c r="E213" s="132"/>
      <c r="F213" s="128"/>
      <c r="G213" s="132"/>
      <c r="H213" s="128"/>
      <c r="I213" s="128"/>
      <c r="J213" s="128"/>
      <c r="K213" s="128"/>
      <c r="L213" s="128"/>
      <c r="M213" s="128"/>
      <c r="N213" s="128"/>
      <c r="O213" s="128"/>
      <c r="P213" s="128"/>
      <c r="Q213" s="128"/>
      <c r="R213" s="128"/>
      <c r="S213" s="128"/>
      <c r="T213" s="128"/>
      <c r="U213" s="128"/>
      <c r="V213" s="128"/>
      <c r="W213" s="128"/>
      <c r="X213" s="128"/>
      <c r="AA213" s="114">
        <f t="shared" si="7"/>
        <v>1</v>
      </c>
      <c r="AB213" s="114">
        <f>IF(AC213="",0,IFERROR(IF(VLOOKUP(AC213,AC$38:AC212,1,0)&gt;0,0,0),1))</f>
        <v>0</v>
      </c>
      <c r="AC213" s="117">
        <f>IF(DATOS!J177=Y$39,DATOS!C177,"")</f>
        <v>0</v>
      </c>
    </row>
    <row r="214" spans="4:29" x14ac:dyDescent="0.3">
      <c r="D214" s="132"/>
      <c r="E214" s="132"/>
      <c r="F214" s="128"/>
      <c r="G214" s="132"/>
      <c r="H214" s="128"/>
      <c r="I214" s="128"/>
      <c r="J214" s="128"/>
      <c r="K214" s="128"/>
      <c r="L214" s="128"/>
      <c r="M214" s="128"/>
      <c r="N214" s="128"/>
      <c r="O214" s="128"/>
      <c r="P214" s="128"/>
      <c r="Q214" s="128"/>
      <c r="R214" s="128"/>
      <c r="S214" s="128"/>
      <c r="T214" s="128"/>
      <c r="U214" s="128"/>
      <c r="V214" s="128"/>
      <c r="W214" s="128"/>
      <c r="X214" s="128"/>
      <c r="AA214" s="114">
        <f t="shared" si="7"/>
        <v>1</v>
      </c>
      <c r="AB214" s="114">
        <f>IF(AC214="",0,IFERROR(IF(VLOOKUP(AC214,AC$38:AC213,1,0)&gt;0,0,0),1))</f>
        <v>0</v>
      </c>
      <c r="AC214" s="117">
        <f>IF(DATOS!J178=Y$39,DATOS!C178,"")</f>
        <v>0</v>
      </c>
    </row>
    <row r="215" spans="4:29" x14ac:dyDescent="0.3">
      <c r="D215" s="132"/>
      <c r="E215" s="132"/>
      <c r="F215" s="128"/>
      <c r="G215" s="132"/>
      <c r="H215" s="128"/>
      <c r="I215" s="128"/>
      <c r="J215" s="128"/>
      <c r="K215" s="128"/>
      <c r="L215" s="128"/>
      <c r="M215" s="128"/>
      <c r="N215" s="128"/>
      <c r="O215" s="128"/>
      <c r="P215" s="128"/>
      <c r="Q215" s="128"/>
      <c r="R215" s="128"/>
      <c r="S215" s="128"/>
      <c r="T215" s="128"/>
      <c r="U215" s="128"/>
      <c r="V215" s="128"/>
      <c r="W215" s="128"/>
      <c r="X215" s="128"/>
      <c r="AA215" s="114">
        <f t="shared" si="7"/>
        <v>1</v>
      </c>
      <c r="AB215" s="114">
        <f>IF(AC215="",0,IFERROR(IF(VLOOKUP(AC215,AC$38:AC214,1,0)&gt;0,0,0),1))</f>
        <v>0</v>
      </c>
      <c r="AC215" s="117">
        <f>IF(DATOS!J179=Y$39,DATOS!C179,"")</f>
        <v>0</v>
      </c>
    </row>
    <row r="216" spans="4:29" x14ac:dyDescent="0.3">
      <c r="D216" s="132"/>
      <c r="E216" s="132"/>
      <c r="F216" s="128"/>
      <c r="G216" s="132"/>
      <c r="H216" s="128"/>
      <c r="I216" s="128"/>
      <c r="J216" s="128"/>
      <c r="K216" s="128"/>
      <c r="L216" s="128"/>
      <c r="M216" s="128"/>
      <c r="N216" s="128"/>
      <c r="O216" s="128"/>
      <c r="P216" s="128"/>
      <c r="Q216" s="128"/>
      <c r="R216" s="128"/>
      <c r="S216" s="128"/>
      <c r="T216" s="128"/>
      <c r="U216" s="128"/>
      <c r="V216" s="128"/>
      <c r="W216" s="128"/>
      <c r="X216" s="128"/>
      <c r="AA216" s="114">
        <f t="shared" si="7"/>
        <v>1</v>
      </c>
      <c r="AB216" s="114">
        <f>IF(AC216="",0,IFERROR(IF(VLOOKUP(AC216,AC$38:AC215,1,0)&gt;0,0,0),1))</f>
        <v>0</v>
      </c>
      <c r="AC216" s="117">
        <f>IF(DATOS!J180=Y$39,DATOS!C180,"")</f>
        <v>0</v>
      </c>
    </row>
    <row r="217" spans="4:29" x14ac:dyDescent="0.3">
      <c r="D217" s="132"/>
      <c r="E217" s="132"/>
      <c r="F217" s="128"/>
      <c r="G217" s="132"/>
      <c r="H217" s="128"/>
      <c r="I217" s="128"/>
      <c r="J217" s="128"/>
      <c r="K217" s="128"/>
      <c r="L217" s="128"/>
      <c r="M217" s="128"/>
      <c r="N217" s="128"/>
      <c r="O217" s="128"/>
      <c r="P217" s="128"/>
      <c r="Q217" s="128"/>
      <c r="R217" s="128"/>
      <c r="S217" s="128"/>
      <c r="T217" s="128"/>
      <c r="U217" s="128"/>
      <c r="V217" s="128"/>
      <c r="W217" s="128"/>
      <c r="X217" s="128"/>
      <c r="AA217" s="114">
        <f t="shared" si="7"/>
        <v>1</v>
      </c>
      <c r="AB217" s="114">
        <f>IF(AC217="",0,IFERROR(IF(VLOOKUP(AC217,AC$38:AC216,1,0)&gt;0,0,0),1))</f>
        <v>0</v>
      </c>
      <c r="AC217" s="117">
        <f>IF(DATOS!J181=Y$39,DATOS!C181,"")</f>
        <v>0</v>
      </c>
    </row>
    <row r="218" spans="4:29" x14ac:dyDescent="0.3">
      <c r="D218" s="132"/>
      <c r="E218" s="132"/>
      <c r="F218" s="128"/>
      <c r="G218" s="132"/>
      <c r="H218" s="128"/>
      <c r="I218" s="128"/>
      <c r="J218" s="128"/>
      <c r="K218" s="128"/>
      <c r="L218" s="128"/>
      <c r="M218" s="128"/>
      <c r="N218" s="128"/>
      <c r="O218" s="128"/>
      <c r="P218" s="128"/>
      <c r="Q218" s="128"/>
      <c r="R218" s="128"/>
      <c r="S218" s="128"/>
      <c r="T218" s="128"/>
      <c r="U218" s="128"/>
      <c r="V218" s="128"/>
      <c r="W218" s="128"/>
      <c r="X218" s="128"/>
      <c r="AA218" s="114">
        <f t="shared" si="7"/>
        <v>1</v>
      </c>
      <c r="AB218" s="114">
        <f>IF(AC218="",0,IFERROR(IF(VLOOKUP(AC218,AC$38:AC217,1,0)&gt;0,0,0),1))</f>
        <v>0</v>
      </c>
      <c r="AC218" s="117">
        <f>IF(DATOS!J182=Y$39,DATOS!C182,"")</f>
        <v>0</v>
      </c>
    </row>
    <row r="219" spans="4:29" x14ac:dyDescent="0.3">
      <c r="D219" s="132"/>
      <c r="E219" s="132"/>
      <c r="F219" s="128"/>
      <c r="G219" s="132"/>
      <c r="H219" s="128"/>
      <c r="I219" s="128"/>
      <c r="J219" s="128"/>
      <c r="K219" s="128"/>
      <c r="L219" s="128"/>
      <c r="M219" s="128"/>
      <c r="N219" s="128"/>
      <c r="O219" s="128"/>
      <c r="P219" s="128"/>
      <c r="Q219" s="128"/>
      <c r="R219" s="128"/>
      <c r="S219" s="128"/>
      <c r="T219" s="128"/>
      <c r="U219" s="128"/>
      <c r="V219" s="128"/>
      <c r="W219" s="128"/>
      <c r="X219" s="128"/>
      <c r="AA219" s="114">
        <f t="shared" si="7"/>
        <v>1</v>
      </c>
      <c r="AB219" s="114">
        <f>IF(AC219="",0,IFERROR(IF(VLOOKUP(AC219,AC$38:AC218,1,0)&gt;0,0,0),1))</f>
        <v>0</v>
      </c>
      <c r="AC219" s="117">
        <f>IF(DATOS!J183=Y$39,DATOS!C183,"")</f>
        <v>0</v>
      </c>
    </row>
    <row r="220" spans="4:29" x14ac:dyDescent="0.3">
      <c r="D220" s="132"/>
      <c r="E220" s="132"/>
      <c r="F220" s="128"/>
      <c r="G220" s="132"/>
      <c r="H220" s="128"/>
      <c r="I220" s="128"/>
      <c r="J220" s="128"/>
      <c r="K220" s="128"/>
      <c r="L220" s="128"/>
      <c r="M220" s="128"/>
      <c r="N220" s="128"/>
      <c r="O220" s="128"/>
      <c r="P220" s="128"/>
      <c r="Q220" s="128"/>
      <c r="R220" s="128"/>
      <c r="S220" s="128"/>
      <c r="T220" s="128"/>
      <c r="U220" s="128"/>
      <c r="V220" s="128"/>
      <c r="W220" s="128"/>
      <c r="X220" s="128"/>
      <c r="AA220" s="114">
        <f t="shared" si="7"/>
        <v>1</v>
      </c>
      <c r="AB220" s="114">
        <f>IF(AC220="",0,IFERROR(IF(VLOOKUP(AC220,AC$38:AC219,1,0)&gt;0,0,0),1))</f>
        <v>0</v>
      </c>
      <c r="AC220" s="117">
        <f>IF(DATOS!J184=Y$39,DATOS!C184,"")</f>
        <v>0</v>
      </c>
    </row>
    <row r="221" spans="4:29" x14ac:dyDescent="0.3">
      <c r="D221" s="132"/>
      <c r="E221" s="132"/>
      <c r="F221" s="128"/>
      <c r="G221" s="132"/>
      <c r="H221" s="128"/>
      <c r="I221" s="128"/>
      <c r="J221" s="128"/>
      <c r="K221" s="128"/>
      <c r="L221" s="128"/>
      <c r="M221" s="128"/>
      <c r="N221" s="128"/>
      <c r="O221" s="128"/>
      <c r="P221" s="128"/>
      <c r="Q221" s="128"/>
      <c r="R221" s="128"/>
      <c r="S221" s="128"/>
      <c r="T221" s="128"/>
      <c r="U221" s="128"/>
      <c r="V221" s="128"/>
      <c r="W221" s="128"/>
      <c r="X221" s="128"/>
      <c r="AA221" s="114">
        <f t="shared" si="7"/>
        <v>1</v>
      </c>
      <c r="AB221" s="114">
        <f>IF(AC221="",0,IFERROR(IF(VLOOKUP(AC221,AC$38:AC220,1,0)&gt;0,0,0),1))</f>
        <v>0</v>
      </c>
      <c r="AC221" s="117">
        <f>IF(DATOS!J185=Y$39,DATOS!C185,"")</f>
        <v>0</v>
      </c>
    </row>
    <row r="222" spans="4:29" x14ac:dyDescent="0.3">
      <c r="AA222" s="114">
        <f t="shared" si="7"/>
        <v>1</v>
      </c>
      <c r="AB222" s="114">
        <f>IF(AC222="",0,IFERROR(IF(VLOOKUP(AC222,AC$38:AC221,1,0)&gt;0,0,0),1))</f>
        <v>0</v>
      </c>
      <c r="AC222" s="117">
        <f>IF(DATOS!J186=Y$39,DATOS!C186,"")</f>
        <v>0</v>
      </c>
    </row>
    <row r="223" spans="4:29" x14ac:dyDescent="0.3">
      <c r="AA223" s="114">
        <f t="shared" si="7"/>
        <v>1</v>
      </c>
      <c r="AB223" s="114">
        <f>IF(AC223="",0,IFERROR(IF(VLOOKUP(AC223,AC$38:AC222,1,0)&gt;0,0,0),1))</f>
        <v>0</v>
      </c>
      <c r="AC223" s="117">
        <f>IF(DATOS!J187=Y$39,DATOS!C187,"")</f>
        <v>0</v>
      </c>
    </row>
    <row r="224" spans="4:29" x14ac:dyDescent="0.3">
      <c r="AA224" s="114">
        <f t="shared" si="7"/>
        <v>1</v>
      </c>
      <c r="AB224" s="114">
        <f>IF(AC224="",0,IFERROR(IF(VLOOKUP(AC224,AC$38:AC223,1,0)&gt;0,0,0),1))</f>
        <v>0</v>
      </c>
      <c r="AC224" s="117">
        <f>IF(DATOS!J188=Y$39,DATOS!C188,"")</f>
        <v>0</v>
      </c>
    </row>
    <row r="225" spans="27:29" x14ac:dyDescent="0.3">
      <c r="AA225" s="114">
        <f t="shared" si="7"/>
        <v>1</v>
      </c>
      <c r="AB225" s="114">
        <f>IF(AC225="",0,IFERROR(IF(VLOOKUP(AC225,AC$38:AC224,1,0)&gt;0,0,0),1))</f>
        <v>0</v>
      </c>
      <c r="AC225" s="117">
        <f>IF(DATOS!J189=Y$39,DATOS!C189,"")</f>
        <v>0</v>
      </c>
    </row>
    <row r="226" spans="27:29" x14ac:dyDescent="0.3">
      <c r="AA226" s="114">
        <f t="shared" si="7"/>
        <v>1</v>
      </c>
      <c r="AB226" s="114">
        <f>IF(AC226="",0,IFERROR(IF(VLOOKUP(AC226,AC$38:AC225,1,0)&gt;0,0,0),1))</f>
        <v>0</v>
      </c>
      <c r="AC226" s="117">
        <f>IF(DATOS!J190=Y$39,DATOS!C190,"")</f>
        <v>0</v>
      </c>
    </row>
    <row r="227" spans="27:29" x14ac:dyDescent="0.3">
      <c r="AA227" s="114">
        <f t="shared" si="7"/>
        <v>1</v>
      </c>
      <c r="AB227" s="114">
        <f>IF(AC227="",0,IFERROR(IF(VLOOKUP(AC227,AC$38:AC226,1,0)&gt;0,0,0),1))</f>
        <v>0</v>
      </c>
      <c r="AC227" s="117">
        <f>IF(DATOS!J191=Y$39,DATOS!C191,"")</f>
        <v>0</v>
      </c>
    </row>
    <row r="228" spans="27:29" x14ac:dyDescent="0.3">
      <c r="AA228" s="114">
        <f t="shared" si="7"/>
        <v>1</v>
      </c>
      <c r="AB228" s="114">
        <f>IF(AC228="",0,IFERROR(IF(VLOOKUP(AC228,AC$38:AC227,1,0)&gt;0,0,0),1))</f>
        <v>0</v>
      </c>
      <c r="AC228" s="117">
        <f>IF(DATOS!J192=Y$39,DATOS!C192,"")</f>
        <v>0</v>
      </c>
    </row>
    <row r="229" spans="27:29" x14ac:dyDescent="0.3">
      <c r="AA229" s="114">
        <f t="shared" si="7"/>
        <v>1</v>
      </c>
      <c r="AB229" s="114">
        <f>IF(AC229="",0,IFERROR(IF(VLOOKUP(AC229,AC$38:AC228,1,0)&gt;0,0,0),1))</f>
        <v>0</v>
      </c>
      <c r="AC229" s="117">
        <f>IF(DATOS!J193=Y$39,DATOS!C193,"")</f>
        <v>0</v>
      </c>
    </row>
    <row r="230" spans="27:29" x14ac:dyDescent="0.3">
      <c r="AA230" s="114">
        <f t="shared" ref="AA230:AA293" si="8">AA229+AB230</f>
        <v>1</v>
      </c>
      <c r="AB230" s="114">
        <f>IF(AC230="",0,IFERROR(IF(VLOOKUP(AC230,AC$38:AC229,1,0)&gt;0,0,0),1))</f>
        <v>0</v>
      </c>
      <c r="AC230" s="117">
        <f>IF(DATOS!J194=Y$39,DATOS!C194,"")</f>
        <v>0</v>
      </c>
    </row>
    <row r="231" spans="27:29" x14ac:dyDescent="0.3">
      <c r="AA231" s="114">
        <f t="shared" si="8"/>
        <v>1</v>
      </c>
      <c r="AB231" s="114">
        <f>IF(AC231="",0,IFERROR(IF(VLOOKUP(AC231,AC$38:AC230,1,0)&gt;0,0,0),1))</f>
        <v>0</v>
      </c>
      <c r="AC231" s="117">
        <f>IF(DATOS!J195=Y$39,DATOS!C195,"")</f>
        <v>0</v>
      </c>
    </row>
    <row r="232" spans="27:29" x14ac:dyDescent="0.3">
      <c r="AA232" s="114">
        <f t="shared" si="8"/>
        <v>1</v>
      </c>
      <c r="AB232" s="114">
        <f>IF(AC232="",0,IFERROR(IF(VLOOKUP(AC232,AC$38:AC231,1,0)&gt;0,0,0),1))</f>
        <v>0</v>
      </c>
      <c r="AC232" s="117">
        <f>IF(DATOS!J196=Y$39,DATOS!C196,"")</f>
        <v>0</v>
      </c>
    </row>
    <row r="233" spans="27:29" x14ac:dyDescent="0.3">
      <c r="AA233" s="114">
        <f t="shared" si="8"/>
        <v>1</v>
      </c>
      <c r="AB233" s="114">
        <f>IF(AC233="",0,IFERROR(IF(VLOOKUP(AC233,AC$38:AC232,1,0)&gt;0,0,0),1))</f>
        <v>0</v>
      </c>
      <c r="AC233" s="117">
        <f>IF(DATOS!J197=Y$39,DATOS!C197,"")</f>
        <v>0</v>
      </c>
    </row>
    <row r="234" spans="27:29" x14ac:dyDescent="0.3">
      <c r="AA234" s="114">
        <f t="shared" si="8"/>
        <v>1</v>
      </c>
      <c r="AB234" s="114">
        <f>IF(AC234="",0,IFERROR(IF(VLOOKUP(AC234,AC$38:AC233,1,0)&gt;0,0,0),1))</f>
        <v>0</v>
      </c>
      <c r="AC234" s="117">
        <f>IF(DATOS!J198=Y$39,DATOS!C198,"")</f>
        <v>0</v>
      </c>
    </row>
    <row r="235" spans="27:29" x14ac:dyDescent="0.3">
      <c r="AA235" s="114">
        <f t="shared" si="8"/>
        <v>1</v>
      </c>
      <c r="AB235" s="114">
        <f>IF(AC235="",0,IFERROR(IF(VLOOKUP(AC235,AC$38:AC234,1,0)&gt;0,0,0),1))</f>
        <v>0</v>
      </c>
      <c r="AC235" s="117">
        <f>IF(DATOS!J199=Y$39,DATOS!C199,"")</f>
        <v>0</v>
      </c>
    </row>
    <row r="236" spans="27:29" x14ac:dyDescent="0.3">
      <c r="AA236" s="114">
        <f t="shared" si="8"/>
        <v>1</v>
      </c>
      <c r="AB236" s="114">
        <f>IF(AC236="",0,IFERROR(IF(VLOOKUP(AC236,AC$38:AC235,1,0)&gt;0,0,0),1))</f>
        <v>0</v>
      </c>
      <c r="AC236" s="117">
        <f>IF(DATOS!J200=Y$39,DATOS!C200,"")</f>
        <v>0</v>
      </c>
    </row>
    <row r="237" spans="27:29" x14ac:dyDescent="0.3">
      <c r="AA237" s="114">
        <f t="shared" si="8"/>
        <v>1</v>
      </c>
      <c r="AB237" s="114">
        <f>IF(AC237="",0,IFERROR(IF(VLOOKUP(AC237,AC$38:AC236,1,0)&gt;0,0,0),1))</f>
        <v>0</v>
      </c>
      <c r="AC237" s="117">
        <f>IF(DATOS!J201=Y$39,DATOS!C201,"")</f>
        <v>0</v>
      </c>
    </row>
    <row r="238" spans="27:29" x14ac:dyDescent="0.3">
      <c r="AA238" s="114">
        <f t="shared" si="8"/>
        <v>1</v>
      </c>
      <c r="AB238" s="114">
        <f>IF(AC238="",0,IFERROR(IF(VLOOKUP(AC238,AC$38:AC237,1,0)&gt;0,0,0),1))</f>
        <v>0</v>
      </c>
      <c r="AC238" s="117">
        <f>IF(DATOS!J202=Y$39,DATOS!C202,"")</f>
        <v>0</v>
      </c>
    </row>
    <row r="239" spans="27:29" x14ac:dyDescent="0.3">
      <c r="AA239" s="114">
        <f t="shared" si="8"/>
        <v>1</v>
      </c>
      <c r="AB239" s="114">
        <f>IF(AC239="",0,IFERROR(IF(VLOOKUP(AC239,AC$38:AC238,1,0)&gt;0,0,0),1))</f>
        <v>0</v>
      </c>
      <c r="AC239" s="117">
        <f>IF(DATOS!J203=Y$39,DATOS!C203,"")</f>
        <v>0</v>
      </c>
    </row>
    <row r="240" spans="27:29" x14ac:dyDescent="0.3">
      <c r="AA240" s="114">
        <f t="shared" si="8"/>
        <v>1</v>
      </c>
      <c r="AB240" s="114">
        <f>IF(AC240="",0,IFERROR(IF(VLOOKUP(AC240,AC$38:AC239,1,0)&gt;0,0,0),1))</f>
        <v>0</v>
      </c>
      <c r="AC240" s="117">
        <f>IF(DATOS!J204=Y$39,DATOS!C204,"")</f>
        <v>0</v>
      </c>
    </row>
    <row r="241" spans="27:29" x14ac:dyDescent="0.3">
      <c r="AA241" s="114">
        <f t="shared" si="8"/>
        <v>1</v>
      </c>
      <c r="AB241" s="114">
        <f>IF(AC241="",0,IFERROR(IF(VLOOKUP(AC241,AC$38:AC240,1,0)&gt;0,0,0),1))</f>
        <v>0</v>
      </c>
      <c r="AC241" s="117">
        <f>IF(DATOS!J205=Y$39,DATOS!C205,"")</f>
        <v>0</v>
      </c>
    </row>
    <row r="242" spans="27:29" x14ac:dyDescent="0.3">
      <c r="AA242" s="114">
        <f t="shared" si="8"/>
        <v>1</v>
      </c>
      <c r="AB242" s="114">
        <f>IF(AC242="",0,IFERROR(IF(VLOOKUP(AC242,AC$38:AC241,1,0)&gt;0,0,0),1))</f>
        <v>0</v>
      </c>
      <c r="AC242" s="117">
        <f>IF(DATOS!J206=Y$39,DATOS!C206,"")</f>
        <v>0</v>
      </c>
    </row>
    <row r="243" spans="27:29" x14ac:dyDescent="0.3">
      <c r="AA243" s="114">
        <f t="shared" si="8"/>
        <v>1</v>
      </c>
      <c r="AB243" s="114">
        <f>IF(AC243="",0,IFERROR(IF(VLOOKUP(AC243,AC$38:AC242,1,0)&gt;0,0,0),1))</f>
        <v>0</v>
      </c>
      <c r="AC243" s="117">
        <f>IF(DATOS!J207=Y$39,DATOS!C207,"")</f>
        <v>0</v>
      </c>
    </row>
    <row r="244" spans="27:29" x14ac:dyDescent="0.3">
      <c r="AA244" s="114">
        <f t="shared" si="8"/>
        <v>1</v>
      </c>
      <c r="AB244" s="114">
        <f>IF(AC244="",0,IFERROR(IF(VLOOKUP(AC244,AC$38:AC243,1,0)&gt;0,0,0),1))</f>
        <v>0</v>
      </c>
      <c r="AC244" s="117">
        <f>IF(DATOS!J208=Y$39,DATOS!C208,"")</f>
        <v>0</v>
      </c>
    </row>
    <row r="245" spans="27:29" x14ac:dyDescent="0.3">
      <c r="AA245" s="114">
        <f t="shared" si="8"/>
        <v>1</v>
      </c>
      <c r="AB245" s="114">
        <f>IF(AC245="",0,IFERROR(IF(VLOOKUP(AC245,AC$38:AC244,1,0)&gt;0,0,0),1))</f>
        <v>0</v>
      </c>
      <c r="AC245" s="117">
        <f>IF(DATOS!J209=Y$39,DATOS!C209,"")</f>
        <v>0</v>
      </c>
    </row>
    <row r="246" spans="27:29" x14ac:dyDescent="0.3">
      <c r="AA246" s="114">
        <f t="shared" si="8"/>
        <v>1</v>
      </c>
      <c r="AB246" s="114">
        <f>IF(AC246="",0,IFERROR(IF(VLOOKUP(AC246,AC$38:AC245,1,0)&gt;0,0,0),1))</f>
        <v>0</v>
      </c>
      <c r="AC246" s="117">
        <f>IF(DATOS!J210=Y$39,DATOS!C210,"")</f>
        <v>0</v>
      </c>
    </row>
    <row r="247" spans="27:29" x14ac:dyDescent="0.3">
      <c r="AA247" s="114">
        <f t="shared" si="8"/>
        <v>1</v>
      </c>
      <c r="AB247" s="114">
        <f>IF(AC247="",0,IFERROR(IF(VLOOKUP(AC247,AC$38:AC246,1,0)&gt;0,0,0),1))</f>
        <v>0</v>
      </c>
      <c r="AC247" s="117">
        <f>IF(DATOS!J211=Y$39,DATOS!C211,"")</f>
        <v>0</v>
      </c>
    </row>
    <row r="248" spans="27:29" x14ac:dyDescent="0.3">
      <c r="AA248" s="114">
        <f t="shared" si="8"/>
        <v>1</v>
      </c>
      <c r="AB248" s="114">
        <f>IF(AC248="",0,IFERROR(IF(VLOOKUP(AC248,AC$38:AC247,1,0)&gt;0,0,0),1))</f>
        <v>0</v>
      </c>
      <c r="AC248" s="117">
        <f>IF(DATOS!J212=Y$39,DATOS!C212,"")</f>
        <v>0</v>
      </c>
    </row>
    <row r="249" spans="27:29" x14ac:dyDescent="0.3">
      <c r="AA249" s="114">
        <f t="shared" si="8"/>
        <v>1</v>
      </c>
      <c r="AB249" s="114">
        <f>IF(AC249="",0,IFERROR(IF(VLOOKUP(AC249,AC$38:AC248,1,0)&gt;0,0,0),1))</f>
        <v>0</v>
      </c>
      <c r="AC249" s="117">
        <f>IF(DATOS!J213=Y$39,DATOS!C213,"")</f>
        <v>0</v>
      </c>
    </row>
    <row r="250" spans="27:29" x14ac:dyDescent="0.3">
      <c r="AA250" s="114">
        <f t="shared" si="8"/>
        <v>1</v>
      </c>
      <c r="AB250" s="114">
        <f>IF(AC250="",0,IFERROR(IF(VLOOKUP(AC250,AC$38:AC249,1,0)&gt;0,0,0),1))</f>
        <v>0</v>
      </c>
      <c r="AC250" s="117">
        <f>IF(DATOS!J214=Y$39,DATOS!C214,"")</f>
        <v>0</v>
      </c>
    </row>
    <row r="251" spans="27:29" x14ac:dyDescent="0.3">
      <c r="AA251" s="114">
        <f t="shared" si="8"/>
        <v>1</v>
      </c>
      <c r="AB251" s="114">
        <f>IF(AC251="",0,IFERROR(IF(VLOOKUP(AC251,AC$38:AC250,1,0)&gt;0,0,0),1))</f>
        <v>0</v>
      </c>
      <c r="AC251" s="117">
        <f>IF(DATOS!J215=Y$39,DATOS!C215,"")</f>
        <v>0</v>
      </c>
    </row>
    <row r="252" spans="27:29" x14ac:dyDescent="0.3">
      <c r="AA252" s="114">
        <f t="shared" si="8"/>
        <v>1</v>
      </c>
      <c r="AB252" s="114">
        <f>IF(AC252="",0,IFERROR(IF(VLOOKUP(AC252,AC$38:AC251,1,0)&gt;0,0,0),1))</f>
        <v>0</v>
      </c>
      <c r="AC252" s="117">
        <f>IF(DATOS!J216=Y$39,DATOS!C216,"")</f>
        <v>0</v>
      </c>
    </row>
    <row r="253" spans="27:29" x14ac:dyDescent="0.3">
      <c r="AA253" s="114">
        <f t="shared" si="8"/>
        <v>1</v>
      </c>
      <c r="AB253" s="114">
        <f>IF(AC253="",0,IFERROR(IF(VLOOKUP(AC253,AC$38:AC252,1,0)&gt;0,0,0),1))</f>
        <v>0</v>
      </c>
      <c r="AC253" s="117">
        <f>IF(DATOS!J217=Y$39,DATOS!C217,"")</f>
        <v>0</v>
      </c>
    </row>
    <row r="254" spans="27:29" x14ac:dyDescent="0.3">
      <c r="AA254" s="114">
        <f t="shared" si="8"/>
        <v>1</v>
      </c>
      <c r="AB254" s="114">
        <f>IF(AC254="",0,IFERROR(IF(VLOOKUP(AC254,AC$38:AC253,1,0)&gt;0,0,0),1))</f>
        <v>0</v>
      </c>
      <c r="AC254" s="117">
        <f>IF(DATOS!J218=Y$39,DATOS!C218,"")</f>
        <v>0</v>
      </c>
    </row>
    <row r="255" spans="27:29" x14ac:dyDescent="0.3">
      <c r="AA255" s="114">
        <f t="shared" si="8"/>
        <v>1</v>
      </c>
      <c r="AB255" s="114">
        <f>IF(AC255="",0,IFERROR(IF(VLOOKUP(AC255,AC$38:AC254,1,0)&gt;0,0,0),1))</f>
        <v>0</v>
      </c>
      <c r="AC255" s="117">
        <f>IF(DATOS!J219=Y$39,DATOS!C219,"")</f>
        <v>0</v>
      </c>
    </row>
    <row r="256" spans="27:29" x14ac:dyDescent="0.3">
      <c r="AA256" s="114">
        <f t="shared" si="8"/>
        <v>1</v>
      </c>
      <c r="AB256" s="114">
        <f>IF(AC256="",0,IFERROR(IF(VLOOKUP(AC256,AC$38:AC255,1,0)&gt;0,0,0),1))</f>
        <v>0</v>
      </c>
      <c r="AC256" s="117">
        <f>IF(DATOS!J220=Y$39,DATOS!C220,"")</f>
        <v>0</v>
      </c>
    </row>
    <row r="257" spans="27:29" x14ac:dyDescent="0.3">
      <c r="AA257" s="114">
        <f t="shared" si="8"/>
        <v>1</v>
      </c>
      <c r="AB257" s="114">
        <f>IF(AC257="",0,IFERROR(IF(VLOOKUP(AC257,AC$38:AC256,1,0)&gt;0,0,0),1))</f>
        <v>0</v>
      </c>
      <c r="AC257" s="117">
        <f>IF(DATOS!J221=Y$39,DATOS!C221,"")</f>
        <v>0</v>
      </c>
    </row>
    <row r="258" spans="27:29" x14ac:dyDescent="0.3">
      <c r="AA258" s="114">
        <f t="shared" si="8"/>
        <v>1</v>
      </c>
      <c r="AB258" s="114">
        <f>IF(AC258="",0,IFERROR(IF(VLOOKUP(AC258,AC$38:AC257,1,0)&gt;0,0,0),1))</f>
        <v>0</v>
      </c>
      <c r="AC258" s="117">
        <f>IF(DATOS!J222=Y$39,DATOS!C222,"")</f>
        <v>0</v>
      </c>
    </row>
    <row r="259" spans="27:29" x14ac:dyDescent="0.3">
      <c r="AA259" s="114">
        <f t="shared" si="8"/>
        <v>1</v>
      </c>
      <c r="AB259" s="114">
        <f>IF(AC259="",0,IFERROR(IF(VLOOKUP(AC259,AC$38:AC258,1,0)&gt;0,0,0),1))</f>
        <v>0</v>
      </c>
      <c r="AC259" s="117">
        <f>IF(DATOS!J223=Y$39,DATOS!C223,"")</f>
        <v>0</v>
      </c>
    </row>
    <row r="260" spans="27:29" x14ac:dyDescent="0.3">
      <c r="AA260" s="114">
        <f t="shared" si="8"/>
        <v>1</v>
      </c>
      <c r="AB260" s="114">
        <f>IF(AC260="",0,IFERROR(IF(VLOOKUP(AC260,AC$38:AC259,1,0)&gt;0,0,0),1))</f>
        <v>0</v>
      </c>
      <c r="AC260" s="117">
        <f>IF(DATOS!J224=Y$39,DATOS!C224,"")</f>
        <v>0</v>
      </c>
    </row>
    <row r="261" spans="27:29" x14ac:dyDescent="0.3">
      <c r="AA261" s="114">
        <f t="shared" si="8"/>
        <v>1</v>
      </c>
      <c r="AB261" s="114">
        <f>IF(AC261="",0,IFERROR(IF(VLOOKUP(AC261,AC$38:AC260,1,0)&gt;0,0,0),1))</f>
        <v>0</v>
      </c>
      <c r="AC261" s="117">
        <f>IF(DATOS!J225=Y$39,DATOS!C225,"")</f>
        <v>0</v>
      </c>
    </row>
    <row r="262" spans="27:29" x14ac:dyDescent="0.3">
      <c r="AA262" s="114">
        <f t="shared" si="8"/>
        <v>1</v>
      </c>
      <c r="AB262" s="114">
        <f>IF(AC262="",0,IFERROR(IF(VLOOKUP(AC262,AC$38:AC261,1,0)&gt;0,0,0),1))</f>
        <v>0</v>
      </c>
      <c r="AC262" s="117">
        <f>IF(DATOS!J226=Y$39,DATOS!C226,"")</f>
        <v>0</v>
      </c>
    </row>
    <row r="263" spans="27:29" x14ac:dyDescent="0.3">
      <c r="AA263" s="114">
        <f t="shared" si="8"/>
        <v>1</v>
      </c>
      <c r="AB263" s="114">
        <f>IF(AC263="",0,IFERROR(IF(VLOOKUP(AC263,AC$38:AC262,1,0)&gt;0,0,0),1))</f>
        <v>0</v>
      </c>
      <c r="AC263" s="117">
        <f>IF(DATOS!J227=Y$39,DATOS!C227,"")</f>
        <v>0</v>
      </c>
    </row>
    <row r="264" spans="27:29" x14ac:dyDescent="0.3">
      <c r="AA264" s="114">
        <f t="shared" si="8"/>
        <v>1</v>
      </c>
      <c r="AB264" s="114">
        <f>IF(AC264="",0,IFERROR(IF(VLOOKUP(AC264,AC$38:AC263,1,0)&gt;0,0,0),1))</f>
        <v>0</v>
      </c>
      <c r="AC264" s="117">
        <f>IF(DATOS!J228=Y$39,DATOS!C228,"")</f>
        <v>0</v>
      </c>
    </row>
    <row r="265" spans="27:29" x14ac:dyDescent="0.3">
      <c r="AA265" s="114">
        <f t="shared" si="8"/>
        <v>1</v>
      </c>
      <c r="AB265" s="114">
        <f>IF(AC265="",0,IFERROR(IF(VLOOKUP(AC265,AC$38:AC264,1,0)&gt;0,0,0),1))</f>
        <v>0</v>
      </c>
      <c r="AC265" s="117">
        <f>IF(DATOS!J229=Y$39,DATOS!C229,"")</f>
        <v>0</v>
      </c>
    </row>
    <row r="266" spans="27:29" x14ac:dyDescent="0.3">
      <c r="AA266" s="114">
        <f t="shared" si="8"/>
        <v>1</v>
      </c>
      <c r="AB266" s="114">
        <f>IF(AC266="",0,IFERROR(IF(VLOOKUP(AC266,AC$38:AC265,1,0)&gt;0,0,0),1))</f>
        <v>0</v>
      </c>
      <c r="AC266" s="117">
        <f>IF(DATOS!J230=Y$39,DATOS!C230,"")</f>
        <v>0</v>
      </c>
    </row>
    <row r="267" spans="27:29" x14ac:dyDescent="0.3">
      <c r="AA267" s="114">
        <f t="shared" si="8"/>
        <v>1</v>
      </c>
      <c r="AB267" s="114">
        <f>IF(AC267="",0,IFERROR(IF(VLOOKUP(AC267,AC$38:AC266,1,0)&gt;0,0,0),1))</f>
        <v>0</v>
      </c>
      <c r="AC267" s="117">
        <f>IF(DATOS!J231=Y$39,DATOS!C231,"")</f>
        <v>0</v>
      </c>
    </row>
    <row r="268" spans="27:29" x14ac:dyDescent="0.3">
      <c r="AA268" s="114">
        <f t="shared" si="8"/>
        <v>1</v>
      </c>
      <c r="AB268" s="114">
        <f>IF(AC268="",0,IFERROR(IF(VLOOKUP(AC268,AC$38:AC267,1,0)&gt;0,0,0),1))</f>
        <v>0</v>
      </c>
      <c r="AC268" s="117">
        <f>IF(DATOS!J232=Y$39,DATOS!C232,"")</f>
        <v>0</v>
      </c>
    </row>
    <row r="269" spans="27:29" x14ac:dyDescent="0.3">
      <c r="AA269" s="114">
        <f t="shared" si="8"/>
        <v>1</v>
      </c>
      <c r="AB269" s="114">
        <f>IF(AC269="",0,IFERROR(IF(VLOOKUP(AC269,AC$38:AC268,1,0)&gt;0,0,0),1))</f>
        <v>0</v>
      </c>
      <c r="AC269" s="117">
        <f>IF(DATOS!J233=Y$39,DATOS!C233,"")</f>
        <v>0</v>
      </c>
    </row>
    <row r="270" spans="27:29" x14ac:dyDescent="0.3">
      <c r="AA270" s="114">
        <f t="shared" si="8"/>
        <v>1</v>
      </c>
      <c r="AB270" s="114">
        <f>IF(AC270="",0,IFERROR(IF(VLOOKUP(AC270,AC$38:AC269,1,0)&gt;0,0,0),1))</f>
        <v>0</v>
      </c>
      <c r="AC270" s="117">
        <f>IF(DATOS!J234=Y$39,DATOS!C234,"")</f>
        <v>0</v>
      </c>
    </row>
    <row r="271" spans="27:29" x14ac:dyDescent="0.3">
      <c r="AA271" s="114">
        <f t="shared" si="8"/>
        <v>1</v>
      </c>
      <c r="AB271" s="114">
        <f>IF(AC271="",0,IFERROR(IF(VLOOKUP(AC271,AC$38:AC270,1,0)&gt;0,0,0),1))</f>
        <v>0</v>
      </c>
      <c r="AC271" s="117">
        <f>IF(DATOS!J235=Y$39,DATOS!C235,"")</f>
        <v>0</v>
      </c>
    </row>
    <row r="272" spans="27:29" x14ac:dyDescent="0.3">
      <c r="AA272" s="114">
        <f t="shared" si="8"/>
        <v>1</v>
      </c>
      <c r="AB272" s="114">
        <f>IF(AC272="",0,IFERROR(IF(VLOOKUP(AC272,AC$38:AC271,1,0)&gt;0,0,0),1))</f>
        <v>0</v>
      </c>
      <c r="AC272" s="117">
        <f>IF(DATOS!J236=Y$39,DATOS!C236,"")</f>
        <v>0</v>
      </c>
    </row>
    <row r="273" spans="27:29" x14ac:dyDescent="0.3">
      <c r="AA273" s="114">
        <f t="shared" si="8"/>
        <v>1</v>
      </c>
      <c r="AB273" s="114">
        <f>IF(AC273="",0,IFERROR(IF(VLOOKUP(AC273,AC$38:AC272,1,0)&gt;0,0,0),1))</f>
        <v>0</v>
      </c>
      <c r="AC273" s="117">
        <f>IF(DATOS!J237=Y$39,DATOS!C237,"")</f>
        <v>0</v>
      </c>
    </row>
    <row r="274" spans="27:29" x14ac:dyDescent="0.3">
      <c r="AA274" s="114">
        <f t="shared" si="8"/>
        <v>1</v>
      </c>
      <c r="AB274" s="114">
        <f>IF(AC274="",0,IFERROR(IF(VLOOKUP(AC274,AC$38:AC273,1,0)&gt;0,0,0),1))</f>
        <v>0</v>
      </c>
      <c r="AC274" s="117">
        <f>IF(DATOS!J238=Y$39,DATOS!C238,"")</f>
        <v>0</v>
      </c>
    </row>
    <row r="275" spans="27:29" x14ac:dyDescent="0.3">
      <c r="AA275" s="114">
        <f t="shared" si="8"/>
        <v>1</v>
      </c>
      <c r="AB275" s="114">
        <f>IF(AC275="",0,IFERROR(IF(VLOOKUP(AC275,AC$38:AC274,1,0)&gt;0,0,0),1))</f>
        <v>0</v>
      </c>
      <c r="AC275" s="117">
        <f>IF(DATOS!J239=Y$39,DATOS!C239,"")</f>
        <v>0</v>
      </c>
    </row>
    <row r="276" spans="27:29" x14ac:dyDescent="0.3">
      <c r="AA276" s="114">
        <f t="shared" si="8"/>
        <v>1</v>
      </c>
      <c r="AB276" s="114">
        <f>IF(AC276="",0,IFERROR(IF(VLOOKUP(AC276,AC$38:AC275,1,0)&gt;0,0,0),1))</f>
        <v>0</v>
      </c>
      <c r="AC276" s="117">
        <f>IF(DATOS!J240=Y$39,DATOS!C240,"")</f>
        <v>0</v>
      </c>
    </row>
    <row r="277" spans="27:29" x14ac:dyDescent="0.3">
      <c r="AA277" s="114">
        <f t="shared" si="8"/>
        <v>1</v>
      </c>
      <c r="AB277" s="114">
        <f>IF(AC277="",0,IFERROR(IF(VLOOKUP(AC277,AC$38:AC276,1,0)&gt;0,0,0),1))</f>
        <v>0</v>
      </c>
      <c r="AC277" s="117">
        <f>IF(DATOS!J241=Y$39,DATOS!C241,"")</f>
        <v>0</v>
      </c>
    </row>
    <row r="278" spans="27:29" x14ac:dyDescent="0.3">
      <c r="AA278" s="114">
        <f t="shared" si="8"/>
        <v>1</v>
      </c>
      <c r="AB278" s="114">
        <f>IF(AC278="",0,IFERROR(IF(VLOOKUP(AC278,AC$38:AC277,1,0)&gt;0,0,0),1))</f>
        <v>0</v>
      </c>
      <c r="AC278" s="117">
        <f>IF(DATOS!J242=Y$39,DATOS!C242,"")</f>
        <v>0</v>
      </c>
    </row>
    <row r="279" spans="27:29" x14ac:dyDescent="0.3">
      <c r="AA279" s="114">
        <f t="shared" si="8"/>
        <v>1</v>
      </c>
      <c r="AB279" s="114">
        <f>IF(AC279="",0,IFERROR(IF(VLOOKUP(AC279,AC$38:AC278,1,0)&gt;0,0,0),1))</f>
        <v>0</v>
      </c>
      <c r="AC279" s="117">
        <f>IF(DATOS!J243=Y$39,DATOS!C243,"")</f>
        <v>0</v>
      </c>
    </row>
    <row r="280" spans="27:29" x14ac:dyDescent="0.3">
      <c r="AA280" s="114">
        <f t="shared" si="8"/>
        <v>1</v>
      </c>
      <c r="AB280" s="114">
        <f>IF(AC280="",0,IFERROR(IF(VLOOKUP(AC280,AC$38:AC279,1,0)&gt;0,0,0),1))</f>
        <v>0</v>
      </c>
      <c r="AC280" s="117">
        <f>IF(DATOS!J244=Y$39,DATOS!C244,"")</f>
        <v>0</v>
      </c>
    </row>
    <row r="281" spans="27:29" x14ac:dyDescent="0.3">
      <c r="AA281" s="114">
        <f t="shared" si="8"/>
        <v>1</v>
      </c>
      <c r="AB281" s="114">
        <f>IF(AC281="",0,IFERROR(IF(VLOOKUP(AC281,AC$38:AC280,1,0)&gt;0,0,0),1))</f>
        <v>0</v>
      </c>
      <c r="AC281" s="117">
        <f>IF(DATOS!J245=Y$39,DATOS!C245,"")</f>
        <v>0</v>
      </c>
    </row>
    <row r="282" spans="27:29" x14ac:dyDescent="0.3">
      <c r="AA282" s="114">
        <f t="shared" si="8"/>
        <v>1</v>
      </c>
      <c r="AB282" s="114">
        <f>IF(AC282="",0,IFERROR(IF(VLOOKUP(AC282,AC$38:AC281,1,0)&gt;0,0,0),1))</f>
        <v>0</v>
      </c>
      <c r="AC282" s="117">
        <f>IF(DATOS!J246=Y$39,DATOS!C246,"")</f>
        <v>0</v>
      </c>
    </row>
    <row r="283" spans="27:29" x14ac:dyDescent="0.3">
      <c r="AA283" s="114">
        <f t="shared" si="8"/>
        <v>1</v>
      </c>
      <c r="AB283" s="114">
        <f>IF(AC283="",0,IFERROR(IF(VLOOKUP(AC283,AC$38:AC282,1,0)&gt;0,0,0),1))</f>
        <v>0</v>
      </c>
      <c r="AC283" s="117">
        <f>IF(DATOS!J247=Y$39,DATOS!C247,"")</f>
        <v>0</v>
      </c>
    </row>
    <row r="284" spans="27:29" x14ac:dyDescent="0.3">
      <c r="AA284" s="114">
        <f t="shared" si="8"/>
        <v>1</v>
      </c>
      <c r="AB284" s="114">
        <f>IF(AC284="",0,IFERROR(IF(VLOOKUP(AC284,AC$38:AC283,1,0)&gt;0,0,0),1))</f>
        <v>0</v>
      </c>
      <c r="AC284" s="117">
        <f>IF(DATOS!J248=Y$39,DATOS!C248,"")</f>
        <v>0</v>
      </c>
    </row>
    <row r="285" spans="27:29" x14ac:dyDescent="0.3">
      <c r="AA285" s="114">
        <f t="shared" si="8"/>
        <v>1</v>
      </c>
      <c r="AB285" s="114">
        <f>IF(AC285="",0,IFERROR(IF(VLOOKUP(AC285,AC$38:AC284,1,0)&gt;0,0,0),1))</f>
        <v>0</v>
      </c>
      <c r="AC285" s="117">
        <f>IF(DATOS!J249=Y$39,DATOS!C249,"")</f>
        <v>0</v>
      </c>
    </row>
    <row r="286" spans="27:29" x14ac:dyDescent="0.3">
      <c r="AA286" s="114">
        <f t="shared" si="8"/>
        <v>1</v>
      </c>
      <c r="AB286" s="114">
        <f>IF(AC286="",0,IFERROR(IF(VLOOKUP(AC286,AC$38:AC285,1,0)&gt;0,0,0),1))</f>
        <v>0</v>
      </c>
      <c r="AC286" s="117">
        <f>IF(DATOS!J250=Y$39,DATOS!C250,"")</f>
        <v>0</v>
      </c>
    </row>
    <row r="287" spans="27:29" x14ac:dyDescent="0.3">
      <c r="AA287" s="114">
        <f t="shared" si="8"/>
        <v>1</v>
      </c>
      <c r="AB287" s="114">
        <f>IF(AC287="",0,IFERROR(IF(VLOOKUP(AC287,AC$38:AC286,1,0)&gt;0,0,0),1))</f>
        <v>0</v>
      </c>
      <c r="AC287" s="117">
        <f>IF(DATOS!J251=Y$39,DATOS!C251,"")</f>
        <v>0</v>
      </c>
    </row>
    <row r="288" spans="27:29" x14ac:dyDescent="0.3">
      <c r="AA288" s="114">
        <f t="shared" si="8"/>
        <v>1</v>
      </c>
      <c r="AB288" s="114">
        <f>IF(AC288="",0,IFERROR(IF(VLOOKUP(AC288,AC$38:AC287,1,0)&gt;0,0,0),1))</f>
        <v>0</v>
      </c>
      <c r="AC288" s="117">
        <f>IF(DATOS!J252=Y$39,DATOS!C252,"")</f>
        <v>0</v>
      </c>
    </row>
    <row r="289" spans="27:29" x14ac:dyDescent="0.3">
      <c r="AA289" s="114">
        <f t="shared" si="8"/>
        <v>1</v>
      </c>
      <c r="AB289" s="114">
        <f>IF(AC289="",0,IFERROR(IF(VLOOKUP(AC289,AC$38:AC288,1,0)&gt;0,0,0),1))</f>
        <v>0</v>
      </c>
      <c r="AC289" s="117">
        <f>IF(DATOS!J253=Y$39,DATOS!C253,"")</f>
        <v>0</v>
      </c>
    </row>
    <row r="290" spans="27:29" x14ac:dyDescent="0.3">
      <c r="AA290" s="114">
        <f t="shared" si="8"/>
        <v>1</v>
      </c>
      <c r="AB290" s="114">
        <f>IF(AC290="",0,IFERROR(IF(VLOOKUP(AC290,AC$38:AC289,1,0)&gt;0,0,0),1))</f>
        <v>0</v>
      </c>
      <c r="AC290" s="117">
        <f>IF(DATOS!J254=Y$39,DATOS!C254,"")</f>
        <v>0</v>
      </c>
    </row>
    <row r="291" spans="27:29" x14ac:dyDescent="0.3">
      <c r="AA291" s="114">
        <f t="shared" si="8"/>
        <v>1</v>
      </c>
      <c r="AB291" s="114">
        <f>IF(AC291="",0,IFERROR(IF(VLOOKUP(AC291,AC$38:AC290,1,0)&gt;0,0,0),1))</f>
        <v>0</v>
      </c>
      <c r="AC291" s="117">
        <f>IF(DATOS!J255=Y$39,DATOS!C255,"")</f>
        <v>0</v>
      </c>
    </row>
    <row r="292" spans="27:29" x14ac:dyDescent="0.3">
      <c r="AA292" s="114">
        <f t="shared" si="8"/>
        <v>1</v>
      </c>
      <c r="AB292" s="114">
        <f>IF(AC292="",0,IFERROR(IF(VLOOKUP(AC292,AC$38:AC291,1,0)&gt;0,0,0),1))</f>
        <v>0</v>
      </c>
      <c r="AC292" s="117">
        <f>IF(DATOS!J256=Y$39,DATOS!C256,"")</f>
        <v>0</v>
      </c>
    </row>
    <row r="293" spans="27:29" x14ac:dyDescent="0.3">
      <c r="AA293" s="114">
        <f t="shared" si="8"/>
        <v>1</v>
      </c>
      <c r="AB293" s="114">
        <f>IF(AC293="",0,IFERROR(IF(VLOOKUP(AC293,AC$38:AC292,1,0)&gt;0,0,0),1))</f>
        <v>0</v>
      </c>
      <c r="AC293" s="117">
        <f>IF(DATOS!J257=Y$39,DATOS!C257,"")</f>
        <v>0</v>
      </c>
    </row>
    <row r="294" spans="27:29" x14ac:dyDescent="0.3">
      <c r="AA294" s="114">
        <f t="shared" ref="AA294:AA357" si="9">AA293+AB294</f>
        <v>1</v>
      </c>
      <c r="AB294" s="114">
        <f>IF(AC294="",0,IFERROR(IF(VLOOKUP(AC294,AC$38:AC293,1,0)&gt;0,0,0),1))</f>
        <v>0</v>
      </c>
      <c r="AC294" s="117">
        <f>IF(DATOS!J258=Y$39,DATOS!C258,"")</f>
        <v>0</v>
      </c>
    </row>
    <row r="295" spans="27:29" x14ac:dyDescent="0.3">
      <c r="AA295" s="114">
        <f t="shared" si="9"/>
        <v>1</v>
      </c>
      <c r="AB295" s="114">
        <f>IF(AC295="",0,IFERROR(IF(VLOOKUP(AC295,AC$38:AC294,1,0)&gt;0,0,0),1))</f>
        <v>0</v>
      </c>
      <c r="AC295" s="117">
        <f>IF(DATOS!J259=Y$39,DATOS!C259,"")</f>
        <v>0</v>
      </c>
    </row>
    <row r="296" spans="27:29" x14ac:dyDescent="0.3">
      <c r="AA296" s="114">
        <f t="shared" si="9"/>
        <v>1</v>
      </c>
      <c r="AB296" s="114">
        <f>IF(AC296="",0,IFERROR(IF(VLOOKUP(AC296,AC$38:AC295,1,0)&gt;0,0,0),1))</f>
        <v>0</v>
      </c>
      <c r="AC296" s="117">
        <f>IF(DATOS!J260=Y$39,DATOS!C260,"")</f>
        <v>0</v>
      </c>
    </row>
    <row r="297" spans="27:29" x14ac:dyDescent="0.3">
      <c r="AA297" s="114">
        <f t="shared" si="9"/>
        <v>1</v>
      </c>
      <c r="AB297" s="114">
        <f>IF(AC297="",0,IFERROR(IF(VLOOKUP(AC297,AC$38:AC296,1,0)&gt;0,0,0),1))</f>
        <v>0</v>
      </c>
      <c r="AC297" s="117">
        <f>IF(DATOS!J261=Y$39,DATOS!C261,"")</f>
        <v>0</v>
      </c>
    </row>
    <row r="298" spans="27:29" x14ac:dyDescent="0.3">
      <c r="AA298" s="114">
        <f t="shared" si="9"/>
        <v>1</v>
      </c>
      <c r="AB298" s="114">
        <f>IF(AC298="",0,IFERROR(IF(VLOOKUP(AC298,AC$38:AC297,1,0)&gt;0,0,0),1))</f>
        <v>0</v>
      </c>
      <c r="AC298" s="117">
        <f>IF(DATOS!J262=Y$39,DATOS!C262,"")</f>
        <v>0</v>
      </c>
    </row>
    <row r="299" spans="27:29" x14ac:dyDescent="0.3">
      <c r="AA299" s="114">
        <f t="shared" si="9"/>
        <v>1</v>
      </c>
      <c r="AB299" s="114">
        <f>IF(AC299="",0,IFERROR(IF(VLOOKUP(AC299,AC$38:AC298,1,0)&gt;0,0,0),1))</f>
        <v>0</v>
      </c>
      <c r="AC299" s="117">
        <f>IF(DATOS!J263=Y$39,DATOS!C263,"")</f>
        <v>0</v>
      </c>
    </row>
    <row r="300" spans="27:29" x14ac:dyDescent="0.3">
      <c r="AA300" s="114">
        <f t="shared" si="9"/>
        <v>1</v>
      </c>
      <c r="AB300" s="114">
        <f>IF(AC300="",0,IFERROR(IF(VLOOKUP(AC300,AC$38:AC299,1,0)&gt;0,0,0),1))</f>
        <v>0</v>
      </c>
      <c r="AC300" s="117">
        <f>IF(DATOS!J264=Y$39,DATOS!C264,"")</f>
        <v>0</v>
      </c>
    </row>
    <row r="301" spans="27:29" x14ac:dyDescent="0.3">
      <c r="AA301" s="114">
        <f t="shared" si="9"/>
        <v>1</v>
      </c>
      <c r="AB301" s="114">
        <f>IF(AC301="",0,IFERROR(IF(VLOOKUP(AC301,AC$38:AC300,1,0)&gt;0,0,0),1))</f>
        <v>0</v>
      </c>
      <c r="AC301" s="117">
        <f>IF(DATOS!J265=Y$39,DATOS!C265,"")</f>
        <v>0</v>
      </c>
    </row>
    <row r="302" spans="27:29" x14ac:dyDescent="0.3">
      <c r="AA302" s="114">
        <f t="shared" si="9"/>
        <v>1</v>
      </c>
      <c r="AB302" s="114">
        <f>IF(AC302="",0,IFERROR(IF(VLOOKUP(AC302,AC$38:AC301,1,0)&gt;0,0,0),1))</f>
        <v>0</v>
      </c>
      <c r="AC302" s="117">
        <f>IF(DATOS!J266=Y$39,DATOS!C266,"")</f>
        <v>0</v>
      </c>
    </row>
    <row r="303" spans="27:29" x14ac:dyDescent="0.3">
      <c r="AA303" s="114">
        <f t="shared" si="9"/>
        <v>1</v>
      </c>
      <c r="AB303" s="114">
        <f>IF(AC303="",0,IFERROR(IF(VLOOKUP(AC303,AC$38:AC302,1,0)&gt;0,0,0),1))</f>
        <v>0</v>
      </c>
      <c r="AC303" s="117">
        <f>IF(DATOS!J267=Y$39,DATOS!C267,"")</f>
        <v>0</v>
      </c>
    </row>
    <row r="304" spans="27:29" x14ac:dyDescent="0.3">
      <c r="AA304" s="114">
        <f t="shared" si="9"/>
        <v>1</v>
      </c>
      <c r="AB304" s="114">
        <f>IF(AC304="",0,IFERROR(IF(VLOOKUP(AC304,AC$38:AC303,1,0)&gt;0,0,0),1))</f>
        <v>0</v>
      </c>
      <c r="AC304" s="117">
        <f>IF(DATOS!J268=Y$39,DATOS!C268,"")</f>
        <v>0</v>
      </c>
    </row>
    <row r="305" spans="27:29" x14ac:dyDescent="0.3">
      <c r="AA305" s="114">
        <f t="shared" si="9"/>
        <v>1</v>
      </c>
      <c r="AB305" s="114">
        <f>IF(AC305="",0,IFERROR(IF(VLOOKUP(AC305,AC$38:AC304,1,0)&gt;0,0,0),1))</f>
        <v>0</v>
      </c>
      <c r="AC305" s="117">
        <f>IF(DATOS!J269=Y$39,DATOS!C269,"")</f>
        <v>0</v>
      </c>
    </row>
    <row r="306" spans="27:29" x14ac:dyDescent="0.3">
      <c r="AA306" s="114">
        <f t="shared" si="9"/>
        <v>1</v>
      </c>
      <c r="AB306" s="114">
        <f>IF(AC306="",0,IFERROR(IF(VLOOKUP(AC306,AC$38:AC305,1,0)&gt;0,0,0),1))</f>
        <v>0</v>
      </c>
      <c r="AC306" s="117">
        <f>IF(DATOS!J270=Y$39,DATOS!C270,"")</f>
        <v>0</v>
      </c>
    </row>
    <row r="307" spans="27:29" x14ac:dyDescent="0.3">
      <c r="AA307" s="114">
        <f t="shared" si="9"/>
        <v>1</v>
      </c>
      <c r="AB307" s="114">
        <f>IF(AC307="",0,IFERROR(IF(VLOOKUP(AC307,AC$38:AC306,1,0)&gt;0,0,0),1))</f>
        <v>0</v>
      </c>
      <c r="AC307" s="117">
        <f>IF(DATOS!J271=Y$39,DATOS!C271,"")</f>
        <v>0</v>
      </c>
    </row>
    <row r="308" spans="27:29" x14ac:dyDescent="0.3">
      <c r="AA308" s="114">
        <f t="shared" si="9"/>
        <v>1</v>
      </c>
      <c r="AB308" s="114">
        <f>IF(AC308="",0,IFERROR(IF(VLOOKUP(AC308,AC$38:AC307,1,0)&gt;0,0,0),1))</f>
        <v>0</v>
      </c>
      <c r="AC308" s="117">
        <f>IF(DATOS!J272=Y$39,DATOS!C272,"")</f>
        <v>0</v>
      </c>
    </row>
    <row r="309" spans="27:29" x14ac:dyDescent="0.3">
      <c r="AA309" s="114">
        <f t="shared" si="9"/>
        <v>1</v>
      </c>
      <c r="AB309" s="114">
        <f>IF(AC309="",0,IFERROR(IF(VLOOKUP(AC309,AC$38:AC308,1,0)&gt;0,0,0),1))</f>
        <v>0</v>
      </c>
      <c r="AC309" s="117">
        <f>IF(DATOS!J273=Y$39,DATOS!C273,"")</f>
        <v>0</v>
      </c>
    </row>
    <row r="310" spans="27:29" x14ac:dyDescent="0.3">
      <c r="AA310" s="114">
        <f t="shared" si="9"/>
        <v>1</v>
      </c>
      <c r="AB310" s="114">
        <f>IF(AC310="",0,IFERROR(IF(VLOOKUP(AC310,AC$38:AC309,1,0)&gt;0,0,0),1))</f>
        <v>0</v>
      </c>
      <c r="AC310" s="117">
        <f>IF(DATOS!J274=Y$39,DATOS!C274,"")</f>
        <v>0</v>
      </c>
    </row>
    <row r="311" spans="27:29" x14ac:dyDescent="0.3">
      <c r="AA311" s="114">
        <f t="shared" si="9"/>
        <v>1</v>
      </c>
      <c r="AB311" s="114">
        <f>IF(AC311="",0,IFERROR(IF(VLOOKUP(AC311,AC$38:AC310,1,0)&gt;0,0,0),1))</f>
        <v>0</v>
      </c>
      <c r="AC311" s="117">
        <f>IF(DATOS!J275=Y$39,DATOS!C275,"")</f>
        <v>0</v>
      </c>
    </row>
    <row r="312" spans="27:29" x14ac:dyDescent="0.3">
      <c r="AA312" s="114">
        <f t="shared" si="9"/>
        <v>1</v>
      </c>
      <c r="AB312" s="114">
        <f>IF(AC312="",0,IFERROR(IF(VLOOKUP(AC312,AC$38:AC311,1,0)&gt;0,0,0),1))</f>
        <v>0</v>
      </c>
      <c r="AC312" s="117">
        <f>IF(DATOS!J276=Y$39,DATOS!C276,"")</f>
        <v>0</v>
      </c>
    </row>
    <row r="313" spans="27:29" x14ac:dyDescent="0.3">
      <c r="AA313" s="114">
        <f t="shared" si="9"/>
        <v>1</v>
      </c>
      <c r="AB313" s="114">
        <f>IF(AC313="",0,IFERROR(IF(VLOOKUP(AC313,AC$38:AC312,1,0)&gt;0,0,0),1))</f>
        <v>0</v>
      </c>
      <c r="AC313" s="117">
        <f>IF(DATOS!J277=Y$39,DATOS!C277,"")</f>
        <v>0</v>
      </c>
    </row>
    <row r="314" spans="27:29" x14ac:dyDescent="0.3">
      <c r="AA314" s="114">
        <f t="shared" si="9"/>
        <v>1</v>
      </c>
      <c r="AB314" s="114">
        <f>IF(AC314="",0,IFERROR(IF(VLOOKUP(AC314,AC$38:AC313,1,0)&gt;0,0,0),1))</f>
        <v>0</v>
      </c>
      <c r="AC314" s="117">
        <f>IF(DATOS!J278=Y$39,DATOS!C278,"")</f>
        <v>0</v>
      </c>
    </row>
    <row r="315" spans="27:29" x14ac:dyDescent="0.3">
      <c r="AA315" s="114">
        <f t="shared" si="9"/>
        <v>1</v>
      </c>
      <c r="AB315" s="114">
        <f>IF(AC315="",0,IFERROR(IF(VLOOKUP(AC315,AC$38:AC314,1,0)&gt;0,0,0),1))</f>
        <v>0</v>
      </c>
      <c r="AC315" s="117">
        <f>IF(DATOS!J279=Y$39,DATOS!C279,"")</f>
        <v>0</v>
      </c>
    </row>
    <row r="316" spans="27:29" x14ac:dyDescent="0.3">
      <c r="AA316" s="114">
        <f t="shared" si="9"/>
        <v>1</v>
      </c>
      <c r="AB316" s="114">
        <f>IF(AC316="",0,IFERROR(IF(VLOOKUP(AC316,AC$38:AC315,1,0)&gt;0,0,0),1))</f>
        <v>0</v>
      </c>
      <c r="AC316" s="117">
        <f>IF(DATOS!J280=Y$39,DATOS!C280,"")</f>
        <v>0</v>
      </c>
    </row>
    <row r="317" spans="27:29" x14ac:dyDescent="0.3">
      <c r="AA317" s="114">
        <f t="shared" si="9"/>
        <v>1</v>
      </c>
      <c r="AB317" s="114">
        <f>IF(AC317="",0,IFERROR(IF(VLOOKUP(AC317,AC$38:AC316,1,0)&gt;0,0,0),1))</f>
        <v>0</v>
      </c>
      <c r="AC317" s="117">
        <f>IF(DATOS!J281=Y$39,DATOS!C281,"")</f>
        <v>0</v>
      </c>
    </row>
    <row r="318" spans="27:29" x14ac:dyDescent="0.3">
      <c r="AA318" s="114">
        <f t="shared" si="9"/>
        <v>1</v>
      </c>
      <c r="AB318" s="114">
        <f>IF(AC318="",0,IFERROR(IF(VLOOKUP(AC318,AC$38:AC317,1,0)&gt;0,0,0),1))</f>
        <v>0</v>
      </c>
      <c r="AC318" s="117">
        <f>IF(DATOS!J282=Y$39,DATOS!C282,"")</f>
        <v>0</v>
      </c>
    </row>
    <row r="319" spans="27:29" x14ac:dyDescent="0.3">
      <c r="AA319" s="114">
        <f t="shared" si="9"/>
        <v>1</v>
      </c>
      <c r="AB319" s="114">
        <f>IF(AC319="",0,IFERROR(IF(VLOOKUP(AC319,AC$38:AC318,1,0)&gt;0,0,0),1))</f>
        <v>0</v>
      </c>
      <c r="AC319" s="117">
        <f>IF(DATOS!J283=Y$39,DATOS!C283,"")</f>
        <v>0</v>
      </c>
    </row>
    <row r="320" spans="27:29" x14ac:dyDescent="0.3">
      <c r="AA320" s="114">
        <f t="shared" si="9"/>
        <v>1</v>
      </c>
      <c r="AB320" s="114">
        <f>IF(AC320="",0,IFERROR(IF(VLOOKUP(AC320,AC$38:AC319,1,0)&gt;0,0,0),1))</f>
        <v>0</v>
      </c>
      <c r="AC320" s="117">
        <f>IF(DATOS!J284=Y$39,DATOS!C284,"")</f>
        <v>0</v>
      </c>
    </row>
    <row r="321" spans="27:29" x14ac:dyDescent="0.3">
      <c r="AA321" s="114">
        <f t="shared" si="9"/>
        <v>1</v>
      </c>
      <c r="AB321" s="114">
        <f>IF(AC321="",0,IFERROR(IF(VLOOKUP(AC321,AC$38:AC320,1,0)&gt;0,0,0),1))</f>
        <v>0</v>
      </c>
      <c r="AC321" s="117">
        <f>IF(DATOS!J285=Y$39,DATOS!C285,"")</f>
        <v>0</v>
      </c>
    </row>
    <row r="322" spans="27:29" x14ac:dyDescent="0.3">
      <c r="AA322" s="114">
        <f t="shared" si="9"/>
        <v>1</v>
      </c>
      <c r="AB322" s="114">
        <f>IF(AC322="",0,IFERROR(IF(VLOOKUP(AC322,AC$38:AC321,1,0)&gt;0,0,0),1))</f>
        <v>0</v>
      </c>
      <c r="AC322" s="117">
        <f>IF(DATOS!J286=Y$39,DATOS!C286,"")</f>
        <v>0</v>
      </c>
    </row>
    <row r="323" spans="27:29" x14ac:dyDescent="0.3">
      <c r="AA323" s="114">
        <f t="shared" si="9"/>
        <v>1</v>
      </c>
      <c r="AB323" s="114">
        <f>IF(AC323="",0,IFERROR(IF(VLOOKUP(AC323,AC$38:AC322,1,0)&gt;0,0,0),1))</f>
        <v>0</v>
      </c>
      <c r="AC323" s="117">
        <f>IF(DATOS!J287=Y$39,DATOS!C287,"")</f>
        <v>0</v>
      </c>
    </row>
    <row r="324" spans="27:29" x14ac:dyDescent="0.3">
      <c r="AA324" s="114">
        <f t="shared" si="9"/>
        <v>1</v>
      </c>
      <c r="AB324" s="114">
        <f>IF(AC324="",0,IFERROR(IF(VLOOKUP(AC324,AC$38:AC323,1,0)&gt;0,0,0),1))</f>
        <v>0</v>
      </c>
      <c r="AC324" s="117">
        <f>IF(DATOS!J288=Y$39,DATOS!C288,"")</f>
        <v>0</v>
      </c>
    </row>
    <row r="325" spans="27:29" x14ac:dyDescent="0.3">
      <c r="AA325" s="114">
        <f t="shared" si="9"/>
        <v>1</v>
      </c>
      <c r="AB325" s="114">
        <f>IF(AC325="",0,IFERROR(IF(VLOOKUP(AC325,AC$38:AC324,1,0)&gt;0,0,0),1))</f>
        <v>0</v>
      </c>
      <c r="AC325" s="117">
        <f>IF(DATOS!J289=Y$39,DATOS!C289,"")</f>
        <v>0</v>
      </c>
    </row>
    <row r="326" spans="27:29" x14ac:dyDescent="0.3">
      <c r="AA326" s="114">
        <f t="shared" si="9"/>
        <v>1</v>
      </c>
      <c r="AB326" s="114">
        <f>IF(AC326="",0,IFERROR(IF(VLOOKUP(AC326,AC$38:AC325,1,0)&gt;0,0,0),1))</f>
        <v>0</v>
      </c>
      <c r="AC326" s="117">
        <f>IF(DATOS!J290=Y$39,DATOS!C290,"")</f>
        <v>0</v>
      </c>
    </row>
    <row r="327" spans="27:29" x14ac:dyDescent="0.3">
      <c r="AA327" s="114">
        <f t="shared" si="9"/>
        <v>1</v>
      </c>
      <c r="AB327" s="114">
        <f>IF(AC327="",0,IFERROR(IF(VLOOKUP(AC327,AC$38:AC326,1,0)&gt;0,0,0),1))</f>
        <v>0</v>
      </c>
      <c r="AC327" s="117">
        <f>IF(DATOS!J291=Y$39,DATOS!C291,"")</f>
        <v>0</v>
      </c>
    </row>
    <row r="328" spans="27:29" x14ac:dyDescent="0.3">
      <c r="AA328" s="114">
        <f t="shared" si="9"/>
        <v>1</v>
      </c>
      <c r="AB328" s="114">
        <f>IF(AC328="",0,IFERROR(IF(VLOOKUP(AC328,AC$38:AC327,1,0)&gt;0,0,0),1))</f>
        <v>0</v>
      </c>
      <c r="AC328" s="117">
        <f>IF(DATOS!J292=Y$39,DATOS!C292,"")</f>
        <v>0</v>
      </c>
    </row>
    <row r="329" spans="27:29" x14ac:dyDescent="0.3">
      <c r="AA329" s="114">
        <f t="shared" si="9"/>
        <v>1</v>
      </c>
      <c r="AB329" s="114">
        <f>IF(AC329="",0,IFERROR(IF(VLOOKUP(AC329,AC$38:AC328,1,0)&gt;0,0,0),1))</f>
        <v>0</v>
      </c>
      <c r="AC329" s="117">
        <f>IF(DATOS!J293=Y$39,DATOS!C293,"")</f>
        <v>0</v>
      </c>
    </row>
    <row r="330" spans="27:29" x14ac:dyDescent="0.3">
      <c r="AA330" s="114">
        <f t="shared" si="9"/>
        <v>1</v>
      </c>
      <c r="AB330" s="114">
        <f>IF(AC330="",0,IFERROR(IF(VLOOKUP(AC330,AC$38:AC329,1,0)&gt;0,0,0),1))</f>
        <v>0</v>
      </c>
      <c r="AC330" s="117">
        <f>IF(DATOS!J294=Y$39,DATOS!C294,"")</f>
        <v>0</v>
      </c>
    </row>
    <row r="331" spans="27:29" x14ac:dyDescent="0.3">
      <c r="AA331" s="114">
        <f t="shared" si="9"/>
        <v>1</v>
      </c>
      <c r="AB331" s="114">
        <f>IF(AC331="",0,IFERROR(IF(VLOOKUP(AC331,AC$38:AC330,1,0)&gt;0,0,0),1))</f>
        <v>0</v>
      </c>
      <c r="AC331" s="117">
        <f>IF(DATOS!J295=Y$39,DATOS!C295,"")</f>
        <v>0</v>
      </c>
    </row>
    <row r="332" spans="27:29" x14ac:dyDescent="0.3">
      <c r="AA332" s="114">
        <f t="shared" si="9"/>
        <v>1</v>
      </c>
      <c r="AB332" s="114">
        <f>IF(AC332="",0,IFERROR(IF(VLOOKUP(AC332,AC$38:AC331,1,0)&gt;0,0,0),1))</f>
        <v>0</v>
      </c>
      <c r="AC332" s="117">
        <f>IF(DATOS!J296=Y$39,DATOS!C296,"")</f>
        <v>0</v>
      </c>
    </row>
    <row r="333" spans="27:29" x14ac:dyDescent="0.3">
      <c r="AA333" s="114">
        <f t="shared" si="9"/>
        <v>1</v>
      </c>
      <c r="AB333" s="114">
        <f>IF(AC333="",0,IFERROR(IF(VLOOKUP(AC333,AC$38:AC332,1,0)&gt;0,0,0),1))</f>
        <v>0</v>
      </c>
      <c r="AC333" s="117">
        <f>IF(DATOS!J297=Y$39,DATOS!C297,"")</f>
        <v>0</v>
      </c>
    </row>
    <row r="334" spans="27:29" x14ac:dyDescent="0.3">
      <c r="AA334" s="114">
        <f t="shared" si="9"/>
        <v>1</v>
      </c>
      <c r="AB334" s="114">
        <f>IF(AC334="",0,IFERROR(IF(VLOOKUP(AC334,AC$38:AC333,1,0)&gt;0,0,0),1))</f>
        <v>0</v>
      </c>
      <c r="AC334" s="117">
        <f>IF(DATOS!J298=Y$39,DATOS!C298,"")</f>
        <v>0</v>
      </c>
    </row>
    <row r="335" spans="27:29" x14ac:dyDescent="0.3">
      <c r="AA335" s="114">
        <f t="shared" si="9"/>
        <v>1</v>
      </c>
      <c r="AB335" s="114">
        <f>IF(AC335="",0,IFERROR(IF(VLOOKUP(AC335,AC$38:AC334,1,0)&gt;0,0,0),1))</f>
        <v>0</v>
      </c>
      <c r="AC335" s="117">
        <f>IF(DATOS!J299=Y$39,DATOS!C299,"")</f>
        <v>0</v>
      </c>
    </row>
    <row r="336" spans="27:29" x14ac:dyDescent="0.3">
      <c r="AA336" s="114">
        <f t="shared" si="9"/>
        <v>1</v>
      </c>
      <c r="AB336" s="114">
        <f>IF(AC336="",0,IFERROR(IF(VLOOKUP(AC336,AC$38:AC335,1,0)&gt;0,0,0),1))</f>
        <v>0</v>
      </c>
      <c r="AC336" s="117">
        <f>IF(DATOS!J300=Y$39,DATOS!C300,"")</f>
        <v>0</v>
      </c>
    </row>
    <row r="337" spans="27:29" x14ac:dyDescent="0.3">
      <c r="AA337" s="114">
        <f t="shared" si="9"/>
        <v>1</v>
      </c>
      <c r="AB337" s="114">
        <f>IF(AC337="",0,IFERROR(IF(VLOOKUP(AC337,AC$38:AC336,1,0)&gt;0,0,0),1))</f>
        <v>0</v>
      </c>
      <c r="AC337" s="117">
        <f>IF(DATOS!J301=Y$39,DATOS!C301,"")</f>
        <v>0</v>
      </c>
    </row>
    <row r="338" spans="27:29" x14ac:dyDescent="0.3">
      <c r="AA338" s="114">
        <f t="shared" si="9"/>
        <v>1</v>
      </c>
      <c r="AB338" s="114">
        <f>IF(AC338="",0,IFERROR(IF(VLOOKUP(AC338,AC$38:AC337,1,0)&gt;0,0,0),1))</f>
        <v>0</v>
      </c>
      <c r="AC338" s="117">
        <f>IF(DATOS!J302=Y$39,DATOS!C302,"")</f>
        <v>0</v>
      </c>
    </row>
    <row r="339" spans="27:29" x14ac:dyDescent="0.3">
      <c r="AA339" s="114">
        <f t="shared" si="9"/>
        <v>1</v>
      </c>
      <c r="AB339" s="114">
        <f>IF(AC339="",0,IFERROR(IF(VLOOKUP(AC339,AC$38:AC338,1,0)&gt;0,0,0),1))</f>
        <v>0</v>
      </c>
      <c r="AC339" s="117">
        <f>IF(DATOS!J303=Y$39,DATOS!C303,"")</f>
        <v>0</v>
      </c>
    </row>
    <row r="340" spans="27:29" x14ac:dyDescent="0.3">
      <c r="AA340" s="114">
        <f t="shared" si="9"/>
        <v>1</v>
      </c>
      <c r="AB340" s="114">
        <f>IF(AC340="",0,IFERROR(IF(VLOOKUP(AC340,AC$38:AC339,1,0)&gt;0,0,0),1))</f>
        <v>0</v>
      </c>
      <c r="AC340" s="117">
        <f>IF(DATOS!J304=Y$39,DATOS!C304,"")</f>
        <v>0</v>
      </c>
    </row>
    <row r="341" spans="27:29" x14ac:dyDescent="0.3">
      <c r="AA341" s="114">
        <f t="shared" si="9"/>
        <v>1</v>
      </c>
      <c r="AB341" s="114">
        <f>IF(AC341="",0,IFERROR(IF(VLOOKUP(AC341,AC$38:AC340,1,0)&gt;0,0,0),1))</f>
        <v>0</v>
      </c>
      <c r="AC341" s="117">
        <f>IF(DATOS!J305=Y$39,DATOS!C305,"")</f>
        <v>0</v>
      </c>
    </row>
    <row r="342" spans="27:29" x14ac:dyDescent="0.3">
      <c r="AA342" s="114">
        <f t="shared" si="9"/>
        <v>1</v>
      </c>
      <c r="AB342" s="114">
        <f>IF(AC342="",0,IFERROR(IF(VLOOKUP(AC342,AC$38:AC341,1,0)&gt;0,0,0),1))</f>
        <v>0</v>
      </c>
      <c r="AC342" s="117">
        <f>IF(DATOS!J306=Y$39,DATOS!C306,"")</f>
        <v>0</v>
      </c>
    </row>
    <row r="343" spans="27:29" x14ac:dyDescent="0.3">
      <c r="AA343" s="114">
        <f t="shared" si="9"/>
        <v>1</v>
      </c>
      <c r="AB343" s="114">
        <f>IF(AC343="",0,IFERROR(IF(VLOOKUP(AC343,AC$38:AC342,1,0)&gt;0,0,0),1))</f>
        <v>0</v>
      </c>
      <c r="AC343" s="117">
        <f>IF(DATOS!J307=Y$39,DATOS!C307,"")</f>
        <v>0</v>
      </c>
    </row>
    <row r="344" spans="27:29" x14ac:dyDescent="0.3">
      <c r="AA344" s="114">
        <f t="shared" si="9"/>
        <v>1</v>
      </c>
      <c r="AB344" s="114">
        <f>IF(AC344="",0,IFERROR(IF(VLOOKUP(AC344,AC$38:AC343,1,0)&gt;0,0,0),1))</f>
        <v>0</v>
      </c>
      <c r="AC344" s="117">
        <f>IF(DATOS!J308=Y$39,DATOS!C308,"")</f>
        <v>0</v>
      </c>
    </row>
    <row r="345" spans="27:29" x14ac:dyDescent="0.3">
      <c r="AA345" s="114">
        <f t="shared" si="9"/>
        <v>1</v>
      </c>
      <c r="AB345" s="114">
        <f>IF(AC345="",0,IFERROR(IF(VLOOKUP(AC345,AC$38:AC344,1,0)&gt;0,0,0),1))</f>
        <v>0</v>
      </c>
      <c r="AC345" s="117">
        <f>IF(DATOS!J309=Y$39,DATOS!C309,"")</f>
        <v>0</v>
      </c>
    </row>
    <row r="346" spans="27:29" x14ac:dyDescent="0.3">
      <c r="AA346" s="114">
        <f t="shared" si="9"/>
        <v>1</v>
      </c>
      <c r="AB346" s="114">
        <f>IF(AC346="",0,IFERROR(IF(VLOOKUP(AC346,AC$38:AC345,1,0)&gt;0,0,0),1))</f>
        <v>0</v>
      </c>
      <c r="AC346" s="117">
        <f>IF(DATOS!J310=Y$39,DATOS!C310,"")</f>
        <v>0</v>
      </c>
    </row>
    <row r="347" spans="27:29" x14ac:dyDescent="0.3">
      <c r="AA347" s="114">
        <f t="shared" si="9"/>
        <v>1</v>
      </c>
      <c r="AB347" s="114">
        <f>IF(AC347="",0,IFERROR(IF(VLOOKUP(AC347,AC$38:AC346,1,0)&gt;0,0,0),1))</f>
        <v>0</v>
      </c>
      <c r="AC347" s="117">
        <f>IF(DATOS!J311=Y$39,DATOS!C311,"")</f>
        <v>0</v>
      </c>
    </row>
    <row r="348" spans="27:29" x14ac:dyDescent="0.3">
      <c r="AA348" s="114">
        <f t="shared" si="9"/>
        <v>1</v>
      </c>
      <c r="AB348" s="114">
        <f>IF(AC348="",0,IFERROR(IF(VLOOKUP(AC348,AC$38:AC347,1,0)&gt;0,0,0),1))</f>
        <v>0</v>
      </c>
      <c r="AC348" s="117">
        <f>IF(DATOS!J312=Y$39,DATOS!C312,"")</f>
        <v>0</v>
      </c>
    </row>
    <row r="349" spans="27:29" x14ac:dyDescent="0.3">
      <c r="AA349" s="114">
        <f t="shared" si="9"/>
        <v>1</v>
      </c>
      <c r="AB349" s="114">
        <f>IF(AC349="",0,IFERROR(IF(VLOOKUP(AC349,AC$38:AC348,1,0)&gt;0,0,0),1))</f>
        <v>0</v>
      </c>
      <c r="AC349" s="117">
        <f>IF(DATOS!J313=Y$39,DATOS!C313,"")</f>
        <v>0</v>
      </c>
    </row>
    <row r="350" spans="27:29" x14ac:dyDescent="0.3">
      <c r="AA350" s="114">
        <f t="shared" si="9"/>
        <v>1</v>
      </c>
      <c r="AB350" s="114">
        <f>IF(AC350="",0,IFERROR(IF(VLOOKUP(AC350,AC$38:AC349,1,0)&gt;0,0,0),1))</f>
        <v>0</v>
      </c>
      <c r="AC350" s="117">
        <f>IF(DATOS!J314=Y$39,DATOS!C314,"")</f>
        <v>0</v>
      </c>
    </row>
    <row r="351" spans="27:29" x14ac:dyDescent="0.3">
      <c r="AA351" s="114">
        <f t="shared" si="9"/>
        <v>1</v>
      </c>
      <c r="AB351" s="114">
        <f>IF(AC351="",0,IFERROR(IF(VLOOKUP(AC351,AC$38:AC350,1,0)&gt;0,0,0),1))</f>
        <v>0</v>
      </c>
      <c r="AC351" s="117">
        <f>IF(DATOS!J315=Y$39,DATOS!C315,"")</f>
        <v>0</v>
      </c>
    </row>
    <row r="352" spans="27:29" x14ac:dyDescent="0.3">
      <c r="AA352" s="114">
        <f t="shared" si="9"/>
        <v>1</v>
      </c>
      <c r="AB352" s="114">
        <f>IF(AC352="",0,IFERROR(IF(VLOOKUP(AC352,AC$38:AC351,1,0)&gt;0,0,0),1))</f>
        <v>0</v>
      </c>
      <c r="AC352" s="117">
        <f>IF(DATOS!J316=Y$39,DATOS!C316,"")</f>
        <v>0</v>
      </c>
    </row>
    <row r="353" spans="27:29" x14ac:dyDescent="0.3">
      <c r="AA353" s="114">
        <f t="shared" si="9"/>
        <v>1</v>
      </c>
      <c r="AB353" s="114">
        <f>IF(AC353="",0,IFERROR(IF(VLOOKUP(AC353,AC$38:AC352,1,0)&gt;0,0,0),1))</f>
        <v>0</v>
      </c>
      <c r="AC353" s="117">
        <f>IF(DATOS!J317=Y$39,DATOS!C317,"")</f>
        <v>0</v>
      </c>
    </row>
    <row r="354" spans="27:29" x14ac:dyDescent="0.3">
      <c r="AA354" s="114">
        <f t="shared" si="9"/>
        <v>1</v>
      </c>
      <c r="AB354" s="114">
        <f>IF(AC354="",0,IFERROR(IF(VLOOKUP(AC354,AC$38:AC353,1,0)&gt;0,0,0),1))</f>
        <v>0</v>
      </c>
      <c r="AC354" s="117">
        <f>IF(DATOS!J318=Y$39,DATOS!C318,"")</f>
        <v>0</v>
      </c>
    </row>
    <row r="355" spans="27:29" x14ac:dyDescent="0.3">
      <c r="AA355" s="114">
        <f t="shared" si="9"/>
        <v>1</v>
      </c>
      <c r="AB355" s="114">
        <f>IF(AC355="",0,IFERROR(IF(VLOOKUP(AC355,AC$38:AC354,1,0)&gt;0,0,0),1))</f>
        <v>0</v>
      </c>
      <c r="AC355" s="117">
        <f>IF(DATOS!J319=Y$39,DATOS!C319,"")</f>
        <v>0</v>
      </c>
    </row>
    <row r="356" spans="27:29" x14ac:dyDescent="0.3">
      <c r="AA356" s="114">
        <f t="shared" si="9"/>
        <v>1</v>
      </c>
      <c r="AB356" s="114">
        <f>IF(AC356="",0,IFERROR(IF(VLOOKUP(AC356,AC$38:AC355,1,0)&gt;0,0,0),1))</f>
        <v>0</v>
      </c>
      <c r="AC356" s="117">
        <f>IF(DATOS!J320=Y$39,DATOS!C320,"")</f>
        <v>0</v>
      </c>
    </row>
    <row r="357" spans="27:29" x14ac:dyDescent="0.3">
      <c r="AA357" s="114">
        <f t="shared" si="9"/>
        <v>1</v>
      </c>
      <c r="AB357" s="114">
        <f>IF(AC357="",0,IFERROR(IF(VLOOKUP(AC357,AC$38:AC356,1,0)&gt;0,0,0),1))</f>
        <v>0</v>
      </c>
      <c r="AC357" s="117">
        <f>IF(DATOS!J321=Y$39,DATOS!C321,"")</f>
        <v>0</v>
      </c>
    </row>
    <row r="358" spans="27:29" x14ac:dyDescent="0.3">
      <c r="AA358" s="114">
        <f t="shared" ref="AA358:AA421" si="10">AA357+AB358</f>
        <v>1</v>
      </c>
      <c r="AB358" s="114">
        <f>IF(AC358="",0,IFERROR(IF(VLOOKUP(AC358,AC$38:AC357,1,0)&gt;0,0,0),1))</f>
        <v>0</v>
      </c>
      <c r="AC358" s="117">
        <f>IF(DATOS!J322=Y$39,DATOS!C322,"")</f>
        <v>0</v>
      </c>
    </row>
    <row r="359" spans="27:29" x14ac:dyDescent="0.3">
      <c r="AA359" s="114">
        <f t="shared" si="10"/>
        <v>1</v>
      </c>
      <c r="AB359" s="114">
        <f>IF(AC359="",0,IFERROR(IF(VLOOKUP(AC359,AC$38:AC358,1,0)&gt;0,0,0),1))</f>
        <v>0</v>
      </c>
      <c r="AC359" s="117">
        <f>IF(DATOS!J323=Y$39,DATOS!C323,"")</f>
        <v>0</v>
      </c>
    </row>
    <row r="360" spans="27:29" x14ac:dyDescent="0.3">
      <c r="AA360" s="114">
        <f t="shared" si="10"/>
        <v>1</v>
      </c>
      <c r="AB360" s="114">
        <f>IF(AC360="",0,IFERROR(IF(VLOOKUP(AC360,AC$38:AC359,1,0)&gt;0,0,0),1))</f>
        <v>0</v>
      </c>
      <c r="AC360" s="117">
        <f>IF(DATOS!J324=Y$39,DATOS!C324,"")</f>
        <v>0</v>
      </c>
    </row>
    <row r="361" spans="27:29" x14ac:dyDescent="0.3">
      <c r="AA361" s="114">
        <f t="shared" si="10"/>
        <v>1</v>
      </c>
      <c r="AB361" s="114">
        <f>IF(AC361="",0,IFERROR(IF(VLOOKUP(AC361,AC$38:AC360,1,0)&gt;0,0,0),1))</f>
        <v>0</v>
      </c>
      <c r="AC361" s="117">
        <f>IF(DATOS!J325=Y$39,DATOS!C325,"")</f>
        <v>0</v>
      </c>
    </row>
    <row r="362" spans="27:29" x14ac:dyDescent="0.3">
      <c r="AA362" s="114">
        <f t="shared" si="10"/>
        <v>1</v>
      </c>
      <c r="AB362" s="114">
        <f>IF(AC362="",0,IFERROR(IF(VLOOKUP(AC362,AC$38:AC361,1,0)&gt;0,0,0),1))</f>
        <v>0</v>
      </c>
      <c r="AC362" s="117">
        <f>IF(DATOS!J326=Y$39,DATOS!C326,"")</f>
        <v>0</v>
      </c>
    </row>
    <row r="363" spans="27:29" x14ac:dyDescent="0.3">
      <c r="AA363" s="114">
        <f t="shared" si="10"/>
        <v>1</v>
      </c>
      <c r="AB363" s="114">
        <f>IF(AC363="",0,IFERROR(IF(VLOOKUP(AC363,AC$38:AC362,1,0)&gt;0,0,0),1))</f>
        <v>0</v>
      </c>
      <c r="AC363" s="117">
        <f>IF(DATOS!J327=Y$39,DATOS!C327,"")</f>
        <v>0</v>
      </c>
    </row>
    <row r="364" spans="27:29" x14ac:dyDescent="0.3">
      <c r="AA364" s="114">
        <f t="shared" si="10"/>
        <v>1</v>
      </c>
      <c r="AB364" s="114">
        <f>IF(AC364="",0,IFERROR(IF(VLOOKUP(AC364,AC$38:AC363,1,0)&gt;0,0,0),1))</f>
        <v>0</v>
      </c>
      <c r="AC364" s="117">
        <f>IF(DATOS!J328=Y$39,DATOS!C328,"")</f>
        <v>0</v>
      </c>
    </row>
    <row r="365" spans="27:29" x14ac:dyDescent="0.3">
      <c r="AA365" s="114">
        <f t="shared" si="10"/>
        <v>1</v>
      </c>
      <c r="AB365" s="114">
        <f>IF(AC365="",0,IFERROR(IF(VLOOKUP(AC365,AC$38:AC364,1,0)&gt;0,0,0),1))</f>
        <v>0</v>
      </c>
      <c r="AC365" s="117">
        <f>IF(DATOS!J329=Y$39,DATOS!C329,"")</f>
        <v>0</v>
      </c>
    </row>
    <row r="366" spans="27:29" x14ac:dyDescent="0.3">
      <c r="AA366" s="114">
        <f t="shared" si="10"/>
        <v>1</v>
      </c>
      <c r="AB366" s="114">
        <f>IF(AC366="",0,IFERROR(IF(VLOOKUP(AC366,AC$38:AC365,1,0)&gt;0,0,0),1))</f>
        <v>0</v>
      </c>
      <c r="AC366" s="117">
        <f>IF(DATOS!J330=Y$39,DATOS!C330,"")</f>
        <v>0</v>
      </c>
    </row>
    <row r="367" spans="27:29" x14ac:dyDescent="0.3">
      <c r="AA367" s="114">
        <f t="shared" si="10"/>
        <v>1</v>
      </c>
      <c r="AB367" s="114">
        <f>IF(AC367="",0,IFERROR(IF(VLOOKUP(AC367,AC$38:AC366,1,0)&gt;0,0,0),1))</f>
        <v>0</v>
      </c>
      <c r="AC367" s="117">
        <f>IF(DATOS!J331=Y$39,DATOS!C331,"")</f>
        <v>0</v>
      </c>
    </row>
    <row r="368" spans="27:29" x14ac:dyDescent="0.3">
      <c r="AA368" s="114">
        <f t="shared" si="10"/>
        <v>1</v>
      </c>
      <c r="AB368" s="114">
        <f>IF(AC368="",0,IFERROR(IF(VLOOKUP(AC368,AC$38:AC367,1,0)&gt;0,0,0),1))</f>
        <v>0</v>
      </c>
      <c r="AC368" s="117">
        <f>IF(DATOS!J332=Y$39,DATOS!C332,"")</f>
        <v>0</v>
      </c>
    </row>
    <row r="369" spans="27:29" x14ac:dyDescent="0.3">
      <c r="AA369" s="114">
        <f t="shared" si="10"/>
        <v>1</v>
      </c>
      <c r="AB369" s="114">
        <f>IF(AC369="",0,IFERROR(IF(VLOOKUP(AC369,AC$38:AC368,1,0)&gt;0,0,0),1))</f>
        <v>0</v>
      </c>
      <c r="AC369" s="117">
        <f>IF(DATOS!J333=Y$39,DATOS!C333,"")</f>
        <v>0</v>
      </c>
    </row>
    <row r="370" spans="27:29" x14ac:dyDescent="0.3">
      <c r="AA370" s="114">
        <f t="shared" si="10"/>
        <v>1</v>
      </c>
      <c r="AB370" s="114">
        <f>IF(AC370="",0,IFERROR(IF(VLOOKUP(AC370,AC$38:AC369,1,0)&gt;0,0,0),1))</f>
        <v>0</v>
      </c>
      <c r="AC370" s="117">
        <f>IF(DATOS!J334=Y$39,DATOS!C334,"")</f>
        <v>0</v>
      </c>
    </row>
    <row r="371" spans="27:29" x14ac:dyDescent="0.3">
      <c r="AA371" s="114">
        <f t="shared" si="10"/>
        <v>1</v>
      </c>
      <c r="AB371" s="114">
        <f>IF(AC371="",0,IFERROR(IF(VLOOKUP(AC371,AC$38:AC370,1,0)&gt;0,0,0),1))</f>
        <v>0</v>
      </c>
      <c r="AC371" s="117">
        <f>IF(DATOS!J335=Y$39,DATOS!C335,"")</f>
        <v>0</v>
      </c>
    </row>
    <row r="372" spans="27:29" x14ac:dyDescent="0.3">
      <c r="AA372" s="114">
        <f t="shared" si="10"/>
        <v>1</v>
      </c>
      <c r="AB372" s="114">
        <f>IF(AC372="",0,IFERROR(IF(VLOOKUP(AC372,AC$38:AC371,1,0)&gt;0,0,0),1))</f>
        <v>0</v>
      </c>
      <c r="AC372" s="117">
        <f>IF(DATOS!J336=Y$39,DATOS!C336,"")</f>
        <v>0</v>
      </c>
    </row>
    <row r="373" spans="27:29" x14ac:dyDescent="0.3">
      <c r="AA373" s="114">
        <f t="shared" si="10"/>
        <v>1</v>
      </c>
      <c r="AB373" s="114">
        <f>IF(AC373="",0,IFERROR(IF(VLOOKUP(AC373,AC$38:AC372,1,0)&gt;0,0,0),1))</f>
        <v>0</v>
      </c>
      <c r="AC373" s="117">
        <f>IF(DATOS!J337=Y$39,DATOS!C337,"")</f>
        <v>0</v>
      </c>
    </row>
    <row r="374" spans="27:29" x14ac:dyDescent="0.3">
      <c r="AA374" s="114">
        <f t="shared" si="10"/>
        <v>1</v>
      </c>
      <c r="AB374" s="114">
        <f>IF(AC374="",0,IFERROR(IF(VLOOKUP(AC374,AC$38:AC373,1,0)&gt;0,0,0),1))</f>
        <v>0</v>
      </c>
      <c r="AC374" s="117">
        <f>IF(DATOS!J338=Y$39,DATOS!C338,"")</f>
        <v>0</v>
      </c>
    </row>
    <row r="375" spans="27:29" x14ac:dyDescent="0.3">
      <c r="AA375" s="114">
        <f t="shared" si="10"/>
        <v>1</v>
      </c>
      <c r="AB375" s="114">
        <f>IF(AC375="",0,IFERROR(IF(VLOOKUP(AC375,AC$38:AC374,1,0)&gt;0,0,0),1))</f>
        <v>0</v>
      </c>
      <c r="AC375" s="117">
        <f>IF(DATOS!J339=Y$39,DATOS!C339,"")</f>
        <v>0</v>
      </c>
    </row>
    <row r="376" spans="27:29" x14ac:dyDescent="0.3">
      <c r="AA376" s="114">
        <f t="shared" si="10"/>
        <v>1</v>
      </c>
      <c r="AB376" s="114">
        <f>IF(AC376="",0,IFERROR(IF(VLOOKUP(AC376,AC$38:AC375,1,0)&gt;0,0,0),1))</f>
        <v>0</v>
      </c>
      <c r="AC376" s="117">
        <f>IF(DATOS!J340=Y$39,DATOS!C340,"")</f>
        <v>0</v>
      </c>
    </row>
    <row r="377" spans="27:29" x14ac:dyDescent="0.3">
      <c r="AA377" s="114">
        <f t="shared" si="10"/>
        <v>1</v>
      </c>
      <c r="AB377" s="114">
        <f>IF(AC377="",0,IFERROR(IF(VLOOKUP(AC377,AC$38:AC376,1,0)&gt;0,0,0),1))</f>
        <v>0</v>
      </c>
      <c r="AC377" s="117">
        <f>IF(DATOS!J341=Y$39,DATOS!C341,"")</f>
        <v>0</v>
      </c>
    </row>
    <row r="378" spans="27:29" x14ac:dyDescent="0.3">
      <c r="AA378" s="114">
        <f t="shared" si="10"/>
        <v>1</v>
      </c>
      <c r="AB378" s="114">
        <f>IF(AC378="",0,IFERROR(IF(VLOOKUP(AC378,AC$38:AC377,1,0)&gt;0,0,0),1))</f>
        <v>0</v>
      </c>
      <c r="AC378" s="117">
        <f>IF(DATOS!J342=Y$39,DATOS!C342,"")</f>
        <v>0</v>
      </c>
    </row>
    <row r="379" spans="27:29" x14ac:dyDescent="0.3">
      <c r="AA379" s="114">
        <f t="shared" si="10"/>
        <v>1</v>
      </c>
      <c r="AB379" s="114">
        <f>IF(AC379="",0,IFERROR(IF(VLOOKUP(AC379,AC$38:AC378,1,0)&gt;0,0,0),1))</f>
        <v>0</v>
      </c>
      <c r="AC379" s="117">
        <f>IF(DATOS!J343=Y$39,DATOS!C343,"")</f>
        <v>0</v>
      </c>
    </row>
    <row r="380" spans="27:29" x14ac:dyDescent="0.3">
      <c r="AA380" s="114">
        <f t="shared" si="10"/>
        <v>1</v>
      </c>
      <c r="AB380" s="114">
        <f>IF(AC380="",0,IFERROR(IF(VLOOKUP(AC380,AC$38:AC379,1,0)&gt;0,0,0),1))</f>
        <v>0</v>
      </c>
      <c r="AC380" s="117">
        <f>IF(DATOS!J344=Y$39,DATOS!C344,"")</f>
        <v>0</v>
      </c>
    </row>
    <row r="381" spans="27:29" x14ac:dyDescent="0.3">
      <c r="AA381" s="114">
        <f t="shared" si="10"/>
        <v>1</v>
      </c>
      <c r="AB381" s="114">
        <f>IF(AC381="",0,IFERROR(IF(VLOOKUP(AC381,AC$38:AC380,1,0)&gt;0,0,0),1))</f>
        <v>0</v>
      </c>
      <c r="AC381" s="117">
        <f>IF(DATOS!J345=Y$39,DATOS!C345,"")</f>
        <v>0</v>
      </c>
    </row>
    <row r="382" spans="27:29" x14ac:dyDescent="0.3">
      <c r="AA382" s="114">
        <f t="shared" si="10"/>
        <v>1</v>
      </c>
      <c r="AB382" s="114">
        <f>IF(AC382="",0,IFERROR(IF(VLOOKUP(AC382,AC$38:AC381,1,0)&gt;0,0,0),1))</f>
        <v>0</v>
      </c>
      <c r="AC382" s="117">
        <f>IF(DATOS!J346=Y$39,DATOS!C346,"")</f>
        <v>0</v>
      </c>
    </row>
    <row r="383" spans="27:29" x14ac:dyDescent="0.3">
      <c r="AA383" s="114">
        <f t="shared" si="10"/>
        <v>1</v>
      </c>
      <c r="AB383" s="114">
        <f>IF(AC383="",0,IFERROR(IF(VLOOKUP(AC383,AC$38:AC382,1,0)&gt;0,0,0),1))</f>
        <v>0</v>
      </c>
      <c r="AC383" s="117">
        <f>IF(DATOS!J347=Y$39,DATOS!C347,"")</f>
        <v>0</v>
      </c>
    </row>
    <row r="384" spans="27:29" x14ac:dyDescent="0.3">
      <c r="AA384" s="114">
        <f t="shared" si="10"/>
        <v>1</v>
      </c>
      <c r="AB384" s="114">
        <f>IF(AC384="",0,IFERROR(IF(VLOOKUP(AC384,AC$38:AC383,1,0)&gt;0,0,0),1))</f>
        <v>0</v>
      </c>
      <c r="AC384" s="117">
        <f>IF(DATOS!J348=Y$39,DATOS!C348,"")</f>
        <v>0</v>
      </c>
    </row>
    <row r="385" spans="27:29" x14ac:dyDescent="0.3">
      <c r="AA385" s="114">
        <f t="shared" si="10"/>
        <v>1</v>
      </c>
      <c r="AB385" s="114">
        <f>IF(AC385="",0,IFERROR(IF(VLOOKUP(AC385,AC$38:AC384,1,0)&gt;0,0,0),1))</f>
        <v>0</v>
      </c>
      <c r="AC385" s="117">
        <f>IF(DATOS!J349=Y$39,DATOS!C349,"")</f>
        <v>0</v>
      </c>
    </row>
    <row r="386" spans="27:29" x14ac:dyDescent="0.3">
      <c r="AA386" s="114">
        <f t="shared" si="10"/>
        <v>1</v>
      </c>
      <c r="AB386" s="114">
        <f>IF(AC386="",0,IFERROR(IF(VLOOKUP(AC386,AC$38:AC385,1,0)&gt;0,0,0),1))</f>
        <v>0</v>
      </c>
      <c r="AC386" s="117">
        <f>IF(DATOS!J350=Y$39,DATOS!C350,"")</f>
        <v>0</v>
      </c>
    </row>
    <row r="387" spans="27:29" x14ac:dyDescent="0.3">
      <c r="AA387" s="114">
        <f t="shared" si="10"/>
        <v>1</v>
      </c>
      <c r="AB387" s="114">
        <f>IF(AC387="",0,IFERROR(IF(VLOOKUP(AC387,AC$38:AC386,1,0)&gt;0,0,0),1))</f>
        <v>0</v>
      </c>
      <c r="AC387" s="117">
        <f>IF(DATOS!J351=Y$39,DATOS!C351,"")</f>
        <v>0</v>
      </c>
    </row>
    <row r="388" spans="27:29" x14ac:dyDescent="0.3">
      <c r="AA388" s="114">
        <f t="shared" si="10"/>
        <v>1</v>
      </c>
      <c r="AB388" s="114">
        <f>IF(AC388="",0,IFERROR(IF(VLOOKUP(AC388,AC$38:AC387,1,0)&gt;0,0,0),1))</f>
        <v>0</v>
      </c>
      <c r="AC388" s="117">
        <f>IF(DATOS!J352=Y$39,DATOS!C352,"")</f>
        <v>0</v>
      </c>
    </row>
    <row r="389" spans="27:29" x14ac:dyDescent="0.3">
      <c r="AA389" s="114">
        <f t="shared" si="10"/>
        <v>1</v>
      </c>
      <c r="AB389" s="114">
        <f>IF(AC389="",0,IFERROR(IF(VLOOKUP(AC389,AC$38:AC388,1,0)&gt;0,0,0),1))</f>
        <v>0</v>
      </c>
      <c r="AC389" s="117">
        <f>IF(DATOS!J353=Y$39,DATOS!C353,"")</f>
        <v>0</v>
      </c>
    </row>
    <row r="390" spans="27:29" x14ac:dyDescent="0.3">
      <c r="AA390" s="114">
        <f t="shared" si="10"/>
        <v>1</v>
      </c>
      <c r="AB390" s="114">
        <f>IF(AC390="",0,IFERROR(IF(VLOOKUP(AC390,AC$38:AC389,1,0)&gt;0,0,0),1))</f>
        <v>0</v>
      </c>
      <c r="AC390" s="117">
        <f>IF(DATOS!J354=Y$39,DATOS!C354,"")</f>
        <v>0</v>
      </c>
    </row>
    <row r="391" spans="27:29" x14ac:dyDescent="0.3">
      <c r="AA391" s="114">
        <f t="shared" si="10"/>
        <v>1</v>
      </c>
      <c r="AB391" s="114">
        <f>IF(AC391="",0,IFERROR(IF(VLOOKUP(AC391,AC$38:AC390,1,0)&gt;0,0,0),1))</f>
        <v>0</v>
      </c>
      <c r="AC391" s="117">
        <f>IF(DATOS!J355=Y$39,DATOS!C355,"")</f>
        <v>0</v>
      </c>
    </row>
    <row r="392" spans="27:29" x14ac:dyDescent="0.3">
      <c r="AA392" s="114">
        <f t="shared" si="10"/>
        <v>1</v>
      </c>
      <c r="AB392" s="114">
        <f>IF(AC392="",0,IFERROR(IF(VLOOKUP(AC392,AC$38:AC391,1,0)&gt;0,0,0),1))</f>
        <v>0</v>
      </c>
      <c r="AC392" s="117">
        <f>IF(DATOS!J356=Y$39,DATOS!C356,"")</f>
        <v>0</v>
      </c>
    </row>
    <row r="393" spans="27:29" x14ac:dyDescent="0.3">
      <c r="AA393" s="114">
        <f t="shared" si="10"/>
        <v>1</v>
      </c>
      <c r="AB393" s="114">
        <f>IF(AC393="",0,IFERROR(IF(VLOOKUP(AC393,AC$38:AC392,1,0)&gt;0,0,0),1))</f>
        <v>0</v>
      </c>
      <c r="AC393" s="117">
        <f>IF(DATOS!J357=Y$39,DATOS!C357,"")</f>
        <v>0</v>
      </c>
    </row>
    <row r="394" spans="27:29" x14ac:dyDescent="0.3">
      <c r="AA394" s="114">
        <f t="shared" si="10"/>
        <v>1</v>
      </c>
      <c r="AB394" s="114">
        <f>IF(AC394="",0,IFERROR(IF(VLOOKUP(AC394,AC$38:AC393,1,0)&gt;0,0,0),1))</f>
        <v>0</v>
      </c>
      <c r="AC394" s="117">
        <f>IF(DATOS!J358=Y$39,DATOS!C358,"")</f>
        <v>0</v>
      </c>
    </row>
    <row r="395" spans="27:29" x14ac:dyDescent="0.3">
      <c r="AA395" s="114">
        <f t="shared" si="10"/>
        <v>1</v>
      </c>
      <c r="AB395" s="114">
        <f>IF(AC395="",0,IFERROR(IF(VLOOKUP(AC395,AC$38:AC394,1,0)&gt;0,0,0),1))</f>
        <v>0</v>
      </c>
      <c r="AC395" s="117">
        <f>IF(DATOS!J359=Y$39,DATOS!C359,"")</f>
        <v>0</v>
      </c>
    </row>
    <row r="396" spans="27:29" x14ac:dyDescent="0.3">
      <c r="AA396" s="114">
        <f t="shared" si="10"/>
        <v>1</v>
      </c>
      <c r="AB396" s="114">
        <f>IF(AC396="",0,IFERROR(IF(VLOOKUP(AC396,AC$38:AC395,1,0)&gt;0,0,0),1))</f>
        <v>0</v>
      </c>
      <c r="AC396" s="117">
        <f>IF(DATOS!J360=Y$39,DATOS!C360,"")</f>
        <v>0</v>
      </c>
    </row>
    <row r="397" spans="27:29" x14ac:dyDescent="0.3">
      <c r="AA397" s="114">
        <f t="shared" si="10"/>
        <v>1</v>
      </c>
      <c r="AB397" s="114">
        <f>IF(AC397="",0,IFERROR(IF(VLOOKUP(AC397,AC$38:AC396,1,0)&gt;0,0,0),1))</f>
        <v>0</v>
      </c>
      <c r="AC397" s="117">
        <f>IF(DATOS!J361=Y$39,DATOS!C361,"")</f>
        <v>0</v>
      </c>
    </row>
    <row r="398" spans="27:29" x14ac:dyDescent="0.3">
      <c r="AA398" s="114">
        <f t="shared" si="10"/>
        <v>1</v>
      </c>
      <c r="AB398" s="114">
        <f>IF(AC398="",0,IFERROR(IF(VLOOKUP(AC398,AC$38:AC397,1,0)&gt;0,0,0),1))</f>
        <v>0</v>
      </c>
      <c r="AC398" s="117">
        <f>IF(DATOS!J362=Y$39,DATOS!C362,"")</f>
        <v>0</v>
      </c>
    </row>
    <row r="399" spans="27:29" x14ac:dyDescent="0.3">
      <c r="AA399" s="114">
        <f t="shared" si="10"/>
        <v>1</v>
      </c>
      <c r="AB399" s="114">
        <f>IF(AC399="",0,IFERROR(IF(VLOOKUP(AC399,AC$38:AC398,1,0)&gt;0,0,0),1))</f>
        <v>0</v>
      </c>
      <c r="AC399" s="117">
        <f>IF(DATOS!J363=Y$39,DATOS!C363,"")</f>
        <v>0</v>
      </c>
    </row>
    <row r="400" spans="27:29" x14ac:dyDescent="0.3">
      <c r="AA400" s="114">
        <f t="shared" si="10"/>
        <v>1</v>
      </c>
      <c r="AB400" s="114">
        <f>IF(AC400="",0,IFERROR(IF(VLOOKUP(AC400,AC$38:AC399,1,0)&gt;0,0,0),1))</f>
        <v>0</v>
      </c>
      <c r="AC400" s="117">
        <f>IF(DATOS!J364=Y$39,DATOS!C364,"")</f>
        <v>0</v>
      </c>
    </row>
    <row r="401" spans="27:29" x14ac:dyDescent="0.3">
      <c r="AA401" s="114">
        <f t="shared" si="10"/>
        <v>1</v>
      </c>
      <c r="AB401" s="114">
        <f>IF(AC401="",0,IFERROR(IF(VLOOKUP(AC401,AC$38:AC400,1,0)&gt;0,0,0),1))</f>
        <v>0</v>
      </c>
      <c r="AC401" s="117">
        <f>IF(DATOS!J365=Y$39,DATOS!C365,"")</f>
        <v>0</v>
      </c>
    </row>
    <row r="402" spans="27:29" x14ac:dyDescent="0.3">
      <c r="AA402" s="114">
        <f t="shared" si="10"/>
        <v>1</v>
      </c>
      <c r="AB402" s="114">
        <f>IF(AC402="",0,IFERROR(IF(VLOOKUP(AC402,AC$38:AC401,1,0)&gt;0,0,0),1))</f>
        <v>0</v>
      </c>
      <c r="AC402" s="117">
        <f>IF(DATOS!J366=Y$39,DATOS!C366,"")</f>
        <v>0</v>
      </c>
    </row>
    <row r="403" spans="27:29" x14ac:dyDescent="0.3">
      <c r="AA403" s="114">
        <f t="shared" si="10"/>
        <v>1</v>
      </c>
      <c r="AB403" s="114">
        <f>IF(AC403="",0,IFERROR(IF(VLOOKUP(AC403,AC$38:AC402,1,0)&gt;0,0,0),1))</f>
        <v>0</v>
      </c>
      <c r="AC403" s="117">
        <f>IF(DATOS!J367=Y$39,DATOS!C367,"")</f>
        <v>0</v>
      </c>
    </row>
    <row r="404" spans="27:29" x14ac:dyDescent="0.3">
      <c r="AA404" s="114">
        <f t="shared" si="10"/>
        <v>1</v>
      </c>
      <c r="AB404" s="114">
        <f>IF(AC404="",0,IFERROR(IF(VLOOKUP(AC404,AC$38:AC403,1,0)&gt;0,0,0),1))</f>
        <v>0</v>
      </c>
      <c r="AC404" s="117">
        <f>IF(DATOS!J368=Y$39,DATOS!C368,"")</f>
        <v>0</v>
      </c>
    </row>
    <row r="405" spans="27:29" x14ac:dyDescent="0.3">
      <c r="AA405" s="114">
        <f t="shared" si="10"/>
        <v>1</v>
      </c>
      <c r="AB405" s="114">
        <f>IF(AC405="",0,IFERROR(IF(VLOOKUP(AC405,AC$38:AC404,1,0)&gt;0,0,0),1))</f>
        <v>0</v>
      </c>
      <c r="AC405" s="117">
        <f>IF(DATOS!J369=Y$39,DATOS!C369,"")</f>
        <v>0</v>
      </c>
    </row>
    <row r="406" spans="27:29" x14ac:dyDescent="0.3">
      <c r="AA406" s="114">
        <f t="shared" si="10"/>
        <v>1</v>
      </c>
      <c r="AB406" s="114">
        <f>IF(AC406="",0,IFERROR(IF(VLOOKUP(AC406,AC$38:AC405,1,0)&gt;0,0,0),1))</f>
        <v>0</v>
      </c>
      <c r="AC406" s="117">
        <f>IF(DATOS!J370=Y$39,DATOS!C370,"")</f>
        <v>0</v>
      </c>
    </row>
    <row r="407" spans="27:29" x14ac:dyDescent="0.3">
      <c r="AA407" s="114">
        <f t="shared" si="10"/>
        <v>1</v>
      </c>
      <c r="AB407" s="114">
        <f>IF(AC407="",0,IFERROR(IF(VLOOKUP(AC407,AC$38:AC406,1,0)&gt;0,0,0),1))</f>
        <v>0</v>
      </c>
      <c r="AC407" s="117">
        <f>IF(DATOS!J371=Y$39,DATOS!C371,"")</f>
        <v>0</v>
      </c>
    </row>
    <row r="408" spans="27:29" x14ac:dyDescent="0.3">
      <c r="AA408" s="114">
        <f t="shared" si="10"/>
        <v>1</v>
      </c>
      <c r="AB408" s="114">
        <f>IF(AC408="",0,IFERROR(IF(VLOOKUP(AC408,AC$38:AC407,1,0)&gt;0,0,0),1))</f>
        <v>0</v>
      </c>
      <c r="AC408" s="117">
        <f>IF(DATOS!J372=Y$39,DATOS!C372,"")</f>
        <v>0</v>
      </c>
    </row>
    <row r="409" spans="27:29" x14ac:dyDescent="0.3">
      <c r="AA409" s="114">
        <f t="shared" si="10"/>
        <v>1</v>
      </c>
      <c r="AB409" s="114">
        <f>IF(AC409="",0,IFERROR(IF(VLOOKUP(AC409,AC$38:AC408,1,0)&gt;0,0,0),1))</f>
        <v>0</v>
      </c>
      <c r="AC409" s="117">
        <f>IF(DATOS!J373=Y$39,DATOS!C373,"")</f>
        <v>0</v>
      </c>
    </row>
    <row r="410" spans="27:29" x14ac:dyDescent="0.3">
      <c r="AA410" s="114">
        <f t="shared" si="10"/>
        <v>1</v>
      </c>
      <c r="AB410" s="114">
        <f>IF(AC410="",0,IFERROR(IF(VLOOKUP(AC410,AC$38:AC409,1,0)&gt;0,0,0),1))</f>
        <v>0</v>
      </c>
      <c r="AC410" s="117">
        <f>IF(DATOS!J374=Y$39,DATOS!C374,"")</f>
        <v>0</v>
      </c>
    </row>
    <row r="411" spans="27:29" x14ac:dyDescent="0.3">
      <c r="AA411" s="114">
        <f t="shared" si="10"/>
        <v>1</v>
      </c>
      <c r="AB411" s="114">
        <f>IF(AC411="",0,IFERROR(IF(VLOOKUP(AC411,AC$38:AC410,1,0)&gt;0,0,0),1))</f>
        <v>0</v>
      </c>
      <c r="AC411" s="117">
        <f>IF(DATOS!J375=Y$39,DATOS!C375,"")</f>
        <v>0</v>
      </c>
    </row>
    <row r="412" spans="27:29" x14ac:dyDescent="0.3">
      <c r="AA412" s="114">
        <f t="shared" si="10"/>
        <v>1</v>
      </c>
      <c r="AB412" s="114">
        <f>IF(AC412="",0,IFERROR(IF(VLOOKUP(AC412,AC$38:AC411,1,0)&gt;0,0,0),1))</f>
        <v>0</v>
      </c>
      <c r="AC412" s="117">
        <f>IF(DATOS!J376=Y$39,DATOS!C376,"")</f>
        <v>0</v>
      </c>
    </row>
    <row r="413" spans="27:29" x14ac:dyDescent="0.3">
      <c r="AA413" s="114">
        <f t="shared" si="10"/>
        <v>1</v>
      </c>
      <c r="AB413" s="114">
        <f>IF(AC413="",0,IFERROR(IF(VLOOKUP(AC413,AC$38:AC412,1,0)&gt;0,0,0),1))</f>
        <v>0</v>
      </c>
      <c r="AC413" s="117">
        <f>IF(DATOS!J377=Y$39,DATOS!C377,"")</f>
        <v>0</v>
      </c>
    </row>
    <row r="414" spans="27:29" x14ac:dyDescent="0.3">
      <c r="AA414" s="114">
        <f t="shared" si="10"/>
        <v>1</v>
      </c>
      <c r="AB414" s="114">
        <f>IF(AC414="",0,IFERROR(IF(VLOOKUP(AC414,AC$38:AC413,1,0)&gt;0,0,0),1))</f>
        <v>0</v>
      </c>
      <c r="AC414" s="117">
        <f>IF(DATOS!J378=Y$39,DATOS!C378,"")</f>
        <v>0</v>
      </c>
    </row>
    <row r="415" spans="27:29" x14ac:dyDescent="0.3">
      <c r="AA415" s="114">
        <f t="shared" si="10"/>
        <v>1</v>
      </c>
      <c r="AB415" s="114">
        <f>IF(AC415="",0,IFERROR(IF(VLOOKUP(AC415,AC$38:AC414,1,0)&gt;0,0,0),1))</f>
        <v>0</v>
      </c>
      <c r="AC415" s="117">
        <f>IF(DATOS!J379=Y$39,DATOS!C379,"")</f>
        <v>0</v>
      </c>
    </row>
    <row r="416" spans="27:29" x14ac:dyDescent="0.3">
      <c r="AA416" s="114">
        <f t="shared" si="10"/>
        <v>1</v>
      </c>
      <c r="AB416" s="114">
        <f>IF(AC416="",0,IFERROR(IF(VLOOKUP(AC416,AC$38:AC415,1,0)&gt;0,0,0),1))</f>
        <v>0</v>
      </c>
      <c r="AC416" s="117">
        <f>IF(DATOS!J380=Y$39,DATOS!C380,"")</f>
        <v>0</v>
      </c>
    </row>
    <row r="417" spans="27:29" x14ac:dyDescent="0.3">
      <c r="AA417" s="114">
        <f t="shared" si="10"/>
        <v>1</v>
      </c>
      <c r="AB417" s="114">
        <f>IF(AC417="",0,IFERROR(IF(VLOOKUP(AC417,AC$38:AC416,1,0)&gt;0,0,0),1))</f>
        <v>0</v>
      </c>
      <c r="AC417" s="117">
        <f>IF(DATOS!J381=Y$39,DATOS!C381,"")</f>
        <v>0</v>
      </c>
    </row>
    <row r="418" spans="27:29" x14ac:dyDescent="0.3">
      <c r="AA418" s="114">
        <f t="shared" si="10"/>
        <v>1</v>
      </c>
      <c r="AB418" s="114">
        <f>IF(AC418="",0,IFERROR(IF(VLOOKUP(AC418,AC$38:AC417,1,0)&gt;0,0,0),1))</f>
        <v>0</v>
      </c>
      <c r="AC418" s="117">
        <f>IF(DATOS!J382=Y$39,DATOS!C382,"")</f>
        <v>0</v>
      </c>
    </row>
    <row r="419" spans="27:29" x14ac:dyDescent="0.3">
      <c r="AA419" s="114">
        <f t="shared" si="10"/>
        <v>1</v>
      </c>
      <c r="AB419" s="114">
        <f>IF(AC419="",0,IFERROR(IF(VLOOKUP(AC419,AC$38:AC418,1,0)&gt;0,0,0),1))</f>
        <v>0</v>
      </c>
      <c r="AC419" s="117">
        <f>IF(DATOS!J383=Y$39,DATOS!C383,"")</f>
        <v>0</v>
      </c>
    </row>
    <row r="420" spans="27:29" x14ac:dyDescent="0.3">
      <c r="AA420" s="114">
        <f t="shared" si="10"/>
        <v>1</v>
      </c>
      <c r="AB420" s="114">
        <f>IF(AC420="",0,IFERROR(IF(VLOOKUP(AC420,AC$38:AC419,1,0)&gt;0,0,0),1))</f>
        <v>0</v>
      </c>
      <c r="AC420" s="117">
        <f>IF(DATOS!J384=Y$39,DATOS!C384,"")</f>
        <v>0</v>
      </c>
    </row>
    <row r="421" spans="27:29" x14ac:dyDescent="0.3">
      <c r="AA421" s="114">
        <f t="shared" si="10"/>
        <v>1</v>
      </c>
      <c r="AB421" s="114">
        <f>IF(AC421="",0,IFERROR(IF(VLOOKUP(AC421,AC$38:AC420,1,0)&gt;0,0,0),1))</f>
        <v>0</v>
      </c>
      <c r="AC421" s="117">
        <f>IF(DATOS!J385=Y$39,DATOS!C385,"")</f>
        <v>0</v>
      </c>
    </row>
    <row r="422" spans="27:29" x14ac:dyDescent="0.3">
      <c r="AA422" s="114">
        <f t="shared" ref="AA422:AA485" si="11">AA421+AB422</f>
        <v>1</v>
      </c>
      <c r="AB422" s="114">
        <f>IF(AC422="",0,IFERROR(IF(VLOOKUP(AC422,AC$38:AC421,1,0)&gt;0,0,0),1))</f>
        <v>0</v>
      </c>
      <c r="AC422" s="117">
        <f>IF(DATOS!J386=Y$39,DATOS!C386,"")</f>
        <v>0</v>
      </c>
    </row>
    <row r="423" spans="27:29" x14ac:dyDescent="0.3">
      <c r="AA423" s="114">
        <f t="shared" si="11"/>
        <v>1</v>
      </c>
      <c r="AB423" s="114">
        <f>IF(AC423="",0,IFERROR(IF(VLOOKUP(AC423,AC$38:AC422,1,0)&gt;0,0,0),1))</f>
        <v>0</v>
      </c>
      <c r="AC423" s="117">
        <f>IF(DATOS!J387=Y$39,DATOS!C387,"")</f>
        <v>0</v>
      </c>
    </row>
    <row r="424" spans="27:29" x14ac:dyDescent="0.3">
      <c r="AA424" s="114">
        <f t="shared" si="11"/>
        <v>1</v>
      </c>
      <c r="AB424" s="114">
        <f>IF(AC424="",0,IFERROR(IF(VLOOKUP(AC424,AC$38:AC423,1,0)&gt;0,0,0),1))</f>
        <v>0</v>
      </c>
      <c r="AC424" s="117">
        <f>IF(DATOS!J388=Y$39,DATOS!C388,"")</f>
        <v>0</v>
      </c>
    </row>
    <row r="425" spans="27:29" x14ac:dyDescent="0.3">
      <c r="AA425" s="114">
        <f t="shared" si="11"/>
        <v>1</v>
      </c>
      <c r="AB425" s="114">
        <f>IF(AC425="",0,IFERROR(IF(VLOOKUP(AC425,AC$38:AC424,1,0)&gt;0,0,0),1))</f>
        <v>0</v>
      </c>
      <c r="AC425" s="117">
        <f>IF(DATOS!J389=Y$39,DATOS!C389,"")</f>
        <v>0</v>
      </c>
    </row>
    <row r="426" spans="27:29" x14ac:dyDescent="0.3">
      <c r="AA426" s="114">
        <f t="shared" si="11"/>
        <v>1</v>
      </c>
      <c r="AB426" s="114">
        <f>IF(AC426="",0,IFERROR(IF(VLOOKUP(AC426,AC$38:AC425,1,0)&gt;0,0,0),1))</f>
        <v>0</v>
      </c>
      <c r="AC426" s="117">
        <f>IF(DATOS!J390=Y$39,DATOS!C390,"")</f>
        <v>0</v>
      </c>
    </row>
    <row r="427" spans="27:29" x14ac:dyDescent="0.3">
      <c r="AA427" s="114">
        <f t="shared" si="11"/>
        <v>1</v>
      </c>
      <c r="AB427" s="114">
        <f>IF(AC427="",0,IFERROR(IF(VLOOKUP(AC427,AC$38:AC426,1,0)&gt;0,0,0),1))</f>
        <v>0</v>
      </c>
      <c r="AC427" s="117">
        <f>IF(DATOS!J391=Y$39,DATOS!C391,"")</f>
        <v>0</v>
      </c>
    </row>
    <row r="428" spans="27:29" x14ac:dyDescent="0.3">
      <c r="AA428" s="114">
        <f t="shared" si="11"/>
        <v>1</v>
      </c>
      <c r="AB428" s="114">
        <f>IF(AC428="",0,IFERROR(IF(VLOOKUP(AC428,AC$38:AC427,1,0)&gt;0,0,0),1))</f>
        <v>0</v>
      </c>
      <c r="AC428" s="117">
        <f>IF(DATOS!J392=Y$39,DATOS!C392,"")</f>
        <v>0</v>
      </c>
    </row>
    <row r="429" spans="27:29" x14ac:dyDescent="0.3">
      <c r="AA429" s="114">
        <f t="shared" si="11"/>
        <v>1</v>
      </c>
      <c r="AB429" s="114">
        <f>IF(AC429="",0,IFERROR(IF(VLOOKUP(AC429,AC$38:AC428,1,0)&gt;0,0,0),1))</f>
        <v>0</v>
      </c>
      <c r="AC429" s="117">
        <f>IF(DATOS!J393=Y$39,DATOS!C393,"")</f>
        <v>0</v>
      </c>
    </row>
    <row r="430" spans="27:29" x14ac:dyDescent="0.3">
      <c r="AA430" s="114">
        <f t="shared" si="11"/>
        <v>1</v>
      </c>
      <c r="AB430" s="114">
        <f>IF(AC430="",0,IFERROR(IF(VLOOKUP(AC430,AC$38:AC429,1,0)&gt;0,0,0),1))</f>
        <v>0</v>
      </c>
      <c r="AC430" s="117">
        <f>IF(DATOS!J394=Y$39,DATOS!C394,"")</f>
        <v>0</v>
      </c>
    </row>
    <row r="431" spans="27:29" x14ac:dyDescent="0.3">
      <c r="AA431" s="114">
        <f t="shared" si="11"/>
        <v>1</v>
      </c>
      <c r="AB431" s="114">
        <f>IF(AC431="",0,IFERROR(IF(VLOOKUP(AC431,AC$38:AC430,1,0)&gt;0,0,0),1))</f>
        <v>0</v>
      </c>
      <c r="AC431" s="117">
        <f>IF(DATOS!J395=Y$39,DATOS!C395,"")</f>
        <v>0</v>
      </c>
    </row>
    <row r="432" spans="27:29" x14ac:dyDescent="0.3">
      <c r="AA432" s="114">
        <f t="shared" si="11"/>
        <v>1</v>
      </c>
      <c r="AB432" s="114">
        <f>IF(AC432="",0,IFERROR(IF(VLOOKUP(AC432,AC$38:AC431,1,0)&gt;0,0,0),1))</f>
        <v>0</v>
      </c>
      <c r="AC432" s="117">
        <f>IF(DATOS!J396=Y$39,DATOS!C396,"")</f>
        <v>0</v>
      </c>
    </row>
    <row r="433" spans="27:29" x14ac:dyDescent="0.3">
      <c r="AA433" s="114">
        <f t="shared" si="11"/>
        <v>1</v>
      </c>
      <c r="AB433" s="114">
        <f>IF(AC433="",0,IFERROR(IF(VLOOKUP(AC433,AC$38:AC432,1,0)&gt;0,0,0),1))</f>
        <v>0</v>
      </c>
      <c r="AC433" s="117">
        <f>IF(DATOS!J397=Y$39,DATOS!C397,"")</f>
        <v>0</v>
      </c>
    </row>
    <row r="434" spans="27:29" x14ac:dyDescent="0.3">
      <c r="AA434" s="114">
        <f t="shared" si="11"/>
        <v>1</v>
      </c>
      <c r="AB434" s="114">
        <f>IF(AC434="",0,IFERROR(IF(VLOOKUP(AC434,AC$38:AC433,1,0)&gt;0,0,0),1))</f>
        <v>0</v>
      </c>
      <c r="AC434" s="117">
        <f>IF(DATOS!J398=Y$39,DATOS!C398,"")</f>
        <v>0</v>
      </c>
    </row>
    <row r="435" spans="27:29" x14ac:dyDescent="0.3">
      <c r="AA435" s="114">
        <f t="shared" si="11"/>
        <v>1</v>
      </c>
      <c r="AB435" s="114">
        <f>IF(AC435="",0,IFERROR(IF(VLOOKUP(AC435,AC$38:AC434,1,0)&gt;0,0,0),1))</f>
        <v>0</v>
      </c>
      <c r="AC435" s="117">
        <f>IF(DATOS!J399=Y$39,DATOS!C399,"")</f>
        <v>0</v>
      </c>
    </row>
    <row r="436" spans="27:29" x14ac:dyDescent="0.3">
      <c r="AA436" s="114">
        <f t="shared" si="11"/>
        <v>1</v>
      </c>
      <c r="AB436" s="114">
        <f>IF(AC436="",0,IFERROR(IF(VLOOKUP(AC436,AC$38:AC435,1,0)&gt;0,0,0),1))</f>
        <v>0</v>
      </c>
      <c r="AC436" s="117">
        <f>IF(DATOS!J400=Y$39,DATOS!C400,"")</f>
        <v>0</v>
      </c>
    </row>
    <row r="437" spans="27:29" x14ac:dyDescent="0.3">
      <c r="AA437" s="114">
        <f t="shared" si="11"/>
        <v>1</v>
      </c>
      <c r="AB437" s="114">
        <f>IF(AC437="",0,IFERROR(IF(VLOOKUP(AC437,AC$38:AC436,1,0)&gt;0,0,0),1))</f>
        <v>0</v>
      </c>
      <c r="AC437" s="117">
        <f>IF(DATOS!J401=Y$39,DATOS!C401,"")</f>
        <v>0</v>
      </c>
    </row>
    <row r="438" spans="27:29" x14ac:dyDescent="0.3">
      <c r="AA438" s="114">
        <f t="shared" si="11"/>
        <v>1</v>
      </c>
      <c r="AB438" s="114">
        <f>IF(AC438="",0,IFERROR(IF(VLOOKUP(AC438,AC$38:AC437,1,0)&gt;0,0,0),1))</f>
        <v>0</v>
      </c>
      <c r="AC438" s="117">
        <f>IF(DATOS!J402=Y$39,DATOS!C402,"")</f>
        <v>0</v>
      </c>
    </row>
    <row r="439" spans="27:29" x14ac:dyDescent="0.3">
      <c r="AA439" s="114">
        <f t="shared" si="11"/>
        <v>1</v>
      </c>
      <c r="AB439" s="114">
        <f>IF(AC439="",0,IFERROR(IF(VLOOKUP(AC439,AC$38:AC438,1,0)&gt;0,0,0),1))</f>
        <v>0</v>
      </c>
      <c r="AC439" s="117">
        <f>IF(DATOS!J403=Y$39,DATOS!C403,"")</f>
        <v>0</v>
      </c>
    </row>
    <row r="440" spans="27:29" x14ac:dyDescent="0.3">
      <c r="AA440" s="114">
        <f t="shared" si="11"/>
        <v>1</v>
      </c>
      <c r="AB440" s="114">
        <f>IF(AC440="",0,IFERROR(IF(VLOOKUP(AC440,AC$38:AC439,1,0)&gt;0,0,0),1))</f>
        <v>0</v>
      </c>
      <c r="AC440" s="117">
        <f>IF(DATOS!J404=Y$39,DATOS!C404,"")</f>
        <v>0</v>
      </c>
    </row>
    <row r="441" spans="27:29" x14ac:dyDescent="0.3">
      <c r="AA441" s="114">
        <f t="shared" si="11"/>
        <v>1</v>
      </c>
      <c r="AB441" s="114">
        <f>IF(AC441="",0,IFERROR(IF(VLOOKUP(AC441,AC$38:AC440,1,0)&gt;0,0,0),1))</f>
        <v>0</v>
      </c>
      <c r="AC441" s="117">
        <f>IF(DATOS!J405=Y$39,DATOS!C405,"")</f>
        <v>0</v>
      </c>
    </row>
    <row r="442" spans="27:29" x14ac:dyDescent="0.3">
      <c r="AA442" s="114">
        <f t="shared" si="11"/>
        <v>1</v>
      </c>
      <c r="AB442" s="114">
        <f>IF(AC442="",0,IFERROR(IF(VLOOKUP(AC442,AC$38:AC441,1,0)&gt;0,0,0),1))</f>
        <v>0</v>
      </c>
      <c r="AC442" s="117">
        <f>IF(DATOS!J406=Y$39,DATOS!C406,"")</f>
        <v>0</v>
      </c>
    </row>
    <row r="443" spans="27:29" x14ac:dyDescent="0.3">
      <c r="AA443" s="114">
        <f t="shared" si="11"/>
        <v>1</v>
      </c>
      <c r="AB443" s="114">
        <f>IF(AC443="",0,IFERROR(IF(VLOOKUP(AC443,AC$38:AC442,1,0)&gt;0,0,0),1))</f>
        <v>0</v>
      </c>
      <c r="AC443" s="117">
        <f>IF(DATOS!J407=Y$39,DATOS!C407,"")</f>
        <v>0</v>
      </c>
    </row>
    <row r="444" spans="27:29" x14ac:dyDescent="0.3">
      <c r="AA444" s="114">
        <f t="shared" si="11"/>
        <v>1</v>
      </c>
      <c r="AB444" s="114">
        <f>IF(AC444="",0,IFERROR(IF(VLOOKUP(AC444,AC$38:AC443,1,0)&gt;0,0,0),1))</f>
        <v>0</v>
      </c>
      <c r="AC444" s="117">
        <f>IF(DATOS!J408=Y$39,DATOS!C408,"")</f>
        <v>0</v>
      </c>
    </row>
    <row r="445" spans="27:29" x14ac:dyDescent="0.3">
      <c r="AA445" s="114">
        <f t="shared" si="11"/>
        <v>1</v>
      </c>
      <c r="AB445" s="114">
        <f>IF(AC445="",0,IFERROR(IF(VLOOKUP(AC445,AC$38:AC444,1,0)&gt;0,0,0),1))</f>
        <v>0</v>
      </c>
      <c r="AC445" s="117">
        <f>IF(DATOS!J409=Y$39,DATOS!C409,"")</f>
        <v>0</v>
      </c>
    </row>
    <row r="446" spans="27:29" x14ac:dyDescent="0.3">
      <c r="AA446" s="114">
        <f t="shared" si="11"/>
        <v>1</v>
      </c>
      <c r="AB446" s="114">
        <f>IF(AC446="",0,IFERROR(IF(VLOOKUP(AC446,AC$38:AC445,1,0)&gt;0,0,0),1))</f>
        <v>0</v>
      </c>
      <c r="AC446" s="117">
        <f>IF(DATOS!J410=Y$39,DATOS!C410,"")</f>
        <v>0</v>
      </c>
    </row>
    <row r="447" spans="27:29" x14ac:dyDescent="0.3">
      <c r="AA447" s="114">
        <f t="shared" si="11"/>
        <v>1</v>
      </c>
      <c r="AB447" s="114">
        <f>IF(AC447="",0,IFERROR(IF(VLOOKUP(AC447,AC$38:AC446,1,0)&gt;0,0,0),1))</f>
        <v>0</v>
      </c>
      <c r="AC447" s="117">
        <f>IF(DATOS!J411=Y$39,DATOS!C411,"")</f>
        <v>0</v>
      </c>
    </row>
    <row r="448" spans="27:29" x14ac:dyDescent="0.3">
      <c r="AA448" s="114">
        <f t="shared" si="11"/>
        <v>1</v>
      </c>
      <c r="AB448" s="114">
        <f>IF(AC448="",0,IFERROR(IF(VLOOKUP(AC448,AC$38:AC447,1,0)&gt;0,0,0),1))</f>
        <v>0</v>
      </c>
      <c r="AC448" s="117">
        <f>IF(DATOS!J412=Y$39,DATOS!C412,"")</f>
        <v>0</v>
      </c>
    </row>
    <row r="449" spans="27:29" x14ac:dyDescent="0.3">
      <c r="AA449" s="114">
        <f t="shared" si="11"/>
        <v>1</v>
      </c>
      <c r="AB449" s="114">
        <f>IF(AC449="",0,IFERROR(IF(VLOOKUP(AC449,AC$38:AC448,1,0)&gt;0,0,0),1))</f>
        <v>0</v>
      </c>
      <c r="AC449" s="117">
        <f>IF(DATOS!J413=Y$39,DATOS!C413,"")</f>
        <v>0</v>
      </c>
    </row>
    <row r="450" spans="27:29" x14ac:dyDescent="0.3">
      <c r="AA450" s="114">
        <f t="shared" si="11"/>
        <v>1</v>
      </c>
      <c r="AB450" s="114">
        <f>IF(AC450="",0,IFERROR(IF(VLOOKUP(AC450,AC$38:AC449,1,0)&gt;0,0,0),1))</f>
        <v>0</v>
      </c>
      <c r="AC450" s="117">
        <f>IF(DATOS!J414=Y$39,DATOS!C414,"")</f>
        <v>0</v>
      </c>
    </row>
    <row r="451" spans="27:29" x14ac:dyDescent="0.3">
      <c r="AA451" s="114">
        <f t="shared" si="11"/>
        <v>1</v>
      </c>
      <c r="AB451" s="114">
        <f>IF(AC451="",0,IFERROR(IF(VLOOKUP(AC451,AC$38:AC450,1,0)&gt;0,0,0),1))</f>
        <v>0</v>
      </c>
      <c r="AC451" s="117">
        <f>IF(DATOS!J415=Y$39,DATOS!C415,"")</f>
        <v>0</v>
      </c>
    </row>
    <row r="452" spans="27:29" x14ac:dyDescent="0.3">
      <c r="AA452" s="114">
        <f t="shared" si="11"/>
        <v>1</v>
      </c>
      <c r="AB452" s="114">
        <f>IF(AC452="",0,IFERROR(IF(VLOOKUP(AC452,AC$38:AC451,1,0)&gt;0,0,0),1))</f>
        <v>0</v>
      </c>
      <c r="AC452" s="117">
        <f>IF(DATOS!J416=Y$39,DATOS!C416,"")</f>
        <v>0</v>
      </c>
    </row>
    <row r="453" spans="27:29" x14ac:dyDescent="0.3">
      <c r="AA453" s="114">
        <f t="shared" si="11"/>
        <v>1</v>
      </c>
      <c r="AB453" s="114">
        <f>IF(AC453="",0,IFERROR(IF(VLOOKUP(AC453,AC$38:AC452,1,0)&gt;0,0,0),1))</f>
        <v>0</v>
      </c>
      <c r="AC453" s="117">
        <f>IF(DATOS!J417=Y$39,DATOS!C417,"")</f>
        <v>0</v>
      </c>
    </row>
    <row r="454" spans="27:29" x14ac:dyDescent="0.3">
      <c r="AA454" s="114">
        <f t="shared" si="11"/>
        <v>1</v>
      </c>
      <c r="AB454" s="114">
        <f>IF(AC454="",0,IFERROR(IF(VLOOKUP(AC454,AC$38:AC453,1,0)&gt;0,0,0),1))</f>
        <v>0</v>
      </c>
      <c r="AC454" s="117">
        <f>IF(DATOS!J418=Y$39,DATOS!C418,"")</f>
        <v>0</v>
      </c>
    </row>
    <row r="455" spans="27:29" x14ac:dyDescent="0.3">
      <c r="AA455" s="114">
        <f t="shared" si="11"/>
        <v>1</v>
      </c>
      <c r="AB455" s="114">
        <f>IF(AC455="",0,IFERROR(IF(VLOOKUP(AC455,AC$38:AC454,1,0)&gt;0,0,0),1))</f>
        <v>0</v>
      </c>
      <c r="AC455" s="117">
        <f>IF(DATOS!J419=Y$39,DATOS!C419,"")</f>
        <v>0</v>
      </c>
    </row>
    <row r="456" spans="27:29" x14ac:dyDescent="0.3">
      <c r="AA456" s="114">
        <f t="shared" si="11"/>
        <v>1</v>
      </c>
      <c r="AB456" s="114">
        <f>IF(AC456="",0,IFERROR(IF(VLOOKUP(AC456,AC$38:AC455,1,0)&gt;0,0,0),1))</f>
        <v>0</v>
      </c>
      <c r="AC456" s="117">
        <f>IF(DATOS!J420=Y$39,DATOS!C420,"")</f>
        <v>0</v>
      </c>
    </row>
    <row r="457" spans="27:29" x14ac:dyDescent="0.3">
      <c r="AA457" s="114">
        <f t="shared" si="11"/>
        <v>1</v>
      </c>
      <c r="AB457" s="114">
        <f>IF(AC457="",0,IFERROR(IF(VLOOKUP(AC457,AC$38:AC456,1,0)&gt;0,0,0),1))</f>
        <v>0</v>
      </c>
      <c r="AC457" s="117">
        <f>IF(DATOS!J421=Y$39,DATOS!C421,"")</f>
        <v>0</v>
      </c>
    </row>
    <row r="458" spans="27:29" x14ac:dyDescent="0.3">
      <c r="AA458" s="114">
        <f t="shared" si="11"/>
        <v>1</v>
      </c>
      <c r="AB458" s="114">
        <f>IF(AC458="",0,IFERROR(IF(VLOOKUP(AC458,AC$38:AC457,1,0)&gt;0,0,0),1))</f>
        <v>0</v>
      </c>
      <c r="AC458" s="117">
        <f>IF(DATOS!J422=Y$39,DATOS!C422,"")</f>
        <v>0</v>
      </c>
    </row>
    <row r="459" spans="27:29" x14ac:dyDescent="0.3">
      <c r="AA459" s="114">
        <f t="shared" si="11"/>
        <v>1</v>
      </c>
      <c r="AB459" s="114">
        <f>IF(AC459="",0,IFERROR(IF(VLOOKUP(AC459,AC$38:AC458,1,0)&gt;0,0,0),1))</f>
        <v>0</v>
      </c>
      <c r="AC459" s="117">
        <f>IF(DATOS!J423=Y$39,DATOS!C423,"")</f>
        <v>0</v>
      </c>
    </row>
    <row r="460" spans="27:29" x14ac:dyDescent="0.3">
      <c r="AA460" s="114">
        <f t="shared" si="11"/>
        <v>1</v>
      </c>
      <c r="AB460" s="114">
        <f>IF(AC460="",0,IFERROR(IF(VLOOKUP(AC460,AC$38:AC459,1,0)&gt;0,0,0),1))</f>
        <v>0</v>
      </c>
      <c r="AC460" s="117">
        <f>IF(DATOS!J424=Y$39,DATOS!C424,"")</f>
        <v>0</v>
      </c>
    </row>
    <row r="461" spans="27:29" x14ac:dyDescent="0.3">
      <c r="AA461" s="114">
        <f t="shared" si="11"/>
        <v>1</v>
      </c>
      <c r="AB461" s="114">
        <f>IF(AC461="",0,IFERROR(IF(VLOOKUP(AC461,AC$38:AC460,1,0)&gt;0,0,0),1))</f>
        <v>0</v>
      </c>
      <c r="AC461" s="117">
        <f>IF(DATOS!J425=Y$39,DATOS!C425,"")</f>
        <v>0</v>
      </c>
    </row>
    <row r="462" spans="27:29" x14ac:dyDescent="0.3">
      <c r="AA462" s="114">
        <f t="shared" si="11"/>
        <v>1</v>
      </c>
      <c r="AB462" s="114">
        <f>IF(AC462="",0,IFERROR(IF(VLOOKUP(AC462,AC$38:AC461,1,0)&gt;0,0,0),1))</f>
        <v>0</v>
      </c>
      <c r="AC462" s="117">
        <f>IF(DATOS!J426=Y$39,DATOS!C426,"")</f>
        <v>0</v>
      </c>
    </row>
    <row r="463" spans="27:29" x14ac:dyDescent="0.3">
      <c r="AA463" s="114">
        <f t="shared" si="11"/>
        <v>1</v>
      </c>
      <c r="AB463" s="114">
        <f>IF(AC463="",0,IFERROR(IF(VLOOKUP(AC463,AC$38:AC462,1,0)&gt;0,0,0),1))</f>
        <v>0</v>
      </c>
      <c r="AC463" s="117">
        <f>IF(DATOS!J427=Y$39,DATOS!C427,"")</f>
        <v>0</v>
      </c>
    </row>
    <row r="464" spans="27:29" x14ac:dyDescent="0.3">
      <c r="AA464" s="114">
        <f t="shared" si="11"/>
        <v>1</v>
      </c>
      <c r="AB464" s="114">
        <f>IF(AC464="",0,IFERROR(IF(VLOOKUP(AC464,AC$38:AC463,1,0)&gt;0,0,0),1))</f>
        <v>0</v>
      </c>
      <c r="AC464" s="117">
        <f>IF(DATOS!J428=Y$39,DATOS!C428,"")</f>
        <v>0</v>
      </c>
    </row>
    <row r="465" spans="27:29" x14ac:dyDescent="0.3">
      <c r="AA465" s="114">
        <f t="shared" si="11"/>
        <v>1</v>
      </c>
      <c r="AB465" s="114">
        <f>IF(AC465="",0,IFERROR(IF(VLOOKUP(AC465,AC$38:AC464,1,0)&gt;0,0,0),1))</f>
        <v>0</v>
      </c>
      <c r="AC465" s="117">
        <f>IF(DATOS!J429=Y$39,DATOS!C429,"")</f>
        <v>0</v>
      </c>
    </row>
    <row r="466" spans="27:29" x14ac:dyDescent="0.3">
      <c r="AA466" s="114">
        <f t="shared" si="11"/>
        <v>1</v>
      </c>
      <c r="AB466" s="114">
        <f>IF(AC466="",0,IFERROR(IF(VLOOKUP(AC466,AC$38:AC465,1,0)&gt;0,0,0),1))</f>
        <v>0</v>
      </c>
      <c r="AC466" s="117">
        <f>IF(DATOS!J430=Y$39,DATOS!C430,"")</f>
        <v>0</v>
      </c>
    </row>
    <row r="467" spans="27:29" x14ac:dyDescent="0.3">
      <c r="AA467" s="114">
        <f t="shared" si="11"/>
        <v>1</v>
      </c>
      <c r="AB467" s="114">
        <f>IF(AC467="",0,IFERROR(IF(VLOOKUP(AC467,AC$38:AC466,1,0)&gt;0,0,0),1))</f>
        <v>0</v>
      </c>
      <c r="AC467" s="117">
        <f>IF(DATOS!J431=Y$39,DATOS!C431,"")</f>
        <v>0</v>
      </c>
    </row>
    <row r="468" spans="27:29" x14ac:dyDescent="0.3">
      <c r="AA468" s="114">
        <f t="shared" si="11"/>
        <v>1</v>
      </c>
      <c r="AB468" s="114">
        <f>IF(AC468="",0,IFERROR(IF(VLOOKUP(AC468,AC$38:AC467,1,0)&gt;0,0,0),1))</f>
        <v>0</v>
      </c>
      <c r="AC468" s="117">
        <f>IF(DATOS!J432=Y$39,DATOS!C432,"")</f>
        <v>0</v>
      </c>
    </row>
    <row r="469" spans="27:29" x14ac:dyDescent="0.3">
      <c r="AA469" s="114">
        <f t="shared" si="11"/>
        <v>1</v>
      </c>
      <c r="AB469" s="114">
        <f>IF(AC469="",0,IFERROR(IF(VLOOKUP(AC469,AC$38:AC468,1,0)&gt;0,0,0),1))</f>
        <v>0</v>
      </c>
      <c r="AC469" s="117">
        <f>IF(DATOS!J433=Y$39,DATOS!C433,"")</f>
        <v>0</v>
      </c>
    </row>
    <row r="470" spans="27:29" x14ac:dyDescent="0.3">
      <c r="AA470" s="114">
        <f t="shared" si="11"/>
        <v>1</v>
      </c>
      <c r="AB470" s="114">
        <f>IF(AC470="",0,IFERROR(IF(VLOOKUP(AC470,AC$38:AC469,1,0)&gt;0,0,0),1))</f>
        <v>0</v>
      </c>
      <c r="AC470" s="117">
        <f>IF(DATOS!J434=Y$39,DATOS!C434,"")</f>
        <v>0</v>
      </c>
    </row>
    <row r="471" spans="27:29" x14ac:dyDescent="0.3">
      <c r="AA471" s="114">
        <f t="shared" si="11"/>
        <v>1</v>
      </c>
      <c r="AB471" s="114">
        <f>IF(AC471="",0,IFERROR(IF(VLOOKUP(AC471,AC$38:AC470,1,0)&gt;0,0,0),1))</f>
        <v>0</v>
      </c>
      <c r="AC471" s="117">
        <f>IF(DATOS!J435=Y$39,DATOS!C435,"")</f>
        <v>0</v>
      </c>
    </row>
    <row r="472" spans="27:29" x14ac:dyDescent="0.3">
      <c r="AA472" s="114">
        <f t="shared" si="11"/>
        <v>1</v>
      </c>
      <c r="AB472" s="114">
        <f>IF(AC472="",0,IFERROR(IF(VLOOKUP(AC472,AC$38:AC471,1,0)&gt;0,0,0),1))</f>
        <v>0</v>
      </c>
      <c r="AC472" s="117">
        <f>IF(DATOS!J436=Y$39,DATOS!C436,"")</f>
        <v>0</v>
      </c>
    </row>
    <row r="473" spans="27:29" x14ac:dyDescent="0.3">
      <c r="AA473" s="114">
        <f t="shared" si="11"/>
        <v>1</v>
      </c>
      <c r="AB473" s="114">
        <f>IF(AC473="",0,IFERROR(IF(VLOOKUP(AC473,AC$38:AC472,1,0)&gt;0,0,0),1))</f>
        <v>0</v>
      </c>
      <c r="AC473" s="117">
        <f>IF(DATOS!J437=Y$39,DATOS!C437,"")</f>
        <v>0</v>
      </c>
    </row>
    <row r="474" spans="27:29" x14ac:dyDescent="0.3">
      <c r="AA474" s="114">
        <f t="shared" si="11"/>
        <v>1</v>
      </c>
      <c r="AB474" s="114">
        <f>IF(AC474="",0,IFERROR(IF(VLOOKUP(AC474,AC$38:AC473,1,0)&gt;0,0,0),1))</f>
        <v>0</v>
      </c>
      <c r="AC474" s="117">
        <f>IF(DATOS!J438=Y$39,DATOS!C438,"")</f>
        <v>0</v>
      </c>
    </row>
    <row r="475" spans="27:29" x14ac:dyDescent="0.3">
      <c r="AA475" s="114">
        <f t="shared" si="11"/>
        <v>1</v>
      </c>
      <c r="AB475" s="114">
        <f>IF(AC475="",0,IFERROR(IF(VLOOKUP(AC475,AC$38:AC474,1,0)&gt;0,0,0),1))</f>
        <v>0</v>
      </c>
      <c r="AC475" s="117">
        <f>IF(DATOS!J439=Y$39,DATOS!C439,"")</f>
        <v>0</v>
      </c>
    </row>
    <row r="476" spans="27:29" x14ac:dyDescent="0.3">
      <c r="AA476" s="114">
        <f t="shared" si="11"/>
        <v>1</v>
      </c>
      <c r="AB476" s="114">
        <f>IF(AC476="",0,IFERROR(IF(VLOOKUP(AC476,AC$38:AC475,1,0)&gt;0,0,0),1))</f>
        <v>0</v>
      </c>
      <c r="AC476" s="117">
        <f>IF(DATOS!J440=Y$39,DATOS!C440,"")</f>
        <v>0</v>
      </c>
    </row>
    <row r="477" spans="27:29" x14ac:dyDescent="0.3">
      <c r="AA477" s="114">
        <f t="shared" si="11"/>
        <v>1</v>
      </c>
      <c r="AB477" s="114">
        <f>IF(AC477="",0,IFERROR(IF(VLOOKUP(AC477,AC$38:AC476,1,0)&gt;0,0,0),1))</f>
        <v>0</v>
      </c>
      <c r="AC477" s="117">
        <f>IF(DATOS!J441=Y$39,DATOS!C441,"")</f>
        <v>0</v>
      </c>
    </row>
    <row r="478" spans="27:29" x14ac:dyDescent="0.3">
      <c r="AA478" s="114">
        <f t="shared" si="11"/>
        <v>1</v>
      </c>
      <c r="AB478" s="114">
        <f>IF(AC478="",0,IFERROR(IF(VLOOKUP(AC478,AC$38:AC477,1,0)&gt;0,0,0),1))</f>
        <v>0</v>
      </c>
      <c r="AC478" s="117">
        <f>IF(DATOS!J442=Y$39,DATOS!C442,"")</f>
        <v>0</v>
      </c>
    </row>
    <row r="479" spans="27:29" x14ac:dyDescent="0.3">
      <c r="AA479" s="114">
        <f t="shared" si="11"/>
        <v>1</v>
      </c>
      <c r="AB479" s="114">
        <f>IF(AC479="",0,IFERROR(IF(VLOOKUP(AC479,AC$38:AC478,1,0)&gt;0,0,0),1))</f>
        <v>0</v>
      </c>
      <c r="AC479" s="117">
        <f>IF(DATOS!J443=Y$39,DATOS!C443,"")</f>
        <v>0</v>
      </c>
    </row>
    <row r="480" spans="27:29" x14ac:dyDescent="0.3">
      <c r="AA480" s="114">
        <f t="shared" si="11"/>
        <v>1</v>
      </c>
      <c r="AB480" s="114">
        <f>IF(AC480="",0,IFERROR(IF(VLOOKUP(AC480,AC$38:AC479,1,0)&gt;0,0,0),1))</f>
        <v>0</v>
      </c>
      <c r="AC480" s="117">
        <f>IF(DATOS!J444=Y$39,DATOS!C444,"")</f>
        <v>0</v>
      </c>
    </row>
    <row r="481" spans="27:29" x14ac:dyDescent="0.3">
      <c r="AA481" s="114">
        <f t="shared" si="11"/>
        <v>1</v>
      </c>
      <c r="AB481" s="114">
        <f>IF(AC481="",0,IFERROR(IF(VLOOKUP(AC481,AC$38:AC480,1,0)&gt;0,0,0),1))</f>
        <v>0</v>
      </c>
      <c r="AC481" s="117">
        <f>IF(DATOS!J445=Y$39,DATOS!C445,"")</f>
        <v>0</v>
      </c>
    </row>
    <row r="482" spans="27:29" x14ac:dyDescent="0.3">
      <c r="AA482" s="114">
        <f t="shared" si="11"/>
        <v>1</v>
      </c>
      <c r="AB482" s="114">
        <f>IF(AC482="",0,IFERROR(IF(VLOOKUP(AC482,AC$38:AC481,1,0)&gt;0,0,0),1))</f>
        <v>0</v>
      </c>
      <c r="AC482" s="117">
        <f>IF(DATOS!J446=Y$39,DATOS!C446,"")</f>
        <v>0</v>
      </c>
    </row>
    <row r="483" spans="27:29" x14ac:dyDescent="0.3">
      <c r="AA483" s="114">
        <f t="shared" si="11"/>
        <v>1</v>
      </c>
      <c r="AB483" s="114">
        <f>IF(AC483="",0,IFERROR(IF(VLOOKUP(AC483,AC$38:AC482,1,0)&gt;0,0,0),1))</f>
        <v>0</v>
      </c>
      <c r="AC483" s="117">
        <f>IF(DATOS!J447=Y$39,DATOS!C447,"")</f>
        <v>0</v>
      </c>
    </row>
    <row r="484" spans="27:29" x14ac:dyDescent="0.3">
      <c r="AA484" s="114">
        <f t="shared" si="11"/>
        <v>1</v>
      </c>
      <c r="AB484" s="114">
        <f>IF(AC484="",0,IFERROR(IF(VLOOKUP(AC484,AC$38:AC483,1,0)&gt;0,0,0),1))</f>
        <v>0</v>
      </c>
      <c r="AC484" s="117">
        <f>IF(DATOS!J448=Y$39,DATOS!C448,"")</f>
        <v>0</v>
      </c>
    </row>
    <row r="485" spans="27:29" x14ac:dyDescent="0.3">
      <c r="AA485" s="114">
        <f t="shared" si="11"/>
        <v>1</v>
      </c>
      <c r="AB485" s="114">
        <f>IF(AC485="",0,IFERROR(IF(VLOOKUP(AC485,AC$38:AC484,1,0)&gt;0,0,0),1))</f>
        <v>0</v>
      </c>
      <c r="AC485" s="117">
        <f>IF(DATOS!J449=Y$39,DATOS!C449,"")</f>
        <v>0</v>
      </c>
    </row>
    <row r="486" spans="27:29" x14ac:dyDescent="0.3">
      <c r="AA486" s="114">
        <f t="shared" ref="AA486:AA549" si="12">AA485+AB486</f>
        <v>1</v>
      </c>
      <c r="AB486" s="114">
        <f>IF(AC486="",0,IFERROR(IF(VLOOKUP(AC486,AC$38:AC485,1,0)&gt;0,0,0),1))</f>
        <v>0</v>
      </c>
      <c r="AC486" s="117">
        <f>IF(DATOS!J450=Y$39,DATOS!C450,"")</f>
        <v>0</v>
      </c>
    </row>
    <row r="487" spans="27:29" x14ac:dyDescent="0.3">
      <c r="AA487" s="114">
        <f t="shared" si="12"/>
        <v>1</v>
      </c>
      <c r="AB487" s="114">
        <f>IF(AC487="",0,IFERROR(IF(VLOOKUP(AC487,AC$38:AC486,1,0)&gt;0,0,0),1))</f>
        <v>0</v>
      </c>
      <c r="AC487" s="117">
        <f>IF(DATOS!J451=Y$39,DATOS!C451,"")</f>
        <v>0</v>
      </c>
    </row>
    <row r="488" spans="27:29" x14ac:dyDescent="0.3">
      <c r="AA488" s="114">
        <f t="shared" si="12"/>
        <v>1</v>
      </c>
      <c r="AB488" s="114">
        <f>IF(AC488="",0,IFERROR(IF(VLOOKUP(AC488,AC$38:AC487,1,0)&gt;0,0,0),1))</f>
        <v>0</v>
      </c>
      <c r="AC488" s="117">
        <f>IF(DATOS!J452=Y$39,DATOS!C452,"")</f>
        <v>0</v>
      </c>
    </row>
    <row r="489" spans="27:29" x14ac:dyDescent="0.3">
      <c r="AA489" s="114">
        <f t="shared" si="12"/>
        <v>1</v>
      </c>
      <c r="AB489" s="114">
        <f>IF(AC489="",0,IFERROR(IF(VLOOKUP(AC489,AC$38:AC488,1,0)&gt;0,0,0),1))</f>
        <v>0</v>
      </c>
      <c r="AC489" s="117">
        <f>IF(DATOS!J453=Y$39,DATOS!C453,"")</f>
        <v>0</v>
      </c>
    </row>
    <row r="490" spans="27:29" x14ac:dyDescent="0.3">
      <c r="AA490" s="114">
        <f t="shared" si="12"/>
        <v>1</v>
      </c>
      <c r="AB490" s="114">
        <f>IF(AC490="",0,IFERROR(IF(VLOOKUP(AC490,AC$38:AC489,1,0)&gt;0,0,0),1))</f>
        <v>0</v>
      </c>
      <c r="AC490" s="117">
        <f>IF(DATOS!J454=Y$39,DATOS!C454,"")</f>
        <v>0</v>
      </c>
    </row>
    <row r="491" spans="27:29" x14ac:dyDescent="0.3">
      <c r="AA491" s="114">
        <f t="shared" si="12"/>
        <v>1</v>
      </c>
      <c r="AB491" s="114">
        <f>IF(AC491="",0,IFERROR(IF(VLOOKUP(AC491,AC$38:AC490,1,0)&gt;0,0,0),1))</f>
        <v>0</v>
      </c>
      <c r="AC491" s="117">
        <f>IF(DATOS!J455=Y$39,DATOS!C455,"")</f>
        <v>0</v>
      </c>
    </row>
    <row r="492" spans="27:29" x14ac:dyDescent="0.3">
      <c r="AA492" s="114">
        <f t="shared" si="12"/>
        <v>1</v>
      </c>
      <c r="AB492" s="114">
        <f>IF(AC492="",0,IFERROR(IF(VLOOKUP(AC492,AC$38:AC491,1,0)&gt;0,0,0),1))</f>
        <v>0</v>
      </c>
      <c r="AC492" s="117">
        <f>IF(DATOS!J456=Y$39,DATOS!C456,"")</f>
        <v>0</v>
      </c>
    </row>
    <row r="493" spans="27:29" x14ac:dyDescent="0.3">
      <c r="AA493" s="114">
        <f t="shared" si="12"/>
        <v>1</v>
      </c>
      <c r="AB493" s="114">
        <f>IF(AC493="",0,IFERROR(IF(VLOOKUP(AC493,AC$38:AC492,1,0)&gt;0,0,0),1))</f>
        <v>0</v>
      </c>
      <c r="AC493" s="117">
        <f>IF(DATOS!J457=Y$39,DATOS!C457,"")</f>
        <v>0</v>
      </c>
    </row>
    <row r="494" spans="27:29" x14ac:dyDescent="0.3">
      <c r="AA494" s="114">
        <f t="shared" si="12"/>
        <v>1</v>
      </c>
      <c r="AB494" s="114">
        <f>IF(AC494="",0,IFERROR(IF(VLOOKUP(AC494,AC$38:AC493,1,0)&gt;0,0,0),1))</f>
        <v>0</v>
      </c>
      <c r="AC494" s="117">
        <f>IF(DATOS!J458=Y$39,DATOS!C458,"")</f>
        <v>0</v>
      </c>
    </row>
    <row r="495" spans="27:29" x14ac:dyDescent="0.3">
      <c r="AA495" s="114">
        <f t="shared" si="12"/>
        <v>1</v>
      </c>
      <c r="AB495" s="114">
        <f>IF(AC495="",0,IFERROR(IF(VLOOKUP(AC495,AC$38:AC494,1,0)&gt;0,0,0),1))</f>
        <v>0</v>
      </c>
      <c r="AC495" s="117">
        <f>IF(DATOS!J459=Y$39,DATOS!C459,"")</f>
        <v>0</v>
      </c>
    </row>
    <row r="496" spans="27:29" x14ac:dyDescent="0.3">
      <c r="AA496" s="114">
        <f t="shared" si="12"/>
        <v>1</v>
      </c>
      <c r="AB496" s="114">
        <f>IF(AC496="",0,IFERROR(IF(VLOOKUP(AC496,AC$38:AC495,1,0)&gt;0,0,0),1))</f>
        <v>0</v>
      </c>
      <c r="AC496" s="117">
        <f>IF(DATOS!J460=Y$39,DATOS!C460,"")</f>
        <v>0</v>
      </c>
    </row>
    <row r="497" spans="27:29" x14ac:dyDescent="0.3">
      <c r="AA497" s="114">
        <f t="shared" si="12"/>
        <v>1</v>
      </c>
      <c r="AB497" s="114">
        <f>IF(AC497="",0,IFERROR(IF(VLOOKUP(AC497,AC$38:AC496,1,0)&gt;0,0,0),1))</f>
        <v>0</v>
      </c>
      <c r="AC497" s="117">
        <f>IF(DATOS!J461=Y$39,DATOS!C461,"")</f>
        <v>0</v>
      </c>
    </row>
    <row r="498" spans="27:29" x14ac:dyDescent="0.3">
      <c r="AA498" s="114">
        <f t="shared" si="12"/>
        <v>1</v>
      </c>
      <c r="AB498" s="114">
        <f>IF(AC498="",0,IFERROR(IF(VLOOKUP(AC498,AC$38:AC497,1,0)&gt;0,0,0),1))</f>
        <v>0</v>
      </c>
      <c r="AC498" s="117">
        <f>IF(DATOS!J462=Y$39,DATOS!C462,"")</f>
        <v>0</v>
      </c>
    </row>
    <row r="499" spans="27:29" x14ac:dyDescent="0.3">
      <c r="AA499" s="114">
        <f t="shared" si="12"/>
        <v>1</v>
      </c>
      <c r="AB499" s="114">
        <f>IF(AC499="",0,IFERROR(IF(VLOOKUP(AC499,AC$38:AC498,1,0)&gt;0,0,0),1))</f>
        <v>0</v>
      </c>
      <c r="AC499" s="117">
        <f>IF(DATOS!J463=Y$39,DATOS!C463,"")</f>
        <v>0</v>
      </c>
    </row>
    <row r="500" spans="27:29" x14ac:dyDescent="0.3">
      <c r="AA500" s="114">
        <f t="shared" si="12"/>
        <v>1</v>
      </c>
      <c r="AB500" s="114">
        <f>IF(AC500="",0,IFERROR(IF(VLOOKUP(AC500,AC$38:AC499,1,0)&gt;0,0,0),1))</f>
        <v>0</v>
      </c>
      <c r="AC500" s="117">
        <f>IF(DATOS!J464=Y$39,DATOS!C464,"")</f>
        <v>0</v>
      </c>
    </row>
    <row r="501" spans="27:29" x14ac:dyDescent="0.3">
      <c r="AA501" s="114">
        <f t="shared" si="12"/>
        <v>1</v>
      </c>
      <c r="AB501" s="114">
        <f>IF(AC501="",0,IFERROR(IF(VLOOKUP(AC501,AC$38:AC500,1,0)&gt;0,0,0),1))</f>
        <v>0</v>
      </c>
      <c r="AC501" s="117">
        <f>IF(DATOS!J465=Y$39,DATOS!C465,"")</f>
        <v>0</v>
      </c>
    </row>
    <row r="502" spans="27:29" x14ac:dyDescent="0.3">
      <c r="AA502" s="114">
        <f t="shared" si="12"/>
        <v>1</v>
      </c>
      <c r="AB502" s="114">
        <f>IF(AC502="",0,IFERROR(IF(VLOOKUP(AC502,AC$38:AC501,1,0)&gt;0,0,0),1))</f>
        <v>0</v>
      </c>
      <c r="AC502" s="117">
        <f>IF(DATOS!J466=Y$39,DATOS!C466,"")</f>
        <v>0</v>
      </c>
    </row>
    <row r="503" spans="27:29" x14ac:dyDescent="0.3">
      <c r="AA503" s="114">
        <f t="shared" si="12"/>
        <v>1</v>
      </c>
      <c r="AB503" s="114">
        <f>IF(AC503="",0,IFERROR(IF(VLOOKUP(AC503,AC$38:AC502,1,0)&gt;0,0,0),1))</f>
        <v>0</v>
      </c>
      <c r="AC503" s="117">
        <f>IF(DATOS!J467=Y$39,DATOS!C467,"")</f>
        <v>0</v>
      </c>
    </row>
    <row r="504" spans="27:29" x14ac:dyDescent="0.3">
      <c r="AA504" s="114">
        <f t="shared" si="12"/>
        <v>1</v>
      </c>
      <c r="AB504" s="114">
        <f>IF(AC504="",0,IFERROR(IF(VLOOKUP(AC504,AC$38:AC503,1,0)&gt;0,0,0),1))</f>
        <v>0</v>
      </c>
      <c r="AC504" s="117">
        <f>IF(DATOS!J468=Y$39,DATOS!C468,"")</f>
        <v>0</v>
      </c>
    </row>
    <row r="505" spans="27:29" x14ac:dyDescent="0.3">
      <c r="AA505" s="114">
        <f t="shared" si="12"/>
        <v>1</v>
      </c>
      <c r="AB505" s="114">
        <f>IF(AC505="",0,IFERROR(IF(VLOOKUP(AC505,AC$38:AC504,1,0)&gt;0,0,0),1))</f>
        <v>0</v>
      </c>
      <c r="AC505" s="117">
        <f>IF(DATOS!J469=Y$39,DATOS!C469,"")</f>
        <v>0</v>
      </c>
    </row>
    <row r="506" spans="27:29" x14ac:dyDescent="0.3">
      <c r="AA506" s="114">
        <f t="shared" si="12"/>
        <v>1</v>
      </c>
      <c r="AB506" s="114">
        <f>IF(AC506="",0,IFERROR(IF(VLOOKUP(AC506,AC$38:AC505,1,0)&gt;0,0,0),1))</f>
        <v>0</v>
      </c>
      <c r="AC506" s="117">
        <f>IF(DATOS!J470=Y$39,DATOS!C470,"")</f>
        <v>0</v>
      </c>
    </row>
    <row r="507" spans="27:29" x14ac:dyDescent="0.3">
      <c r="AA507" s="114">
        <f t="shared" si="12"/>
        <v>1</v>
      </c>
      <c r="AB507" s="114">
        <f>IF(AC507="",0,IFERROR(IF(VLOOKUP(AC507,AC$38:AC506,1,0)&gt;0,0,0),1))</f>
        <v>0</v>
      </c>
      <c r="AC507" s="117">
        <f>IF(DATOS!J471=Y$39,DATOS!C471,"")</f>
        <v>0</v>
      </c>
    </row>
    <row r="508" spans="27:29" x14ac:dyDescent="0.3">
      <c r="AA508" s="114">
        <f t="shared" si="12"/>
        <v>1</v>
      </c>
      <c r="AB508" s="114">
        <f>IF(AC508="",0,IFERROR(IF(VLOOKUP(AC508,AC$38:AC507,1,0)&gt;0,0,0),1))</f>
        <v>0</v>
      </c>
      <c r="AC508" s="117">
        <f>IF(DATOS!J472=Y$39,DATOS!C472,"")</f>
        <v>0</v>
      </c>
    </row>
    <row r="509" spans="27:29" x14ac:dyDescent="0.3">
      <c r="AA509" s="114">
        <f t="shared" si="12"/>
        <v>1</v>
      </c>
      <c r="AB509" s="114">
        <f>IF(AC509="",0,IFERROR(IF(VLOOKUP(AC509,AC$38:AC508,1,0)&gt;0,0,0),1))</f>
        <v>0</v>
      </c>
      <c r="AC509" s="117">
        <f>IF(DATOS!J473=Y$39,DATOS!C473,"")</f>
        <v>0</v>
      </c>
    </row>
    <row r="510" spans="27:29" x14ac:dyDescent="0.3">
      <c r="AA510" s="114">
        <f t="shared" si="12"/>
        <v>1</v>
      </c>
      <c r="AB510" s="114">
        <f>IF(AC510="",0,IFERROR(IF(VLOOKUP(AC510,AC$38:AC509,1,0)&gt;0,0,0),1))</f>
        <v>0</v>
      </c>
      <c r="AC510" s="117">
        <f>IF(DATOS!J474=Y$39,DATOS!C474,"")</f>
        <v>0</v>
      </c>
    </row>
    <row r="511" spans="27:29" x14ac:dyDescent="0.3">
      <c r="AA511" s="114">
        <f t="shared" si="12"/>
        <v>1</v>
      </c>
      <c r="AB511" s="114">
        <f>IF(AC511="",0,IFERROR(IF(VLOOKUP(AC511,AC$38:AC510,1,0)&gt;0,0,0),1))</f>
        <v>0</v>
      </c>
      <c r="AC511" s="117">
        <f>IF(DATOS!J475=Y$39,DATOS!C475,"")</f>
        <v>0</v>
      </c>
    </row>
    <row r="512" spans="27:29" x14ac:dyDescent="0.3">
      <c r="AA512" s="114">
        <f t="shared" si="12"/>
        <v>1</v>
      </c>
      <c r="AB512" s="114">
        <f>IF(AC512="",0,IFERROR(IF(VLOOKUP(AC512,AC$38:AC511,1,0)&gt;0,0,0),1))</f>
        <v>0</v>
      </c>
      <c r="AC512" s="117">
        <f>IF(DATOS!J476=Y$39,DATOS!C476,"")</f>
        <v>0</v>
      </c>
    </row>
    <row r="513" spans="27:29" x14ac:dyDescent="0.3">
      <c r="AA513" s="114">
        <f t="shared" si="12"/>
        <v>1</v>
      </c>
      <c r="AB513" s="114">
        <f>IF(AC513="",0,IFERROR(IF(VLOOKUP(AC513,AC$38:AC512,1,0)&gt;0,0,0),1))</f>
        <v>0</v>
      </c>
      <c r="AC513" s="117">
        <f>IF(DATOS!J477=Y$39,DATOS!C477,"")</f>
        <v>0</v>
      </c>
    </row>
    <row r="514" spans="27:29" x14ac:dyDescent="0.3">
      <c r="AA514" s="114">
        <f t="shared" si="12"/>
        <v>1</v>
      </c>
      <c r="AB514" s="114">
        <f>IF(AC514="",0,IFERROR(IF(VLOOKUP(AC514,AC$38:AC513,1,0)&gt;0,0,0),1))</f>
        <v>0</v>
      </c>
      <c r="AC514" s="117">
        <f>IF(DATOS!J478=Y$39,DATOS!C478,"")</f>
        <v>0</v>
      </c>
    </row>
    <row r="515" spans="27:29" x14ac:dyDescent="0.3">
      <c r="AA515" s="114">
        <f t="shared" si="12"/>
        <v>1</v>
      </c>
      <c r="AB515" s="114">
        <f>IF(AC515="",0,IFERROR(IF(VLOOKUP(AC515,AC$38:AC514,1,0)&gt;0,0,0),1))</f>
        <v>0</v>
      </c>
      <c r="AC515" s="117">
        <f>IF(DATOS!J479=Y$39,DATOS!C479,"")</f>
        <v>0</v>
      </c>
    </row>
    <row r="516" spans="27:29" x14ac:dyDescent="0.3">
      <c r="AA516" s="114">
        <f t="shared" si="12"/>
        <v>1</v>
      </c>
      <c r="AB516" s="114">
        <f>IF(AC516="",0,IFERROR(IF(VLOOKUP(AC516,AC$38:AC515,1,0)&gt;0,0,0),1))</f>
        <v>0</v>
      </c>
      <c r="AC516" s="117">
        <f>IF(DATOS!J480=Y$39,DATOS!C480,"")</f>
        <v>0</v>
      </c>
    </row>
    <row r="517" spans="27:29" x14ac:dyDescent="0.3">
      <c r="AA517" s="114">
        <f t="shared" si="12"/>
        <v>1</v>
      </c>
      <c r="AB517" s="114">
        <f>IF(AC517="",0,IFERROR(IF(VLOOKUP(AC517,AC$38:AC516,1,0)&gt;0,0,0),1))</f>
        <v>0</v>
      </c>
      <c r="AC517" s="117">
        <f>IF(DATOS!J481=Y$39,DATOS!C481,"")</f>
        <v>0</v>
      </c>
    </row>
    <row r="518" spans="27:29" x14ac:dyDescent="0.3">
      <c r="AA518" s="114">
        <f t="shared" si="12"/>
        <v>1</v>
      </c>
      <c r="AB518" s="114">
        <f>IF(AC518="",0,IFERROR(IF(VLOOKUP(AC518,AC$38:AC517,1,0)&gt;0,0,0),1))</f>
        <v>0</v>
      </c>
      <c r="AC518" s="117">
        <f>IF(DATOS!J482=Y$39,DATOS!C482,"")</f>
        <v>0</v>
      </c>
    </row>
    <row r="519" spans="27:29" x14ac:dyDescent="0.3">
      <c r="AA519" s="114">
        <f t="shared" si="12"/>
        <v>1</v>
      </c>
      <c r="AB519" s="114">
        <f>IF(AC519="",0,IFERROR(IF(VLOOKUP(AC519,AC$38:AC518,1,0)&gt;0,0,0),1))</f>
        <v>0</v>
      </c>
      <c r="AC519" s="117">
        <f>IF(DATOS!J483=Y$39,DATOS!C483,"")</f>
        <v>0</v>
      </c>
    </row>
    <row r="520" spans="27:29" x14ac:dyDescent="0.3">
      <c r="AA520" s="114">
        <f t="shared" si="12"/>
        <v>1</v>
      </c>
      <c r="AB520" s="114">
        <f>IF(AC520="",0,IFERROR(IF(VLOOKUP(AC520,AC$38:AC519,1,0)&gt;0,0,0),1))</f>
        <v>0</v>
      </c>
      <c r="AC520" s="117">
        <f>IF(DATOS!J484=Y$39,DATOS!C484,"")</f>
        <v>0</v>
      </c>
    </row>
    <row r="521" spans="27:29" x14ac:dyDescent="0.3">
      <c r="AA521" s="114">
        <f t="shared" si="12"/>
        <v>1</v>
      </c>
      <c r="AB521" s="114">
        <f>IF(AC521="",0,IFERROR(IF(VLOOKUP(AC521,AC$38:AC520,1,0)&gt;0,0,0),1))</f>
        <v>0</v>
      </c>
      <c r="AC521" s="117">
        <f>IF(DATOS!J485=Y$39,DATOS!C485,"")</f>
        <v>0</v>
      </c>
    </row>
    <row r="522" spans="27:29" x14ac:dyDescent="0.3">
      <c r="AA522" s="114">
        <f t="shared" si="12"/>
        <v>1</v>
      </c>
      <c r="AB522" s="114">
        <f>IF(AC522="",0,IFERROR(IF(VLOOKUP(AC522,AC$38:AC521,1,0)&gt;0,0,0),1))</f>
        <v>0</v>
      </c>
      <c r="AC522" s="117">
        <f>IF(DATOS!J486=Y$39,DATOS!C486,"")</f>
        <v>0</v>
      </c>
    </row>
    <row r="523" spans="27:29" x14ac:dyDescent="0.3">
      <c r="AA523" s="114">
        <f t="shared" si="12"/>
        <v>1</v>
      </c>
      <c r="AB523" s="114">
        <f>IF(AC523="",0,IFERROR(IF(VLOOKUP(AC523,AC$38:AC522,1,0)&gt;0,0,0),1))</f>
        <v>0</v>
      </c>
      <c r="AC523" s="117">
        <f>IF(DATOS!J487=Y$39,DATOS!C487,"")</f>
        <v>0</v>
      </c>
    </row>
    <row r="524" spans="27:29" x14ac:dyDescent="0.3">
      <c r="AA524" s="114">
        <f t="shared" si="12"/>
        <v>1</v>
      </c>
      <c r="AB524" s="114">
        <f>IF(AC524="",0,IFERROR(IF(VLOOKUP(AC524,AC$38:AC523,1,0)&gt;0,0,0),1))</f>
        <v>0</v>
      </c>
      <c r="AC524" s="117">
        <f>IF(DATOS!J488=Y$39,DATOS!C488,"")</f>
        <v>0</v>
      </c>
    </row>
    <row r="525" spans="27:29" x14ac:dyDescent="0.3">
      <c r="AA525" s="114">
        <f t="shared" si="12"/>
        <v>1</v>
      </c>
      <c r="AB525" s="114">
        <f>IF(AC525="",0,IFERROR(IF(VLOOKUP(AC525,AC$38:AC524,1,0)&gt;0,0,0),1))</f>
        <v>0</v>
      </c>
      <c r="AC525" s="117">
        <f>IF(DATOS!J489=Y$39,DATOS!C489,"")</f>
        <v>0</v>
      </c>
    </row>
    <row r="526" spans="27:29" x14ac:dyDescent="0.3">
      <c r="AA526" s="114">
        <f t="shared" si="12"/>
        <v>1</v>
      </c>
      <c r="AB526" s="114">
        <f>IF(AC526="",0,IFERROR(IF(VLOOKUP(AC526,AC$38:AC525,1,0)&gt;0,0,0),1))</f>
        <v>0</v>
      </c>
      <c r="AC526" s="117">
        <f>IF(DATOS!J490=Y$39,DATOS!C490,"")</f>
        <v>0</v>
      </c>
    </row>
    <row r="527" spans="27:29" x14ac:dyDescent="0.3">
      <c r="AA527" s="114">
        <f t="shared" si="12"/>
        <v>1</v>
      </c>
      <c r="AB527" s="114">
        <f>IF(AC527="",0,IFERROR(IF(VLOOKUP(AC527,AC$38:AC526,1,0)&gt;0,0,0),1))</f>
        <v>0</v>
      </c>
      <c r="AC527" s="117">
        <f>IF(DATOS!J491=Y$39,DATOS!C491,"")</f>
        <v>0</v>
      </c>
    </row>
    <row r="528" spans="27:29" x14ac:dyDescent="0.3">
      <c r="AA528" s="114">
        <f t="shared" si="12"/>
        <v>1</v>
      </c>
      <c r="AB528" s="114">
        <f>IF(AC528="",0,IFERROR(IF(VLOOKUP(AC528,AC$38:AC527,1,0)&gt;0,0,0),1))</f>
        <v>0</v>
      </c>
      <c r="AC528" s="117">
        <f>IF(DATOS!J492=Y$39,DATOS!C492,"")</f>
        <v>0</v>
      </c>
    </row>
    <row r="529" spans="27:29" x14ac:dyDescent="0.3">
      <c r="AA529" s="114">
        <f t="shared" si="12"/>
        <v>1</v>
      </c>
      <c r="AB529" s="114">
        <f>IF(AC529="",0,IFERROR(IF(VLOOKUP(AC529,AC$38:AC528,1,0)&gt;0,0,0),1))</f>
        <v>0</v>
      </c>
      <c r="AC529" s="117">
        <f>IF(DATOS!J493=Y$39,DATOS!C493,"")</f>
        <v>0</v>
      </c>
    </row>
    <row r="530" spans="27:29" x14ac:dyDescent="0.3">
      <c r="AA530" s="114">
        <f t="shared" si="12"/>
        <v>1</v>
      </c>
      <c r="AB530" s="114">
        <f>IF(AC530="",0,IFERROR(IF(VLOOKUP(AC530,AC$38:AC529,1,0)&gt;0,0,0),1))</f>
        <v>0</v>
      </c>
      <c r="AC530" s="117">
        <f>IF(DATOS!J494=Y$39,DATOS!C494,"")</f>
        <v>0</v>
      </c>
    </row>
    <row r="531" spans="27:29" x14ac:dyDescent="0.3">
      <c r="AA531" s="114">
        <f t="shared" si="12"/>
        <v>1</v>
      </c>
      <c r="AB531" s="114">
        <f>IF(AC531="",0,IFERROR(IF(VLOOKUP(AC531,AC$38:AC530,1,0)&gt;0,0,0),1))</f>
        <v>0</v>
      </c>
      <c r="AC531" s="117">
        <f>IF(DATOS!J495=Y$39,DATOS!C495,"")</f>
        <v>0</v>
      </c>
    </row>
    <row r="532" spans="27:29" x14ac:dyDescent="0.3">
      <c r="AA532" s="114">
        <f t="shared" si="12"/>
        <v>1</v>
      </c>
      <c r="AB532" s="114">
        <f>IF(AC532="",0,IFERROR(IF(VLOOKUP(AC532,AC$38:AC531,1,0)&gt;0,0,0),1))</f>
        <v>0</v>
      </c>
      <c r="AC532" s="117">
        <f>IF(DATOS!J496=Y$39,DATOS!C496,"")</f>
        <v>0</v>
      </c>
    </row>
    <row r="533" spans="27:29" x14ac:dyDescent="0.3">
      <c r="AA533" s="114">
        <f t="shared" si="12"/>
        <v>1</v>
      </c>
      <c r="AB533" s="114">
        <f>IF(AC533="",0,IFERROR(IF(VLOOKUP(AC533,AC$38:AC532,1,0)&gt;0,0,0),1))</f>
        <v>0</v>
      </c>
      <c r="AC533" s="117">
        <f>IF(DATOS!J497=Y$39,DATOS!C497,"")</f>
        <v>0</v>
      </c>
    </row>
    <row r="534" spans="27:29" x14ac:dyDescent="0.3">
      <c r="AA534" s="114">
        <f t="shared" si="12"/>
        <v>1</v>
      </c>
      <c r="AB534" s="114">
        <f>IF(AC534="",0,IFERROR(IF(VLOOKUP(AC534,AC$38:AC533,1,0)&gt;0,0,0),1))</f>
        <v>0</v>
      </c>
      <c r="AC534" s="117">
        <f>IF(DATOS!J498=Y$39,DATOS!C498,"")</f>
        <v>0</v>
      </c>
    </row>
    <row r="535" spans="27:29" x14ac:dyDescent="0.3">
      <c r="AA535" s="114">
        <f t="shared" si="12"/>
        <v>1</v>
      </c>
      <c r="AB535" s="114">
        <f>IF(AC535="",0,IFERROR(IF(VLOOKUP(AC535,AC$38:AC534,1,0)&gt;0,0,0),1))</f>
        <v>0</v>
      </c>
      <c r="AC535" s="117">
        <f>IF(DATOS!J499=Y$39,DATOS!C499,"")</f>
        <v>0</v>
      </c>
    </row>
    <row r="536" spans="27:29" x14ac:dyDescent="0.3">
      <c r="AA536" s="114">
        <f t="shared" si="12"/>
        <v>1</v>
      </c>
      <c r="AB536" s="114">
        <f>IF(AC536="",0,IFERROR(IF(VLOOKUP(AC536,AC$38:AC535,1,0)&gt;0,0,0),1))</f>
        <v>0</v>
      </c>
      <c r="AC536" s="117">
        <f>IF(DATOS!J500=Y$39,DATOS!C500,"")</f>
        <v>0</v>
      </c>
    </row>
    <row r="537" spans="27:29" x14ac:dyDescent="0.3">
      <c r="AA537" s="114">
        <f t="shared" si="12"/>
        <v>1</v>
      </c>
      <c r="AB537" s="114">
        <f>IF(AC537="",0,IFERROR(IF(VLOOKUP(AC537,AC$38:AC536,1,0)&gt;0,0,0),1))</f>
        <v>0</v>
      </c>
      <c r="AC537" s="117">
        <f>IF(DATOS!J501=Y$39,DATOS!C501,"")</f>
        <v>0</v>
      </c>
    </row>
    <row r="538" spans="27:29" x14ac:dyDescent="0.3">
      <c r="AA538" s="114">
        <f t="shared" si="12"/>
        <v>1</v>
      </c>
      <c r="AB538" s="114">
        <f>IF(AC538="",0,IFERROR(IF(VLOOKUP(AC538,AC$38:AC537,1,0)&gt;0,0,0),1))</f>
        <v>0</v>
      </c>
      <c r="AC538" s="117">
        <f>IF(DATOS!J502=Y$39,DATOS!C502,"")</f>
        <v>0</v>
      </c>
    </row>
    <row r="539" spans="27:29" x14ac:dyDescent="0.3">
      <c r="AA539" s="114">
        <f t="shared" si="12"/>
        <v>1</v>
      </c>
      <c r="AB539" s="114">
        <f>IF(AC539="",0,IFERROR(IF(VLOOKUP(AC539,AC$38:AC538,1,0)&gt;0,0,0),1))</f>
        <v>0</v>
      </c>
      <c r="AC539" s="117">
        <f>IF(DATOS!J503=Y$39,DATOS!C503,"")</f>
        <v>0</v>
      </c>
    </row>
    <row r="540" spans="27:29" x14ac:dyDescent="0.3">
      <c r="AA540" s="114">
        <f t="shared" si="12"/>
        <v>1</v>
      </c>
      <c r="AB540" s="114">
        <f>IF(AC540="",0,IFERROR(IF(VLOOKUP(AC540,AC$38:AC539,1,0)&gt;0,0,0),1))</f>
        <v>0</v>
      </c>
      <c r="AC540" s="117">
        <f>IF(DATOS!J504=Y$39,DATOS!C504,"")</f>
        <v>0</v>
      </c>
    </row>
    <row r="541" spans="27:29" x14ac:dyDescent="0.3">
      <c r="AA541" s="114">
        <f t="shared" si="12"/>
        <v>1</v>
      </c>
      <c r="AB541" s="114">
        <f>IF(AC541="",0,IFERROR(IF(VLOOKUP(AC541,AC$38:AC540,1,0)&gt;0,0,0),1))</f>
        <v>0</v>
      </c>
      <c r="AC541" s="117">
        <f>IF(DATOS!J505=Y$39,DATOS!C505,"")</f>
        <v>0</v>
      </c>
    </row>
    <row r="542" spans="27:29" x14ac:dyDescent="0.3">
      <c r="AA542" s="114">
        <f t="shared" si="12"/>
        <v>1</v>
      </c>
      <c r="AB542" s="114">
        <f>IF(AC542="",0,IFERROR(IF(VLOOKUP(AC542,AC$38:AC541,1,0)&gt;0,0,0),1))</f>
        <v>0</v>
      </c>
      <c r="AC542" s="117">
        <f>IF(DATOS!J506=Y$39,DATOS!C506,"")</f>
        <v>0</v>
      </c>
    </row>
    <row r="543" spans="27:29" x14ac:dyDescent="0.3">
      <c r="AA543" s="114">
        <f t="shared" si="12"/>
        <v>1</v>
      </c>
      <c r="AB543" s="114">
        <f>IF(AC543="",0,IFERROR(IF(VLOOKUP(AC543,AC$38:AC542,1,0)&gt;0,0,0),1))</f>
        <v>0</v>
      </c>
      <c r="AC543" s="117">
        <f>IF(DATOS!J507=Y$39,DATOS!C507,"")</f>
        <v>0</v>
      </c>
    </row>
    <row r="544" spans="27:29" x14ac:dyDescent="0.3">
      <c r="AA544" s="114">
        <f t="shared" si="12"/>
        <v>1</v>
      </c>
      <c r="AB544" s="114">
        <f>IF(AC544="",0,IFERROR(IF(VLOOKUP(AC544,AC$38:AC543,1,0)&gt;0,0,0),1))</f>
        <v>0</v>
      </c>
      <c r="AC544" s="117">
        <f>IF(DATOS!J508=Y$39,DATOS!C508,"")</f>
        <v>0</v>
      </c>
    </row>
    <row r="545" spans="27:29" x14ac:dyDescent="0.3">
      <c r="AA545" s="114">
        <f t="shared" si="12"/>
        <v>1</v>
      </c>
      <c r="AB545" s="114">
        <f>IF(AC545="",0,IFERROR(IF(VLOOKUP(AC545,AC$38:AC544,1,0)&gt;0,0,0),1))</f>
        <v>0</v>
      </c>
      <c r="AC545" s="117">
        <f>IF(DATOS!J509=Y$39,DATOS!C509,"")</f>
        <v>0</v>
      </c>
    </row>
    <row r="546" spans="27:29" x14ac:dyDescent="0.3">
      <c r="AA546" s="114">
        <f t="shared" si="12"/>
        <v>1</v>
      </c>
      <c r="AB546" s="114">
        <f>IF(AC546="",0,IFERROR(IF(VLOOKUP(AC546,AC$38:AC545,1,0)&gt;0,0,0),1))</f>
        <v>0</v>
      </c>
      <c r="AC546" s="117">
        <f>IF(DATOS!J510=Y$39,DATOS!C510,"")</f>
        <v>0</v>
      </c>
    </row>
    <row r="547" spans="27:29" x14ac:dyDescent="0.3">
      <c r="AA547" s="114">
        <f t="shared" si="12"/>
        <v>1</v>
      </c>
      <c r="AB547" s="114">
        <f>IF(AC547="",0,IFERROR(IF(VLOOKUP(AC547,AC$38:AC546,1,0)&gt;0,0,0),1))</f>
        <v>0</v>
      </c>
      <c r="AC547" s="117">
        <f>IF(DATOS!J511=Y$39,DATOS!C511,"")</f>
        <v>0</v>
      </c>
    </row>
    <row r="548" spans="27:29" x14ac:dyDescent="0.3">
      <c r="AA548" s="114">
        <f t="shared" si="12"/>
        <v>1</v>
      </c>
      <c r="AB548" s="114">
        <f>IF(AC548="",0,IFERROR(IF(VLOOKUP(AC548,AC$38:AC547,1,0)&gt;0,0,0),1))</f>
        <v>0</v>
      </c>
      <c r="AC548" s="117">
        <f>IF(DATOS!J512=Y$39,DATOS!C512,"")</f>
        <v>0</v>
      </c>
    </row>
    <row r="549" spans="27:29" x14ac:dyDescent="0.3">
      <c r="AA549" s="114">
        <f t="shared" si="12"/>
        <v>1</v>
      </c>
      <c r="AB549" s="114">
        <f>IF(AC549="",0,IFERROR(IF(VLOOKUP(AC549,AC$38:AC548,1,0)&gt;0,0,0),1))</f>
        <v>0</v>
      </c>
      <c r="AC549" s="117">
        <f>IF(DATOS!J513=Y$39,DATOS!C513,"")</f>
        <v>0</v>
      </c>
    </row>
    <row r="550" spans="27:29" x14ac:dyDescent="0.3">
      <c r="AA550" s="114">
        <f t="shared" ref="AA550:AA613" si="13">AA549+AB550</f>
        <v>1</v>
      </c>
      <c r="AB550" s="114">
        <f>IF(AC550="",0,IFERROR(IF(VLOOKUP(AC550,AC$38:AC549,1,0)&gt;0,0,0),1))</f>
        <v>0</v>
      </c>
      <c r="AC550" s="117">
        <f>IF(DATOS!J514=Y$39,DATOS!C514,"")</f>
        <v>0</v>
      </c>
    </row>
    <row r="551" spans="27:29" x14ac:dyDescent="0.3">
      <c r="AA551" s="114">
        <f t="shared" si="13"/>
        <v>1</v>
      </c>
      <c r="AB551" s="114">
        <f>IF(AC551="",0,IFERROR(IF(VLOOKUP(AC551,AC$38:AC550,1,0)&gt;0,0,0),1))</f>
        <v>0</v>
      </c>
      <c r="AC551" s="117">
        <f>IF(DATOS!J515=Y$39,DATOS!C515,"")</f>
        <v>0</v>
      </c>
    </row>
    <row r="552" spans="27:29" x14ac:dyDescent="0.3">
      <c r="AA552" s="114">
        <f t="shared" si="13"/>
        <v>1</v>
      </c>
      <c r="AB552" s="114">
        <f>IF(AC552="",0,IFERROR(IF(VLOOKUP(AC552,AC$38:AC551,1,0)&gt;0,0,0),1))</f>
        <v>0</v>
      </c>
      <c r="AC552" s="117">
        <f>IF(DATOS!J516=Y$39,DATOS!C516,"")</f>
        <v>0</v>
      </c>
    </row>
    <row r="553" spans="27:29" x14ac:dyDescent="0.3">
      <c r="AA553" s="114">
        <f t="shared" si="13"/>
        <v>1</v>
      </c>
      <c r="AB553" s="114">
        <f>IF(AC553="",0,IFERROR(IF(VLOOKUP(AC553,AC$38:AC552,1,0)&gt;0,0,0),1))</f>
        <v>0</v>
      </c>
      <c r="AC553" s="117">
        <f>IF(DATOS!J517=Y$39,DATOS!C517,"")</f>
        <v>0</v>
      </c>
    </row>
    <row r="554" spans="27:29" x14ac:dyDescent="0.3">
      <c r="AA554" s="114">
        <f t="shared" si="13"/>
        <v>1</v>
      </c>
      <c r="AB554" s="114">
        <f>IF(AC554="",0,IFERROR(IF(VLOOKUP(AC554,AC$38:AC553,1,0)&gt;0,0,0),1))</f>
        <v>0</v>
      </c>
      <c r="AC554" s="117">
        <f>IF(DATOS!J518=Y$39,DATOS!C518,"")</f>
        <v>0</v>
      </c>
    </row>
    <row r="555" spans="27:29" x14ac:dyDescent="0.3">
      <c r="AA555" s="114">
        <f t="shared" si="13"/>
        <v>1</v>
      </c>
      <c r="AB555" s="114">
        <f>IF(AC555="",0,IFERROR(IF(VLOOKUP(AC555,AC$38:AC554,1,0)&gt;0,0,0),1))</f>
        <v>0</v>
      </c>
      <c r="AC555" s="117">
        <f>IF(DATOS!J519=Y$39,DATOS!C519,"")</f>
        <v>0</v>
      </c>
    </row>
    <row r="556" spans="27:29" x14ac:dyDescent="0.3">
      <c r="AA556" s="114">
        <f t="shared" si="13"/>
        <v>1</v>
      </c>
      <c r="AB556" s="114">
        <f>IF(AC556="",0,IFERROR(IF(VLOOKUP(AC556,AC$38:AC555,1,0)&gt;0,0,0),1))</f>
        <v>0</v>
      </c>
      <c r="AC556" s="117">
        <f>IF(DATOS!J520=Y$39,DATOS!C520,"")</f>
        <v>0</v>
      </c>
    </row>
    <row r="557" spans="27:29" x14ac:dyDescent="0.3">
      <c r="AA557" s="114">
        <f t="shared" si="13"/>
        <v>1</v>
      </c>
      <c r="AB557" s="114">
        <f>IF(AC557="",0,IFERROR(IF(VLOOKUP(AC557,AC$38:AC556,1,0)&gt;0,0,0),1))</f>
        <v>0</v>
      </c>
      <c r="AC557" s="117">
        <f>IF(DATOS!J521=Y$39,DATOS!C521,"")</f>
        <v>0</v>
      </c>
    </row>
    <row r="558" spans="27:29" x14ac:dyDescent="0.3">
      <c r="AA558" s="114">
        <f t="shared" si="13"/>
        <v>1</v>
      </c>
      <c r="AB558" s="114">
        <f>IF(AC558="",0,IFERROR(IF(VLOOKUP(AC558,AC$38:AC557,1,0)&gt;0,0,0),1))</f>
        <v>0</v>
      </c>
      <c r="AC558" s="117">
        <f>IF(DATOS!J522=Y$39,DATOS!C522,"")</f>
        <v>0</v>
      </c>
    </row>
    <row r="559" spans="27:29" x14ac:dyDescent="0.3">
      <c r="AA559" s="114">
        <f t="shared" si="13"/>
        <v>1</v>
      </c>
      <c r="AB559" s="114">
        <f>IF(AC559="",0,IFERROR(IF(VLOOKUP(AC559,AC$38:AC558,1,0)&gt;0,0,0),1))</f>
        <v>0</v>
      </c>
      <c r="AC559" s="117">
        <f>IF(DATOS!J523=Y$39,DATOS!C523,"")</f>
        <v>0</v>
      </c>
    </row>
    <row r="560" spans="27:29" x14ac:dyDescent="0.3">
      <c r="AA560" s="114">
        <f t="shared" si="13"/>
        <v>1</v>
      </c>
      <c r="AB560" s="114">
        <f>IF(AC560="",0,IFERROR(IF(VLOOKUP(AC560,AC$38:AC559,1,0)&gt;0,0,0),1))</f>
        <v>0</v>
      </c>
      <c r="AC560" s="117">
        <f>IF(DATOS!J524=Y$39,DATOS!C524,"")</f>
        <v>0</v>
      </c>
    </row>
    <row r="561" spans="27:29" x14ac:dyDescent="0.3">
      <c r="AA561" s="114">
        <f t="shared" si="13"/>
        <v>1</v>
      </c>
      <c r="AB561" s="114">
        <f>IF(AC561="",0,IFERROR(IF(VLOOKUP(AC561,AC$38:AC560,1,0)&gt;0,0,0),1))</f>
        <v>0</v>
      </c>
      <c r="AC561" s="117">
        <f>IF(DATOS!J525=Y$39,DATOS!C525,"")</f>
        <v>0</v>
      </c>
    </row>
    <row r="562" spans="27:29" x14ac:dyDescent="0.3">
      <c r="AA562" s="114">
        <f t="shared" si="13"/>
        <v>1</v>
      </c>
      <c r="AB562" s="114">
        <f>IF(AC562="",0,IFERROR(IF(VLOOKUP(AC562,AC$38:AC561,1,0)&gt;0,0,0),1))</f>
        <v>0</v>
      </c>
      <c r="AC562" s="117">
        <f>IF(DATOS!J526=Y$39,DATOS!C526,"")</f>
        <v>0</v>
      </c>
    </row>
    <row r="563" spans="27:29" x14ac:dyDescent="0.3">
      <c r="AA563" s="114">
        <f t="shared" si="13"/>
        <v>1</v>
      </c>
      <c r="AB563" s="114">
        <f>IF(AC563="",0,IFERROR(IF(VLOOKUP(AC563,AC$38:AC562,1,0)&gt;0,0,0),1))</f>
        <v>0</v>
      </c>
      <c r="AC563" s="117">
        <f>IF(DATOS!J527=Y$39,DATOS!C527,"")</f>
        <v>0</v>
      </c>
    </row>
    <row r="564" spans="27:29" x14ac:dyDescent="0.3">
      <c r="AA564" s="114">
        <f t="shared" si="13"/>
        <v>1</v>
      </c>
      <c r="AB564" s="114">
        <f>IF(AC564="",0,IFERROR(IF(VLOOKUP(AC564,AC$38:AC563,1,0)&gt;0,0,0),1))</f>
        <v>0</v>
      </c>
      <c r="AC564" s="117">
        <f>IF(DATOS!J528=Y$39,DATOS!C528,"")</f>
        <v>0</v>
      </c>
    </row>
    <row r="565" spans="27:29" x14ac:dyDescent="0.3">
      <c r="AA565" s="114">
        <f t="shared" si="13"/>
        <v>1</v>
      </c>
      <c r="AB565" s="114">
        <f>IF(AC565="",0,IFERROR(IF(VLOOKUP(AC565,AC$38:AC564,1,0)&gt;0,0,0),1))</f>
        <v>0</v>
      </c>
      <c r="AC565" s="117">
        <f>IF(DATOS!J529=Y$39,DATOS!C529,"")</f>
        <v>0</v>
      </c>
    </row>
    <row r="566" spans="27:29" x14ac:dyDescent="0.3">
      <c r="AA566" s="114">
        <f t="shared" si="13"/>
        <v>1</v>
      </c>
      <c r="AB566" s="114">
        <f>IF(AC566="",0,IFERROR(IF(VLOOKUP(AC566,AC$38:AC565,1,0)&gt;0,0,0),1))</f>
        <v>0</v>
      </c>
      <c r="AC566" s="117">
        <f>IF(DATOS!J530=Y$39,DATOS!C530,"")</f>
        <v>0</v>
      </c>
    </row>
    <row r="567" spans="27:29" x14ac:dyDescent="0.3">
      <c r="AA567" s="114">
        <f t="shared" si="13"/>
        <v>1</v>
      </c>
      <c r="AB567" s="114">
        <f>IF(AC567="",0,IFERROR(IF(VLOOKUP(AC567,AC$38:AC566,1,0)&gt;0,0,0),1))</f>
        <v>0</v>
      </c>
      <c r="AC567" s="117">
        <f>IF(DATOS!J531=Y$39,DATOS!C531,"")</f>
        <v>0</v>
      </c>
    </row>
    <row r="568" spans="27:29" x14ac:dyDescent="0.3">
      <c r="AA568" s="114">
        <f t="shared" si="13"/>
        <v>1</v>
      </c>
      <c r="AB568" s="114">
        <f>IF(AC568="",0,IFERROR(IF(VLOOKUP(AC568,AC$38:AC567,1,0)&gt;0,0,0),1))</f>
        <v>0</v>
      </c>
      <c r="AC568" s="117">
        <f>IF(DATOS!J532=Y$39,DATOS!C532,"")</f>
        <v>0</v>
      </c>
    </row>
    <row r="569" spans="27:29" x14ac:dyDescent="0.3">
      <c r="AA569" s="114">
        <f t="shared" si="13"/>
        <v>1</v>
      </c>
      <c r="AB569" s="114">
        <f>IF(AC569="",0,IFERROR(IF(VLOOKUP(AC569,AC$38:AC568,1,0)&gt;0,0,0),1))</f>
        <v>0</v>
      </c>
      <c r="AC569" s="117">
        <f>IF(DATOS!J533=Y$39,DATOS!C533,"")</f>
        <v>0</v>
      </c>
    </row>
    <row r="570" spans="27:29" x14ac:dyDescent="0.3">
      <c r="AA570" s="114">
        <f t="shared" si="13"/>
        <v>1</v>
      </c>
      <c r="AB570" s="114">
        <f>IF(AC570="",0,IFERROR(IF(VLOOKUP(AC570,AC$38:AC569,1,0)&gt;0,0,0),1))</f>
        <v>0</v>
      </c>
      <c r="AC570" s="117">
        <f>IF(DATOS!J534=Y$39,DATOS!C534,"")</f>
        <v>0</v>
      </c>
    </row>
    <row r="571" spans="27:29" x14ac:dyDescent="0.3">
      <c r="AA571" s="114">
        <f t="shared" si="13"/>
        <v>1</v>
      </c>
      <c r="AB571" s="114">
        <f>IF(AC571="",0,IFERROR(IF(VLOOKUP(AC571,AC$38:AC570,1,0)&gt;0,0,0),1))</f>
        <v>0</v>
      </c>
      <c r="AC571" s="117">
        <f>IF(DATOS!J535=Y$39,DATOS!C535,"")</f>
        <v>0</v>
      </c>
    </row>
    <row r="572" spans="27:29" x14ac:dyDescent="0.3">
      <c r="AA572" s="114">
        <f t="shared" si="13"/>
        <v>1</v>
      </c>
      <c r="AB572" s="114">
        <f>IF(AC572="",0,IFERROR(IF(VLOOKUP(AC572,AC$38:AC571,1,0)&gt;0,0,0),1))</f>
        <v>0</v>
      </c>
      <c r="AC572" s="117">
        <f>IF(DATOS!J536=Y$39,DATOS!C536,"")</f>
        <v>0</v>
      </c>
    </row>
    <row r="573" spans="27:29" x14ac:dyDescent="0.3">
      <c r="AA573" s="114">
        <f t="shared" si="13"/>
        <v>1</v>
      </c>
      <c r="AB573" s="114">
        <f>IF(AC573="",0,IFERROR(IF(VLOOKUP(AC573,AC$38:AC572,1,0)&gt;0,0,0),1))</f>
        <v>0</v>
      </c>
      <c r="AC573" s="117">
        <f>IF(DATOS!J537=Y$39,DATOS!C537,"")</f>
        <v>0</v>
      </c>
    </row>
    <row r="574" spans="27:29" x14ac:dyDescent="0.3">
      <c r="AA574" s="114">
        <f t="shared" si="13"/>
        <v>1</v>
      </c>
      <c r="AB574" s="114">
        <f>IF(AC574="",0,IFERROR(IF(VLOOKUP(AC574,AC$38:AC573,1,0)&gt;0,0,0),1))</f>
        <v>0</v>
      </c>
      <c r="AC574" s="117">
        <f>IF(DATOS!J538=Y$39,DATOS!C538,"")</f>
        <v>0</v>
      </c>
    </row>
    <row r="575" spans="27:29" x14ac:dyDescent="0.3">
      <c r="AA575" s="114">
        <f t="shared" si="13"/>
        <v>1</v>
      </c>
      <c r="AB575" s="114">
        <f>IF(AC575="",0,IFERROR(IF(VLOOKUP(AC575,AC$38:AC574,1,0)&gt;0,0,0),1))</f>
        <v>0</v>
      </c>
      <c r="AC575" s="117">
        <f>IF(DATOS!J539=Y$39,DATOS!C539,"")</f>
        <v>0</v>
      </c>
    </row>
    <row r="576" spans="27:29" x14ac:dyDescent="0.3">
      <c r="AA576" s="114">
        <f t="shared" si="13"/>
        <v>1</v>
      </c>
      <c r="AB576" s="114">
        <f>IF(AC576="",0,IFERROR(IF(VLOOKUP(AC576,AC$38:AC575,1,0)&gt;0,0,0),1))</f>
        <v>0</v>
      </c>
      <c r="AC576" s="117">
        <f>IF(DATOS!J540=Y$39,DATOS!C540,"")</f>
        <v>0</v>
      </c>
    </row>
    <row r="577" spans="27:29" x14ac:dyDescent="0.3">
      <c r="AA577" s="114">
        <f t="shared" si="13"/>
        <v>1</v>
      </c>
      <c r="AB577" s="114">
        <f>IF(AC577="",0,IFERROR(IF(VLOOKUP(AC577,AC$38:AC576,1,0)&gt;0,0,0),1))</f>
        <v>0</v>
      </c>
      <c r="AC577" s="117">
        <f>IF(DATOS!J541=Y$39,DATOS!C541,"")</f>
        <v>0</v>
      </c>
    </row>
    <row r="578" spans="27:29" x14ac:dyDescent="0.3">
      <c r="AA578" s="114">
        <f t="shared" si="13"/>
        <v>1</v>
      </c>
      <c r="AB578" s="114">
        <f>IF(AC578="",0,IFERROR(IF(VLOOKUP(AC578,AC$38:AC577,1,0)&gt;0,0,0),1))</f>
        <v>0</v>
      </c>
      <c r="AC578" s="117">
        <f>IF(DATOS!J542=Y$39,DATOS!C542,"")</f>
        <v>0</v>
      </c>
    </row>
    <row r="579" spans="27:29" x14ac:dyDescent="0.3">
      <c r="AA579" s="114">
        <f t="shared" si="13"/>
        <v>1</v>
      </c>
      <c r="AB579" s="114">
        <f>IF(AC579="",0,IFERROR(IF(VLOOKUP(AC579,AC$38:AC578,1,0)&gt;0,0,0),1))</f>
        <v>0</v>
      </c>
      <c r="AC579" s="117">
        <f>IF(DATOS!J543=Y$39,DATOS!C543,"")</f>
        <v>0</v>
      </c>
    </row>
    <row r="580" spans="27:29" x14ac:dyDescent="0.3">
      <c r="AA580" s="114">
        <f t="shared" si="13"/>
        <v>1</v>
      </c>
      <c r="AB580" s="114">
        <f>IF(AC580="",0,IFERROR(IF(VLOOKUP(AC580,AC$38:AC579,1,0)&gt;0,0,0),1))</f>
        <v>0</v>
      </c>
      <c r="AC580" s="117">
        <f>IF(DATOS!J544=Y$39,DATOS!C544,"")</f>
        <v>0</v>
      </c>
    </row>
    <row r="581" spans="27:29" x14ac:dyDescent="0.3">
      <c r="AA581" s="114">
        <f t="shared" si="13"/>
        <v>1</v>
      </c>
      <c r="AB581" s="114">
        <f>IF(AC581="",0,IFERROR(IF(VLOOKUP(AC581,AC$38:AC580,1,0)&gt;0,0,0),1))</f>
        <v>0</v>
      </c>
      <c r="AC581" s="117">
        <f>IF(DATOS!J545=Y$39,DATOS!C545,"")</f>
        <v>0</v>
      </c>
    </row>
    <row r="582" spans="27:29" x14ac:dyDescent="0.3">
      <c r="AA582" s="114">
        <f t="shared" si="13"/>
        <v>1</v>
      </c>
      <c r="AB582" s="114">
        <f>IF(AC582="",0,IFERROR(IF(VLOOKUP(AC582,AC$38:AC581,1,0)&gt;0,0,0),1))</f>
        <v>0</v>
      </c>
      <c r="AC582" s="117">
        <f>IF(DATOS!J546=Y$39,DATOS!C546,"")</f>
        <v>0</v>
      </c>
    </row>
    <row r="583" spans="27:29" x14ac:dyDescent="0.3">
      <c r="AA583" s="114">
        <f t="shared" si="13"/>
        <v>1</v>
      </c>
      <c r="AB583" s="114">
        <f>IF(AC583="",0,IFERROR(IF(VLOOKUP(AC583,AC$38:AC582,1,0)&gt;0,0,0),1))</f>
        <v>0</v>
      </c>
      <c r="AC583" s="117">
        <f>IF(DATOS!J547=Y$39,DATOS!C547,"")</f>
        <v>0</v>
      </c>
    </row>
    <row r="584" spans="27:29" x14ac:dyDescent="0.3">
      <c r="AA584" s="114">
        <f t="shared" si="13"/>
        <v>1</v>
      </c>
      <c r="AB584" s="114">
        <f>IF(AC584="",0,IFERROR(IF(VLOOKUP(AC584,AC$38:AC583,1,0)&gt;0,0,0),1))</f>
        <v>0</v>
      </c>
      <c r="AC584" s="117">
        <f>IF(DATOS!J548=Y$39,DATOS!C548,"")</f>
        <v>0</v>
      </c>
    </row>
    <row r="585" spans="27:29" x14ac:dyDescent="0.3">
      <c r="AA585" s="114">
        <f t="shared" si="13"/>
        <v>1</v>
      </c>
      <c r="AB585" s="114">
        <f>IF(AC585="",0,IFERROR(IF(VLOOKUP(AC585,AC$38:AC584,1,0)&gt;0,0,0),1))</f>
        <v>0</v>
      </c>
      <c r="AC585" s="117">
        <f>IF(DATOS!J549=Y$39,DATOS!C549,"")</f>
        <v>0</v>
      </c>
    </row>
    <row r="586" spans="27:29" x14ac:dyDescent="0.3">
      <c r="AA586" s="114">
        <f t="shared" si="13"/>
        <v>1</v>
      </c>
      <c r="AB586" s="114">
        <f>IF(AC586="",0,IFERROR(IF(VLOOKUP(AC586,AC$38:AC585,1,0)&gt;0,0,0),1))</f>
        <v>0</v>
      </c>
      <c r="AC586" s="117">
        <f>IF(DATOS!J550=Y$39,DATOS!C550,"")</f>
        <v>0</v>
      </c>
    </row>
    <row r="587" spans="27:29" x14ac:dyDescent="0.3">
      <c r="AA587" s="114">
        <f t="shared" si="13"/>
        <v>1</v>
      </c>
      <c r="AB587" s="114">
        <f>IF(AC587="",0,IFERROR(IF(VLOOKUP(AC587,AC$38:AC586,1,0)&gt;0,0,0),1))</f>
        <v>0</v>
      </c>
      <c r="AC587" s="117">
        <f>IF(DATOS!J551=Y$39,DATOS!C551,"")</f>
        <v>0</v>
      </c>
    </row>
    <row r="588" spans="27:29" x14ac:dyDescent="0.3">
      <c r="AA588" s="114">
        <f t="shared" si="13"/>
        <v>1</v>
      </c>
      <c r="AB588" s="114">
        <f>IF(AC588="",0,IFERROR(IF(VLOOKUP(AC588,AC$38:AC587,1,0)&gt;0,0,0),1))</f>
        <v>0</v>
      </c>
      <c r="AC588" s="117">
        <f>IF(DATOS!J552=Y$39,DATOS!C552,"")</f>
        <v>0</v>
      </c>
    </row>
    <row r="589" spans="27:29" x14ac:dyDescent="0.3">
      <c r="AA589" s="114">
        <f t="shared" si="13"/>
        <v>1</v>
      </c>
      <c r="AB589" s="114">
        <f>IF(AC589="",0,IFERROR(IF(VLOOKUP(AC589,AC$38:AC588,1,0)&gt;0,0,0),1))</f>
        <v>0</v>
      </c>
      <c r="AC589" s="117">
        <f>IF(DATOS!J553=Y$39,DATOS!C553,"")</f>
        <v>0</v>
      </c>
    </row>
    <row r="590" spans="27:29" x14ac:dyDescent="0.3">
      <c r="AA590" s="114">
        <f t="shared" si="13"/>
        <v>1</v>
      </c>
      <c r="AB590" s="114">
        <f>IF(AC590="",0,IFERROR(IF(VLOOKUP(AC590,AC$38:AC589,1,0)&gt;0,0,0),1))</f>
        <v>0</v>
      </c>
      <c r="AC590" s="117">
        <f>IF(DATOS!J554=Y$39,DATOS!C554,"")</f>
        <v>0</v>
      </c>
    </row>
    <row r="591" spans="27:29" x14ac:dyDescent="0.3">
      <c r="AA591" s="114">
        <f t="shared" si="13"/>
        <v>1</v>
      </c>
      <c r="AB591" s="114">
        <f>IF(AC591="",0,IFERROR(IF(VLOOKUP(AC591,AC$38:AC590,1,0)&gt;0,0,0),1))</f>
        <v>0</v>
      </c>
      <c r="AC591" s="117">
        <f>IF(DATOS!J555=Y$39,DATOS!C555,"")</f>
        <v>0</v>
      </c>
    </row>
    <row r="592" spans="27:29" x14ac:dyDescent="0.3">
      <c r="AA592" s="114">
        <f t="shared" si="13"/>
        <v>1</v>
      </c>
      <c r="AB592" s="114">
        <f>IF(AC592="",0,IFERROR(IF(VLOOKUP(AC592,AC$38:AC591,1,0)&gt;0,0,0),1))</f>
        <v>0</v>
      </c>
      <c r="AC592" s="117">
        <f>IF(DATOS!J556=Y$39,DATOS!C556,"")</f>
        <v>0</v>
      </c>
    </row>
    <row r="593" spans="27:29" x14ac:dyDescent="0.3">
      <c r="AA593" s="114">
        <f t="shared" si="13"/>
        <v>1</v>
      </c>
      <c r="AB593" s="114">
        <f>IF(AC593="",0,IFERROR(IF(VLOOKUP(AC593,AC$38:AC592,1,0)&gt;0,0,0),1))</f>
        <v>0</v>
      </c>
      <c r="AC593" s="117">
        <f>IF(DATOS!J557=Y$39,DATOS!C557,"")</f>
        <v>0</v>
      </c>
    </row>
    <row r="594" spans="27:29" x14ac:dyDescent="0.3">
      <c r="AA594" s="114">
        <f t="shared" si="13"/>
        <v>1</v>
      </c>
      <c r="AB594" s="114">
        <f>IF(AC594="",0,IFERROR(IF(VLOOKUP(AC594,AC$38:AC593,1,0)&gt;0,0,0),1))</f>
        <v>0</v>
      </c>
      <c r="AC594" s="117">
        <f>IF(DATOS!J558=Y$39,DATOS!C558,"")</f>
        <v>0</v>
      </c>
    </row>
    <row r="595" spans="27:29" x14ac:dyDescent="0.3">
      <c r="AA595" s="114">
        <f t="shared" si="13"/>
        <v>1</v>
      </c>
      <c r="AB595" s="114">
        <f>IF(AC595="",0,IFERROR(IF(VLOOKUP(AC595,AC$38:AC594,1,0)&gt;0,0,0),1))</f>
        <v>0</v>
      </c>
      <c r="AC595" s="117">
        <f>IF(DATOS!J559=Y$39,DATOS!C559,"")</f>
        <v>0</v>
      </c>
    </row>
    <row r="596" spans="27:29" x14ac:dyDescent="0.3">
      <c r="AA596" s="114">
        <f t="shared" si="13"/>
        <v>1</v>
      </c>
      <c r="AB596" s="114">
        <f>IF(AC596="",0,IFERROR(IF(VLOOKUP(AC596,AC$38:AC595,1,0)&gt;0,0,0),1))</f>
        <v>0</v>
      </c>
      <c r="AC596" s="117">
        <f>IF(DATOS!J560=Y$39,DATOS!C560,"")</f>
        <v>0</v>
      </c>
    </row>
    <row r="597" spans="27:29" x14ac:dyDescent="0.3">
      <c r="AA597" s="114">
        <f t="shared" si="13"/>
        <v>1</v>
      </c>
      <c r="AB597" s="114">
        <f>IF(AC597="",0,IFERROR(IF(VLOOKUP(AC597,AC$38:AC596,1,0)&gt;0,0,0),1))</f>
        <v>0</v>
      </c>
      <c r="AC597" s="117">
        <f>IF(DATOS!J561=Y$39,DATOS!C561,"")</f>
        <v>0</v>
      </c>
    </row>
    <row r="598" spans="27:29" x14ac:dyDescent="0.3">
      <c r="AA598" s="114">
        <f t="shared" si="13"/>
        <v>1</v>
      </c>
      <c r="AB598" s="114">
        <f>IF(AC598="",0,IFERROR(IF(VLOOKUP(AC598,AC$38:AC597,1,0)&gt;0,0,0),1))</f>
        <v>0</v>
      </c>
      <c r="AC598" s="117">
        <f>IF(DATOS!J562=Y$39,DATOS!C562,"")</f>
        <v>0</v>
      </c>
    </row>
    <row r="599" spans="27:29" x14ac:dyDescent="0.3">
      <c r="AA599" s="114">
        <f t="shared" si="13"/>
        <v>1</v>
      </c>
      <c r="AB599" s="114">
        <f>IF(AC599="",0,IFERROR(IF(VLOOKUP(AC599,AC$38:AC598,1,0)&gt;0,0,0),1))</f>
        <v>0</v>
      </c>
      <c r="AC599" s="117">
        <f>IF(DATOS!J563=Y$39,DATOS!C563,"")</f>
        <v>0</v>
      </c>
    </row>
    <row r="600" spans="27:29" x14ac:dyDescent="0.3">
      <c r="AA600" s="114">
        <f t="shared" si="13"/>
        <v>1</v>
      </c>
      <c r="AB600" s="114">
        <f>IF(AC600="",0,IFERROR(IF(VLOOKUP(AC600,AC$38:AC599,1,0)&gt;0,0,0),1))</f>
        <v>0</v>
      </c>
      <c r="AC600" s="117">
        <f>IF(DATOS!J564=Y$39,DATOS!C564,"")</f>
        <v>0</v>
      </c>
    </row>
    <row r="601" spans="27:29" x14ac:dyDescent="0.3">
      <c r="AA601" s="114">
        <f t="shared" si="13"/>
        <v>1</v>
      </c>
      <c r="AB601" s="114">
        <f>IF(AC601="",0,IFERROR(IF(VLOOKUP(AC601,AC$38:AC600,1,0)&gt;0,0,0),1))</f>
        <v>0</v>
      </c>
      <c r="AC601" s="117">
        <f>IF(DATOS!J565=Y$39,DATOS!C565,"")</f>
        <v>0</v>
      </c>
    </row>
    <row r="602" spans="27:29" x14ac:dyDescent="0.3">
      <c r="AA602" s="114">
        <f t="shared" si="13"/>
        <v>1</v>
      </c>
      <c r="AB602" s="114">
        <f>IF(AC602="",0,IFERROR(IF(VLOOKUP(AC602,AC$38:AC601,1,0)&gt;0,0,0),1))</f>
        <v>0</v>
      </c>
      <c r="AC602" s="117">
        <f>IF(DATOS!J566=Y$39,DATOS!C566,"")</f>
        <v>0</v>
      </c>
    </row>
    <row r="603" spans="27:29" x14ac:dyDescent="0.3">
      <c r="AA603" s="114">
        <f t="shared" si="13"/>
        <v>1</v>
      </c>
      <c r="AB603" s="114">
        <f>IF(AC603="",0,IFERROR(IF(VLOOKUP(AC603,AC$38:AC602,1,0)&gt;0,0,0),1))</f>
        <v>0</v>
      </c>
      <c r="AC603" s="117">
        <f>IF(DATOS!J567=Y$39,DATOS!C567,"")</f>
        <v>0</v>
      </c>
    </row>
    <row r="604" spans="27:29" x14ac:dyDescent="0.3">
      <c r="AA604" s="114">
        <f t="shared" si="13"/>
        <v>1</v>
      </c>
      <c r="AB604" s="114">
        <f>IF(AC604="",0,IFERROR(IF(VLOOKUP(AC604,AC$38:AC603,1,0)&gt;0,0,0),1))</f>
        <v>0</v>
      </c>
      <c r="AC604" s="117">
        <f>IF(DATOS!J568=Y$39,DATOS!C568,"")</f>
        <v>0</v>
      </c>
    </row>
    <row r="605" spans="27:29" x14ac:dyDescent="0.3">
      <c r="AA605" s="114">
        <f t="shared" si="13"/>
        <v>1</v>
      </c>
      <c r="AB605" s="114">
        <f>IF(AC605="",0,IFERROR(IF(VLOOKUP(AC605,AC$38:AC604,1,0)&gt;0,0,0),1))</f>
        <v>0</v>
      </c>
      <c r="AC605" s="117">
        <f>IF(DATOS!J569=Y$39,DATOS!C569,"")</f>
        <v>0</v>
      </c>
    </row>
    <row r="606" spans="27:29" x14ac:dyDescent="0.3">
      <c r="AA606" s="114">
        <f t="shared" si="13"/>
        <v>1</v>
      </c>
      <c r="AB606" s="114">
        <f>IF(AC606="",0,IFERROR(IF(VLOOKUP(AC606,AC$38:AC605,1,0)&gt;0,0,0),1))</f>
        <v>0</v>
      </c>
      <c r="AC606" s="117">
        <f>IF(DATOS!J570=Y$39,DATOS!C570,"")</f>
        <v>0</v>
      </c>
    </row>
    <row r="607" spans="27:29" x14ac:dyDescent="0.3">
      <c r="AA607" s="114">
        <f t="shared" si="13"/>
        <v>1</v>
      </c>
      <c r="AB607" s="114">
        <f>IF(AC607="",0,IFERROR(IF(VLOOKUP(AC607,AC$38:AC606,1,0)&gt;0,0,0),1))</f>
        <v>0</v>
      </c>
      <c r="AC607" s="117">
        <f>IF(DATOS!J571=Y$39,DATOS!C571,"")</f>
        <v>0</v>
      </c>
    </row>
    <row r="608" spans="27:29" x14ac:dyDescent="0.3">
      <c r="AA608" s="114">
        <f t="shared" si="13"/>
        <v>1</v>
      </c>
      <c r="AB608" s="114">
        <f>IF(AC608="",0,IFERROR(IF(VLOOKUP(AC608,AC$38:AC607,1,0)&gt;0,0,0),1))</f>
        <v>0</v>
      </c>
      <c r="AC608" s="117">
        <f>IF(DATOS!J572=Y$39,DATOS!C572,"")</f>
        <v>0</v>
      </c>
    </row>
    <row r="609" spans="27:29" x14ac:dyDescent="0.3">
      <c r="AA609" s="114">
        <f t="shared" si="13"/>
        <v>1</v>
      </c>
      <c r="AB609" s="114">
        <f>IF(AC609="",0,IFERROR(IF(VLOOKUP(AC609,AC$38:AC608,1,0)&gt;0,0,0),1))</f>
        <v>0</v>
      </c>
      <c r="AC609" s="117">
        <f>IF(DATOS!J573=Y$39,DATOS!C573,"")</f>
        <v>0</v>
      </c>
    </row>
    <row r="610" spans="27:29" x14ac:dyDescent="0.3">
      <c r="AA610" s="114">
        <f t="shared" si="13"/>
        <v>1</v>
      </c>
      <c r="AB610" s="114">
        <f>IF(AC610="",0,IFERROR(IF(VLOOKUP(AC610,AC$38:AC609,1,0)&gt;0,0,0),1))</f>
        <v>0</v>
      </c>
      <c r="AC610" s="117">
        <f>IF(DATOS!J574=Y$39,DATOS!C574,"")</f>
        <v>0</v>
      </c>
    </row>
    <row r="611" spans="27:29" x14ac:dyDescent="0.3">
      <c r="AA611" s="114">
        <f t="shared" si="13"/>
        <v>1</v>
      </c>
      <c r="AB611" s="114">
        <f>IF(AC611="",0,IFERROR(IF(VLOOKUP(AC611,AC$38:AC610,1,0)&gt;0,0,0),1))</f>
        <v>0</v>
      </c>
      <c r="AC611" s="117">
        <f>IF(DATOS!J575=Y$39,DATOS!C575,"")</f>
        <v>0</v>
      </c>
    </row>
    <row r="612" spans="27:29" x14ac:dyDescent="0.3">
      <c r="AA612" s="114">
        <f t="shared" si="13"/>
        <v>1</v>
      </c>
      <c r="AB612" s="114">
        <f>IF(AC612="",0,IFERROR(IF(VLOOKUP(AC612,AC$38:AC611,1,0)&gt;0,0,0),1))</f>
        <v>0</v>
      </c>
      <c r="AC612" s="117">
        <f>IF(DATOS!J576=Y$39,DATOS!C576,"")</f>
        <v>0</v>
      </c>
    </row>
    <row r="613" spans="27:29" x14ac:dyDescent="0.3">
      <c r="AA613" s="114">
        <f t="shared" si="13"/>
        <v>1</v>
      </c>
      <c r="AB613" s="114">
        <f>IF(AC613="",0,IFERROR(IF(VLOOKUP(AC613,AC$38:AC612,1,0)&gt;0,0,0),1))</f>
        <v>0</v>
      </c>
      <c r="AC613" s="117">
        <f>IF(DATOS!J577=Y$39,DATOS!C577,"")</f>
        <v>0</v>
      </c>
    </row>
    <row r="614" spans="27:29" x14ac:dyDescent="0.3">
      <c r="AA614" s="114">
        <f t="shared" ref="AA614:AA677" si="14">AA613+AB614</f>
        <v>1</v>
      </c>
      <c r="AB614" s="114">
        <f>IF(AC614="",0,IFERROR(IF(VLOOKUP(AC614,AC$38:AC613,1,0)&gt;0,0,0),1))</f>
        <v>0</v>
      </c>
      <c r="AC614" s="117">
        <f>IF(DATOS!J578=Y$39,DATOS!C578,"")</f>
        <v>0</v>
      </c>
    </row>
    <row r="615" spans="27:29" x14ac:dyDescent="0.3">
      <c r="AA615" s="114">
        <f t="shared" si="14"/>
        <v>1</v>
      </c>
      <c r="AB615" s="114">
        <f>IF(AC615="",0,IFERROR(IF(VLOOKUP(AC615,AC$38:AC614,1,0)&gt;0,0,0),1))</f>
        <v>0</v>
      </c>
      <c r="AC615" s="117">
        <f>IF(DATOS!J579=Y$39,DATOS!C579,"")</f>
        <v>0</v>
      </c>
    </row>
    <row r="616" spans="27:29" x14ac:dyDescent="0.3">
      <c r="AA616" s="114">
        <f t="shared" si="14"/>
        <v>1</v>
      </c>
      <c r="AB616" s="114">
        <f>IF(AC616="",0,IFERROR(IF(VLOOKUP(AC616,AC$38:AC615,1,0)&gt;0,0,0),1))</f>
        <v>0</v>
      </c>
      <c r="AC616" s="117">
        <f>IF(DATOS!J580=Y$39,DATOS!C580,"")</f>
        <v>0</v>
      </c>
    </row>
    <row r="617" spans="27:29" x14ac:dyDescent="0.3">
      <c r="AA617" s="114">
        <f t="shared" si="14"/>
        <v>1</v>
      </c>
      <c r="AB617" s="114">
        <f>IF(AC617="",0,IFERROR(IF(VLOOKUP(AC617,AC$38:AC616,1,0)&gt;0,0,0),1))</f>
        <v>0</v>
      </c>
      <c r="AC617" s="117">
        <f>IF(DATOS!J581=Y$39,DATOS!C581,"")</f>
        <v>0</v>
      </c>
    </row>
    <row r="618" spans="27:29" x14ac:dyDescent="0.3">
      <c r="AA618" s="114">
        <f t="shared" si="14"/>
        <v>1</v>
      </c>
      <c r="AB618" s="114">
        <f>IF(AC618="",0,IFERROR(IF(VLOOKUP(AC618,AC$38:AC617,1,0)&gt;0,0,0),1))</f>
        <v>0</v>
      </c>
      <c r="AC618" s="117">
        <f>IF(DATOS!J582=Y$39,DATOS!C582,"")</f>
        <v>0</v>
      </c>
    </row>
    <row r="619" spans="27:29" x14ac:dyDescent="0.3">
      <c r="AA619" s="114">
        <f t="shared" si="14"/>
        <v>1</v>
      </c>
      <c r="AB619" s="114">
        <f>IF(AC619="",0,IFERROR(IF(VLOOKUP(AC619,AC$38:AC618,1,0)&gt;0,0,0),1))</f>
        <v>0</v>
      </c>
      <c r="AC619" s="117">
        <f>IF(DATOS!J583=Y$39,DATOS!C583,"")</f>
        <v>0</v>
      </c>
    </row>
    <row r="620" spans="27:29" x14ac:dyDescent="0.3">
      <c r="AA620" s="114">
        <f t="shared" si="14"/>
        <v>1</v>
      </c>
      <c r="AB620" s="114">
        <f>IF(AC620="",0,IFERROR(IF(VLOOKUP(AC620,AC$38:AC619,1,0)&gt;0,0,0),1))</f>
        <v>0</v>
      </c>
      <c r="AC620" s="117">
        <f>IF(DATOS!J584=Y$39,DATOS!C584,"")</f>
        <v>0</v>
      </c>
    </row>
    <row r="621" spans="27:29" x14ac:dyDescent="0.3">
      <c r="AA621" s="114">
        <f t="shared" si="14"/>
        <v>1</v>
      </c>
      <c r="AB621" s="114">
        <f>IF(AC621="",0,IFERROR(IF(VLOOKUP(AC621,AC$38:AC620,1,0)&gt;0,0,0),1))</f>
        <v>0</v>
      </c>
      <c r="AC621" s="117">
        <f>IF(DATOS!J585=Y$39,DATOS!C585,"")</f>
        <v>0</v>
      </c>
    </row>
    <row r="622" spans="27:29" x14ac:dyDescent="0.3">
      <c r="AA622" s="114">
        <f t="shared" si="14"/>
        <v>1</v>
      </c>
      <c r="AB622" s="114">
        <f>IF(AC622="",0,IFERROR(IF(VLOOKUP(AC622,AC$38:AC621,1,0)&gt;0,0,0),1))</f>
        <v>0</v>
      </c>
      <c r="AC622" s="117">
        <f>IF(DATOS!J586=Y$39,DATOS!C586,"")</f>
        <v>0</v>
      </c>
    </row>
    <row r="623" spans="27:29" x14ac:dyDescent="0.3">
      <c r="AA623" s="114">
        <f t="shared" si="14"/>
        <v>1</v>
      </c>
      <c r="AB623" s="114">
        <f>IF(AC623="",0,IFERROR(IF(VLOOKUP(AC623,AC$38:AC622,1,0)&gt;0,0,0),1))</f>
        <v>0</v>
      </c>
      <c r="AC623" s="117">
        <f>IF(DATOS!J587=Y$39,DATOS!C587,"")</f>
        <v>0</v>
      </c>
    </row>
    <row r="624" spans="27:29" x14ac:dyDescent="0.3">
      <c r="AA624" s="114">
        <f t="shared" si="14"/>
        <v>1</v>
      </c>
      <c r="AB624" s="114">
        <f>IF(AC624="",0,IFERROR(IF(VLOOKUP(AC624,AC$38:AC623,1,0)&gt;0,0,0),1))</f>
        <v>0</v>
      </c>
      <c r="AC624" s="117">
        <f>IF(DATOS!J588=Y$39,DATOS!C588,"")</f>
        <v>0</v>
      </c>
    </row>
    <row r="625" spans="27:29" x14ac:dyDescent="0.3">
      <c r="AA625" s="114">
        <f t="shared" si="14"/>
        <v>1</v>
      </c>
      <c r="AB625" s="114">
        <f>IF(AC625="",0,IFERROR(IF(VLOOKUP(AC625,AC$38:AC624,1,0)&gt;0,0,0),1))</f>
        <v>0</v>
      </c>
      <c r="AC625" s="117">
        <f>IF(DATOS!J589=Y$39,DATOS!C589,"")</f>
        <v>0</v>
      </c>
    </row>
    <row r="626" spans="27:29" x14ac:dyDescent="0.3">
      <c r="AA626" s="114">
        <f t="shared" si="14"/>
        <v>1</v>
      </c>
      <c r="AB626" s="114">
        <f>IF(AC626="",0,IFERROR(IF(VLOOKUP(AC626,AC$38:AC625,1,0)&gt;0,0,0),1))</f>
        <v>0</v>
      </c>
      <c r="AC626" s="117">
        <f>IF(DATOS!J590=Y$39,DATOS!C590,"")</f>
        <v>0</v>
      </c>
    </row>
    <row r="627" spans="27:29" x14ac:dyDescent="0.3">
      <c r="AA627" s="114">
        <f t="shared" si="14"/>
        <v>1</v>
      </c>
      <c r="AB627" s="114">
        <f>IF(AC627="",0,IFERROR(IF(VLOOKUP(AC627,AC$38:AC626,1,0)&gt;0,0,0),1))</f>
        <v>0</v>
      </c>
      <c r="AC627" s="117">
        <f>IF(DATOS!J591=Y$39,DATOS!C591,"")</f>
        <v>0</v>
      </c>
    </row>
    <row r="628" spans="27:29" x14ac:dyDescent="0.3">
      <c r="AA628" s="114">
        <f t="shared" si="14"/>
        <v>1</v>
      </c>
      <c r="AB628" s="114">
        <f>IF(AC628="",0,IFERROR(IF(VLOOKUP(AC628,AC$38:AC627,1,0)&gt;0,0,0),1))</f>
        <v>0</v>
      </c>
      <c r="AC628" s="117">
        <f>IF(DATOS!J592=Y$39,DATOS!C592,"")</f>
        <v>0</v>
      </c>
    </row>
    <row r="629" spans="27:29" x14ac:dyDescent="0.3">
      <c r="AA629" s="114">
        <f t="shared" si="14"/>
        <v>1</v>
      </c>
      <c r="AB629" s="114">
        <f>IF(AC629="",0,IFERROR(IF(VLOOKUP(AC629,AC$38:AC628,1,0)&gt;0,0,0),1))</f>
        <v>0</v>
      </c>
      <c r="AC629" s="117">
        <f>IF(DATOS!J593=Y$39,DATOS!C593,"")</f>
        <v>0</v>
      </c>
    </row>
    <row r="630" spans="27:29" x14ac:dyDescent="0.3">
      <c r="AA630" s="114">
        <f t="shared" si="14"/>
        <v>1</v>
      </c>
      <c r="AB630" s="114">
        <f>IF(AC630="",0,IFERROR(IF(VLOOKUP(AC630,AC$38:AC629,1,0)&gt;0,0,0),1))</f>
        <v>0</v>
      </c>
      <c r="AC630" s="117">
        <f>IF(DATOS!J594=Y$39,DATOS!C594,"")</f>
        <v>0</v>
      </c>
    </row>
    <row r="631" spans="27:29" x14ac:dyDescent="0.3">
      <c r="AA631" s="114">
        <f t="shared" si="14"/>
        <v>1</v>
      </c>
      <c r="AB631" s="114">
        <f>IF(AC631="",0,IFERROR(IF(VLOOKUP(AC631,AC$38:AC630,1,0)&gt;0,0,0),1))</f>
        <v>0</v>
      </c>
      <c r="AC631" s="117">
        <f>IF(DATOS!J595=Y$39,DATOS!C595,"")</f>
        <v>0</v>
      </c>
    </row>
    <row r="632" spans="27:29" x14ac:dyDescent="0.3">
      <c r="AA632" s="114">
        <f t="shared" si="14"/>
        <v>1</v>
      </c>
      <c r="AB632" s="114">
        <f>IF(AC632="",0,IFERROR(IF(VLOOKUP(AC632,AC$38:AC631,1,0)&gt;0,0,0),1))</f>
        <v>0</v>
      </c>
      <c r="AC632" s="117">
        <f>IF(DATOS!J596=Y$39,DATOS!C596,"")</f>
        <v>0</v>
      </c>
    </row>
    <row r="633" spans="27:29" x14ac:dyDescent="0.3">
      <c r="AA633" s="114">
        <f t="shared" si="14"/>
        <v>1</v>
      </c>
      <c r="AB633" s="114">
        <f>IF(AC633="",0,IFERROR(IF(VLOOKUP(AC633,AC$38:AC632,1,0)&gt;0,0,0),1))</f>
        <v>0</v>
      </c>
      <c r="AC633" s="117">
        <f>IF(DATOS!J597=Y$39,DATOS!C597,"")</f>
        <v>0</v>
      </c>
    </row>
    <row r="634" spans="27:29" x14ac:dyDescent="0.3">
      <c r="AA634" s="114">
        <f t="shared" si="14"/>
        <v>1</v>
      </c>
      <c r="AB634" s="114">
        <f>IF(AC634="",0,IFERROR(IF(VLOOKUP(AC634,AC$38:AC633,1,0)&gt;0,0,0),1))</f>
        <v>0</v>
      </c>
      <c r="AC634" s="117">
        <f>IF(DATOS!J598=Y$39,DATOS!C598,"")</f>
        <v>0</v>
      </c>
    </row>
    <row r="635" spans="27:29" x14ac:dyDescent="0.3">
      <c r="AA635" s="114">
        <f t="shared" si="14"/>
        <v>1</v>
      </c>
      <c r="AB635" s="114">
        <f>IF(AC635="",0,IFERROR(IF(VLOOKUP(AC635,AC$38:AC634,1,0)&gt;0,0,0),1))</f>
        <v>0</v>
      </c>
      <c r="AC635" s="117">
        <f>IF(DATOS!J599=Y$39,DATOS!C599,"")</f>
        <v>0</v>
      </c>
    </row>
    <row r="636" spans="27:29" x14ac:dyDescent="0.3">
      <c r="AA636" s="114">
        <f t="shared" si="14"/>
        <v>1</v>
      </c>
      <c r="AB636" s="114">
        <f>IF(AC636="",0,IFERROR(IF(VLOOKUP(AC636,AC$38:AC635,1,0)&gt;0,0,0),1))</f>
        <v>0</v>
      </c>
      <c r="AC636" s="117">
        <f>IF(DATOS!J600=Y$39,DATOS!C600,"")</f>
        <v>0</v>
      </c>
    </row>
    <row r="637" spans="27:29" x14ac:dyDescent="0.3">
      <c r="AA637" s="114">
        <f t="shared" si="14"/>
        <v>1</v>
      </c>
      <c r="AB637" s="114">
        <f>IF(AC637="",0,IFERROR(IF(VLOOKUP(AC637,AC$38:AC636,1,0)&gt;0,0,0),1))</f>
        <v>0</v>
      </c>
      <c r="AC637" s="117">
        <f>IF(DATOS!J601=Y$39,DATOS!C601,"")</f>
        <v>0</v>
      </c>
    </row>
    <row r="638" spans="27:29" x14ac:dyDescent="0.3">
      <c r="AA638" s="114">
        <f t="shared" si="14"/>
        <v>1</v>
      </c>
      <c r="AB638" s="114">
        <f>IF(AC638="",0,IFERROR(IF(VLOOKUP(AC638,AC$38:AC637,1,0)&gt;0,0,0),1))</f>
        <v>0</v>
      </c>
      <c r="AC638" s="117">
        <f>IF(DATOS!J602=Y$39,DATOS!C602,"")</f>
        <v>0</v>
      </c>
    </row>
    <row r="639" spans="27:29" x14ac:dyDescent="0.3">
      <c r="AA639" s="114">
        <f t="shared" si="14"/>
        <v>1</v>
      </c>
      <c r="AB639" s="114">
        <f>IF(AC639="",0,IFERROR(IF(VLOOKUP(AC639,AC$38:AC638,1,0)&gt;0,0,0),1))</f>
        <v>0</v>
      </c>
      <c r="AC639" s="117">
        <f>IF(DATOS!J603=Y$39,DATOS!C603,"")</f>
        <v>0</v>
      </c>
    </row>
    <row r="640" spans="27:29" x14ac:dyDescent="0.3">
      <c r="AA640" s="114">
        <f t="shared" si="14"/>
        <v>1</v>
      </c>
      <c r="AB640" s="114">
        <f>IF(AC640="",0,IFERROR(IF(VLOOKUP(AC640,AC$38:AC639,1,0)&gt;0,0,0),1))</f>
        <v>0</v>
      </c>
      <c r="AC640" s="117">
        <f>IF(DATOS!J604=Y$39,DATOS!C604,"")</f>
        <v>0</v>
      </c>
    </row>
    <row r="641" spans="27:29" x14ac:dyDescent="0.3">
      <c r="AA641" s="114">
        <f t="shared" si="14"/>
        <v>1</v>
      </c>
      <c r="AB641" s="114">
        <f>IF(AC641="",0,IFERROR(IF(VLOOKUP(AC641,AC$38:AC640,1,0)&gt;0,0,0),1))</f>
        <v>0</v>
      </c>
      <c r="AC641" s="117">
        <f>IF(DATOS!J605=Y$39,DATOS!C605,"")</f>
        <v>0</v>
      </c>
    </row>
    <row r="642" spans="27:29" x14ac:dyDescent="0.3">
      <c r="AA642" s="114">
        <f t="shared" si="14"/>
        <v>1</v>
      </c>
      <c r="AB642" s="114">
        <f>IF(AC642="",0,IFERROR(IF(VLOOKUP(AC642,AC$38:AC641,1,0)&gt;0,0,0),1))</f>
        <v>0</v>
      </c>
      <c r="AC642" s="117">
        <f>IF(DATOS!J606=Y$39,DATOS!C606,"")</f>
        <v>0</v>
      </c>
    </row>
    <row r="643" spans="27:29" x14ac:dyDescent="0.3">
      <c r="AA643" s="114">
        <f t="shared" si="14"/>
        <v>1</v>
      </c>
      <c r="AB643" s="114">
        <f>IF(AC643="",0,IFERROR(IF(VLOOKUP(AC643,AC$38:AC642,1,0)&gt;0,0,0),1))</f>
        <v>0</v>
      </c>
      <c r="AC643" s="117">
        <f>IF(DATOS!J607=Y$39,DATOS!C607,"")</f>
        <v>0</v>
      </c>
    </row>
    <row r="644" spans="27:29" x14ac:dyDescent="0.3">
      <c r="AA644" s="114">
        <f t="shared" si="14"/>
        <v>1</v>
      </c>
      <c r="AB644" s="114">
        <f>IF(AC644="",0,IFERROR(IF(VLOOKUP(AC644,AC$38:AC643,1,0)&gt;0,0,0),1))</f>
        <v>0</v>
      </c>
      <c r="AC644" s="117">
        <f>IF(DATOS!J608=Y$39,DATOS!C608,"")</f>
        <v>0</v>
      </c>
    </row>
    <row r="645" spans="27:29" x14ac:dyDescent="0.3">
      <c r="AA645" s="114">
        <f t="shared" si="14"/>
        <v>1</v>
      </c>
      <c r="AB645" s="114">
        <f>IF(AC645="",0,IFERROR(IF(VLOOKUP(AC645,AC$38:AC644,1,0)&gt;0,0,0),1))</f>
        <v>0</v>
      </c>
      <c r="AC645" s="117">
        <f>IF(DATOS!J609=Y$39,DATOS!C609,"")</f>
        <v>0</v>
      </c>
    </row>
    <row r="646" spans="27:29" x14ac:dyDescent="0.3">
      <c r="AA646" s="114">
        <f t="shared" si="14"/>
        <v>1</v>
      </c>
      <c r="AB646" s="114">
        <f>IF(AC646="",0,IFERROR(IF(VLOOKUP(AC646,AC$38:AC645,1,0)&gt;0,0,0),1))</f>
        <v>0</v>
      </c>
      <c r="AC646" s="117">
        <f>IF(DATOS!J610=Y$39,DATOS!C610,"")</f>
        <v>0</v>
      </c>
    </row>
    <row r="647" spans="27:29" x14ac:dyDescent="0.3">
      <c r="AA647" s="114">
        <f t="shared" si="14"/>
        <v>1</v>
      </c>
      <c r="AB647" s="114">
        <f>IF(AC647="",0,IFERROR(IF(VLOOKUP(AC647,AC$38:AC646,1,0)&gt;0,0,0),1))</f>
        <v>0</v>
      </c>
      <c r="AC647" s="117">
        <f>IF(DATOS!J611=Y$39,DATOS!C611,"")</f>
        <v>0</v>
      </c>
    </row>
    <row r="648" spans="27:29" x14ac:dyDescent="0.3">
      <c r="AA648" s="114">
        <f t="shared" si="14"/>
        <v>1</v>
      </c>
      <c r="AB648" s="114">
        <f>IF(AC648="",0,IFERROR(IF(VLOOKUP(AC648,AC$38:AC647,1,0)&gt;0,0,0),1))</f>
        <v>0</v>
      </c>
      <c r="AC648" s="117">
        <f>IF(DATOS!J612=Y$39,DATOS!C612,"")</f>
        <v>0</v>
      </c>
    </row>
    <row r="649" spans="27:29" x14ac:dyDescent="0.3">
      <c r="AA649" s="114">
        <f t="shared" si="14"/>
        <v>1</v>
      </c>
      <c r="AB649" s="114">
        <f>IF(AC649="",0,IFERROR(IF(VLOOKUP(AC649,AC$38:AC648,1,0)&gt;0,0,0),1))</f>
        <v>0</v>
      </c>
      <c r="AC649" s="117">
        <f>IF(DATOS!J613=Y$39,DATOS!C613,"")</f>
        <v>0</v>
      </c>
    </row>
    <row r="650" spans="27:29" x14ac:dyDescent="0.3">
      <c r="AA650" s="114">
        <f t="shared" si="14"/>
        <v>1</v>
      </c>
      <c r="AB650" s="114">
        <f>IF(AC650="",0,IFERROR(IF(VLOOKUP(AC650,AC$38:AC649,1,0)&gt;0,0,0),1))</f>
        <v>0</v>
      </c>
      <c r="AC650" s="117">
        <f>IF(DATOS!J614=Y$39,DATOS!C614,"")</f>
        <v>0</v>
      </c>
    </row>
    <row r="651" spans="27:29" x14ac:dyDescent="0.3">
      <c r="AA651" s="114">
        <f t="shared" si="14"/>
        <v>1</v>
      </c>
      <c r="AB651" s="114">
        <f>IF(AC651="",0,IFERROR(IF(VLOOKUP(AC651,AC$38:AC650,1,0)&gt;0,0,0),1))</f>
        <v>0</v>
      </c>
      <c r="AC651" s="117">
        <f>IF(DATOS!J615=Y$39,DATOS!C615,"")</f>
        <v>0</v>
      </c>
    </row>
    <row r="652" spans="27:29" x14ac:dyDescent="0.3">
      <c r="AA652" s="114">
        <f t="shared" si="14"/>
        <v>1</v>
      </c>
      <c r="AB652" s="114">
        <f>IF(AC652="",0,IFERROR(IF(VLOOKUP(AC652,AC$38:AC651,1,0)&gt;0,0,0),1))</f>
        <v>0</v>
      </c>
      <c r="AC652" s="117">
        <f>IF(DATOS!J616=Y$39,DATOS!C616,"")</f>
        <v>0</v>
      </c>
    </row>
    <row r="653" spans="27:29" x14ac:dyDescent="0.3">
      <c r="AA653" s="114">
        <f t="shared" si="14"/>
        <v>1</v>
      </c>
      <c r="AB653" s="114">
        <f>IF(AC653="",0,IFERROR(IF(VLOOKUP(AC653,AC$38:AC652,1,0)&gt;0,0,0),1))</f>
        <v>0</v>
      </c>
      <c r="AC653" s="117">
        <f>IF(DATOS!J617=Y$39,DATOS!C617,"")</f>
        <v>0</v>
      </c>
    </row>
    <row r="654" spans="27:29" x14ac:dyDescent="0.3">
      <c r="AA654" s="114">
        <f t="shared" si="14"/>
        <v>1</v>
      </c>
      <c r="AB654" s="114">
        <f>IF(AC654="",0,IFERROR(IF(VLOOKUP(AC654,AC$38:AC653,1,0)&gt;0,0,0),1))</f>
        <v>0</v>
      </c>
      <c r="AC654" s="117">
        <f>IF(DATOS!J618=Y$39,DATOS!C618,"")</f>
        <v>0</v>
      </c>
    </row>
    <row r="655" spans="27:29" x14ac:dyDescent="0.3">
      <c r="AA655" s="114">
        <f t="shared" si="14"/>
        <v>1</v>
      </c>
      <c r="AB655" s="114">
        <f>IF(AC655="",0,IFERROR(IF(VLOOKUP(AC655,AC$38:AC654,1,0)&gt;0,0,0),1))</f>
        <v>0</v>
      </c>
      <c r="AC655" s="117">
        <f>IF(DATOS!J619=Y$39,DATOS!C619,"")</f>
        <v>0</v>
      </c>
    </row>
    <row r="656" spans="27:29" x14ac:dyDescent="0.3">
      <c r="AA656" s="114">
        <f t="shared" si="14"/>
        <v>1</v>
      </c>
      <c r="AB656" s="114">
        <f>IF(AC656="",0,IFERROR(IF(VLOOKUP(AC656,AC$38:AC655,1,0)&gt;0,0,0),1))</f>
        <v>0</v>
      </c>
      <c r="AC656" s="117">
        <f>IF(DATOS!J620=Y$39,DATOS!C620,"")</f>
        <v>0</v>
      </c>
    </row>
    <row r="657" spans="27:29" x14ac:dyDescent="0.3">
      <c r="AA657" s="114">
        <f t="shared" si="14"/>
        <v>1</v>
      </c>
      <c r="AB657" s="114">
        <f>IF(AC657="",0,IFERROR(IF(VLOOKUP(AC657,AC$38:AC656,1,0)&gt;0,0,0),1))</f>
        <v>0</v>
      </c>
      <c r="AC657" s="117">
        <f>IF(DATOS!J621=Y$39,DATOS!C621,"")</f>
        <v>0</v>
      </c>
    </row>
    <row r="658" spans="27:29" x14ac:dyDescent="0.3">
      <c r="AA658" s="114">
        <f t="shared" si="14"/>
        <v>1</v>
      </c>
      <c r="AB658" s="114">
        <f>IF(AC658="",0,IFERROR(IF(VLOOKUP(AC658,AC$38:AC657,1,0)&gt;0,0,0),1))</f>
        <v>0</v>
      </c>
      <c r="AC658" s="117">
        <f>IF(DATOS!J622=Y$39,DATOS!C622,"")</f>
        <v>0</v>
      </c>
    </row>
    <row r="659" spans="27:29" x14ac:dyDescent="0.3">
      <c r="AA659" s="114">
        <f t="shared" si="14"/>
        <v>1</v>
      </c>
      <c r="AB659" s="114">
        <f>IF(AC659="",0,IFERROR(IF(VLOOKUP(AC659,AC$38:AC658,1,0)&gt;0,0,0),1))</f>
        <v>0</v>
      </c>
      <c r="AC659" s="117">
        <f>IF(DATOS!J623=Y$39,DATOS!C623,"")</f>
        <v>0</v>
      </c>
    </row>
    <row r="660" spans="27:29" x14ac:dyDescent="0.3">
      <c r="AA660" s="114">
        <f t="shared" si="14"/>
        <v>1</v>
      </c>
      <c r="AB660" s="114">
        <f>IF(AC660="",0,IFERROR(IF(VLOOKUP(AC660,AC$38:AC659,1,0)&gt;0,0,0),1))</f>
        <v>0</v>
      </c>
      <c r="AC660" s="117">
        <f>IF(DATOS!J624=Y$39,DATOS!C624,"")</f>
        <v>0</v>
      </c>
    </row>
    <row r="661" spans="27:29" x14ac:dyDescent="0.3">
      <c r="AA661" s="114">
        <f t="shared" si="14"/>
        <v>1</v>
      </c>
      <c r="AB661" s="114">
        <f>IF(AC661="",0,IFERROR(IF(VLOOKUP(AC661,AC$38:AC660,1,0)&gt;0,0,0),1))</f>
        <v>0</v>
      </c>
      <c r="AC661" s="117">
        <f>IF(DATOS!J625=Y$39,DATOS!C625,"")</f>
        <v>0</v>
      </c>
    </row>
    <row r="662" spans="27:29" x14ac:dyDescent="0.3">
      <c r="AA662" s="114">
        <f t="shared" si="14"/>
        <v>1</v>
      </c>
      <c r="AB662" s="114">
        <f>IF(AC662="",0,IFERROR(IF(VLOOKUP(AC662,AC$38:AC661,1,0)&gt;0,0,0),1))</f>
        <v>0</v>
      </c>
      <c r="AC662" s="117">
        <f>IF(DATOS!J626=Y$39,DATOS!C626,"")</f>
        <v>0</v>
      </c>
    </row>
    <row r="663" spans="27:29" x14ac:dyDescent="0.3">
      <c r="AA663" s="114">
        <f t="shared" si="14"/>
        <v>1</v>
      </c>
      <c r="AB663" s="114">
        <f>IF(AC663="",0,IFERROR(IF(VLOOKUP(AC663,AC$38:AC662,1,0)&gt;0,0,0),1))</f>
        <v>0</v>
      </c>
      <c r="AC663" s="117">
        <f>IF(DATOS!J627=Y$39,DATOS!C627,"")</f>
        <v>0</v>
      </c>
    </row>
    <row r="664" spans="27:29" x14ac:dyDescent="0.3">
      <c r="AA664" s="114">
        <f t="shared" si="14"/>
        <v>1</v>
      </c>
      <c r="AB664" s="114">
        <f>IF(AC664="",0,IFERROR(IF(VLOOKUP(AC664,AC$38:AC663,1,0)&gt;0,0,0),1))</f>
        <v>0</v>
      </c>
      <c r="AC664" s="117">
        <f>IF(DATOS!J628=Y$39,DATOS!C628,"")</f>
        <v>0</v>
      </c>
    </row>
    <row r="665" spans="27:29" x14ac:dyDescent="0.3">
      <c r="AA665" s="114">
        <f t="shared" si="14"/>
        <v>1</v>
      </c>
      <c r="AB665" s="114">
        <f>IF(AC665="",0,IFERROR(IF(VLOOKUP(AC665,AC$38:AC664,1,0)&gt;0,0,0),1))</f>
        <v>0</v>
      </c>
      <c r="AC665" s="117">
        <f>IF(DATOS!J629=Y$39,DATOS!C629,"")</f>
        <v>0</v>
      </c>
    </row>
    <row r="666" spans="27:29" x14ac:dyDescent="0.3">
      <c r="AA666" s="114">
        <f t="shared" si="14"/>
        <v>1</v>
      </c>
      <c r="AB666" s="114">
        <f>IF(AC666="",0,IFERROR(IF(VLOOKUP(AC666,AC$38:AC665,1,0)&gt;0,0,0),1))</f>
        <v>0</v>
      </c>
      <c r="AC666" s="117">
        <f>IF(DATOS!J630=Y$39,DATOS!C630,"")</f>
        <v>0</v>
      </c>
    </row>
    <row r="667" spans="27:29" x14ac:dyDescent="0.3">
      <c r="AA667" s="114">
        <f t="shared" si="14"/>
        <v>1</v>
      </c>
      <c r="AB667" s="114">
        <f>IF(AC667="",0,IFERROR(IF(VLOOKUP(AC667,AC$38:AC666,1,0)&gt;0,0,0),1))</f>
        <v>0</v>
      </c>
      <c r="AC667" s="117">
        <f>IF(DATOS!J631=Y$39,DATOS!C631,"")</f>
        <v>0</v>
      </c>
    </row>
    <row r="668" spans="27:29" x14ac:dyDescent="0.3">
      <c r="AA668" s="114">
        <f t="shared" si="14"/>
        <v>1</v>
      </c>
      <c r="AB668" s="114">
        <f>IF(AC668="",0,IFERROR(IF(VLOOKUP(AC668,AC$38:AC667,1,0)&gt;0,0,0),1))</f>
        <v>0</v>
      </c>
      <c r="AC668" s="117">
        <f>IF(DATOS!J632=Y$39,DATOS!C632,"")</f>
        <v>0</v>
      </c>
    </row>
    <row r="669" spans="27:29" x14ac:dyDescent="0.3">
      <c r="AA669" s="114">
        <f t="shared" si="14"/>
        <v>1</v>
      </c>
      <c r="AB669" s="114">
        <f>IF(AC669="",0,IFERROR(IF(VLOOKUP(AC669,AC$38:AC668,1,0)&gt;0,0,0),1))</f>
        <v>0</v>
      </c>
      <c r="AC669" s="117">
        <f>IF(DATOS!J633=Y$39,DATOS!C633,"")</f>
        <v>0</v>
      </c>
    </row>
    <row r="670" spans="27:29" x14ac:dyDescent="0.3">
      <c r="AA670" s="114">
        <f t="shared" si="14"/>
        <v>1</v>
      </c>
      <c r="AB670" s="114">
        <f>IF(AC670="",0,IFERROR(IF(VLOOKUP(AC670,AC$38:AC669,1,0)&gt;0,0,0),1))</f>
        <v>0</v>
      </c>
      <c r="AC670" s="117">
        <f>IF(DATOS!J634=Y$39,DATOS!C634,"")</f>
        <v>0</v>
      </c>
    </row>
    <row r="671" spans="27:29" x14ac:dyDescent="0.3">
      <c r="AA671" s="114">
        <f t="shared" si="14"/>
        <v>1</v>
      </c>
      <c r="AB671" s="114">
        <f>IF(AC671="",0,IFERROR(IF(VLOOKUP(AC671,AC$38:AC670,1,0)&gt;0,0,0),1))</f>
        <v>0</v>
      </c>
      <c r="AC671" s="117">
        <f>IF(DATOS!J635=Y$39,DATOS!C635,"")</f>
        <v>0</v>
      </c>
    </row>
    <row r="672" spans="27:29" x14ac:dyDescent="0.3">
      <c r="AA672" s="114">
        <f t="shared" si="14"/>
        <v>1</v>
      </c>
      <c r="AB672" s="114">
        <f>IF(AC672="",0,IFERROR(IF(VLOOKUP(AC672,AC$38:AC671,1,0)&gt;0,0,0),1))</f>
        <v>0</v>
      </c>
      <c r="AC672" s="117">
        <f>IF(DATOS!J636=Y$39,DATOS!C636,"")</f>
        <v>0</v>
      </c>
    </row>
    <row r="673" spans="27:29" x14ac:dyDescent="0.3">
      <c r="AA673" s="114">
        <f t="shared" si="14"/>
        <v>1</v>
      </c>
      <c r="AB673" s="114">
        <f>IF(AC673="",0,IFERROR(IF(VLOOKUP(AC673,AC$38:AC672,1,0)&gt;0,0,0),1))</f>
        <v>0</v>
      </c>
      <c r="AC673" s="117">
        <f>IF(DATOS!J637=Y$39,DATOS!C637,"")</f>
        <v>0</v>
      </c>
    </row>
    <row r="674" spans="27:29" x14ac:dyDescent="0.3">
      <c r="AA674" s="114">
        <f t="shared" si="14"/>
        <v>1</v>
      </c>
      <c r="AB674" s="114">
        <f>IF(AC674="",0,IFERROR(IF(VLOOKUP(AC674,AC$38:AC673,1,0)&gt;0,0,0),1))</f>
        <v>0</v>
      </c>
      <c r="AC674" s="117">
        <f>IF(DATOS!J638=Y$39,DATOS!C638,"")</f>
        <v>0</v>
      </c>
    </row>
    <row r="675" spans="27:29" x14ac:dyDescent="0.3">
      <c r="AA675" s="114">
        <f t="shared" si="14"/>
        <v>1</v>
      </c>
      <c r="AB675" s="114">
        <f>IF(AC675="",0,IFERROR(IF(VLOOKUP(AC675,AC$38:AC674,1,0)&gt;0,0,0),1))</f>
        <v>0</v>
      </c>
      <c r="AC675" s="117">
        <f>IF(DATOS!J639=Y$39,DATOS!C639,"")</f>
        <v>0</v>
      </c>
    </row>
    <row r="676" spans="27:29" x14ac:dyDescent="0.3">
      <c r="AA676" s="114">
        <f t="shared" si="14"/>
        <v>1</v>
      </c>
      <c r="AB676" s="114">
        <f>IF(AC676="",0,IFERROR(IF(VLOOKUP(AC676,AC$38:AC675,1,0)&gt;0,0,0),1))</f>
        <v>0</v>
      </c>
      <c r="AC676" s="117">
        <f>IF(DATOS!J640=Y$39,DATOS!C640,"")</f>
        <v>0</v>
      </c>
    </row>
    <row r="677" spans="27:29" x14ac:dyDescent="0.3">
      <c r="AA677" s="114">
        <f t="shared" si="14"/>
        <v>1</v>
      </c>
      <c r="AB677" s="114">
        <f>IF(AC677="",0,IFERROR(IF(VLOOKUP(AC677,AC$38:AC676,1,0)&gt;0,0,0),1))</f>
        <v>0</v>
      </c>
      <c r="AC677" s="117">
        <f>IF(DATOS!J641=Y$39,DATOS!C641,"")</f>
        <v>0</v>
      </c>
    </row>
    <row r="678" spans="27:29" x14ac:dyDescent="0.3">
      <c r="AA678" s="114">
        <f t="shared" ref="AA678:AA741" si="15">AA677+AB678</f>
        <v>1</v>
      </c>
      <c r="AB678" s="114">
        <f>IF(AC678="",0,IFERROR(IF(VLOOKUP(AC678,AC$38:AC677,1,0)&gt;0,0,0),1))</f>
        <v>0</v>
      </c>
      <c r="AC678" s="117">
        <f>IF(DATOS!J642=Y$39,DATOS!C642,"")</f>
        <v>0</v>
      </c>
    </row>
    <row r="679" spans="27:29" x14ac:dyDescent="0.3">
      <c r="AA679" s="114">
        <f t="shared" si="15"/>
        <v>1</v>
      </c>
      <c r="AB679" s="114">
        <f>IF(AC679="",0,IFERROR(IF(VLOOKUP(AC679,AC$38:AC678,1,0)&gt;0,0,0),1))</f>
        <v>0</v>
      </c>
      <c r="AC679" s="117">
        <f>IF(DATOS!J643=Y$39,DATOS!C643,"")</f>
        <v>0</v>
      </c>
    </row>
    <row r="680" spans="27:29" x14ac:dyDescent="0.3">
      <c r="AA680" s="114">
        <f t="shared" si="15"/>
        <v>1</v>
      </c>
      <c r="AB680" s="114">
        <f>IF(AC680="",0,IFERROR(IF(VLOOKUP(AC680,AC$38:AC679,1,0)&gt;0,0,0),1))</f>
        <v>0</v>
      </c>
      <c r="AC680" s="117">
        <f>IF(DATOS!J644=Y$39,DATOS!C644,"")</f>
        <v>0</v>
      </c>
    </row>
    <row r="681" spans="27:29" x14ac:dyDescent="0.3">
      <c r="AA681" s="114">
        <f t="shared" si="15"/>
        <v>1</v>
      </c>
      <c r="AB681" s="114">
        <f>IF(AC681="",0,IFERROR(IF(VLOOKUP(AC681,AC$38:AC680,1,0)&gt;0,0,0),1))</f>
        <v>0</v>
      </c>
      <c r="AC681" s="117">
        <f>IF(DATOS!J645=Y$39,DATOS!C645,"")</f>
        <v>0</v>
      </c>
    </row>
    <row r="682" spans="27:29" x14ac:dyDescent="0.3">
      <c r="AA682" s="114">
        <f t="shared" si="15"/>
        <v>1</v>
      </c>
      <c r="AB682" s="114">
        <f>IF(AC682="",0,IFERROR(IF(VLOOKUP(AC682,AC$38:AC681,1,0)&gt;0,0,0),1))</f>
        <v>0</v>
      </c>
      <c r="AC682" s="117">
        <f>IF(DATOS!J646=Y$39,DATOS!C646,"")</f>
        <v>0</v>
      </c>
    </row>
    <row r="683" spans="27:29" x14ac:dyDescent="0.3">
      <c r="AA683" s="114">
        <f t="shared" si="15"/>
        <v>1</v>
      </c>
      <c r="AB683" s="114">
        <f>IF(AC683="",0,IFERROR(IF(VLOOKUP(AC683,AC$38:AC682,1,0)&gt;0,0,0),1))</f>
        <v>0</v>
      </c>
      <c r="AC683" s="117">
        <f>IF(DATOS!J647=Y$39,DATOS!C647,"")</f>
        <v>0</v>
      </c>
    </row>
    <row r="684" spans="27:29" x14ac:dyDescent="0.3">
      <c r="AA684" s="114">
        <f t="shared" si="15"/>
        <v>1</v>
      </c>
      <c r="AB684" s="114">
        <f>IF(AC684="",0,IFERROR(IF(VLOOKUP(AC684,AC$38:AC683,1,0)&gt;0,0,0),1))</f>
        <v>0</v>
      </c>
      <c r="AC684" s="117">
        <f>IF(DATOS!J648=Y$39,DATOS!C648,"")</f>
        <v>0</v>
      </c>
    </row>
    <row r="685" spans="27:29" x14ac:dyDescent="0.3">
      <c r="AA685" s="114">
        <f t="shared" si="15"/>
        <v>1</v>
      </c>
      <c r="AB685" s="114">
        <f>IF(AC685="",0,IFERROR(IF(VLOOKUP(AC685,AC$38:AC684,1,0)&gt;0,0,0),1))</f>
        <v>0</v>
      </c>
      <c r="AC685" s="117">
        <f>IF(DATOS!J649=Y$39,DATOS!C649,"")</f>
        <v>0</v>
      </c>
    </row>
    <row r="686" spans="27:29" x14ac:dyDescent="0.3">
      <c r="AA686" s="114">
        <f t="shared" si="15"/>
        <v>1</v>
      </c>
      <c r="AB686" s="114">
        <f>IF(AC686="",0,IFERROR(IF(VLOOKUP(AC686,AC$38:AC685,1,0)&gt;0,0,0),1))</f>
        <v>0</v>
      </c>
      <c r="AC686" s="117">
        <f>IF(DATOS!J650=Y$39,DATOS!C650,"")</f>
        <v>0</v>
      </c>
    </row>
    <row r="687" spans="27:29" x14ac:dyDescent="0.3">
      <c r="AA687" s="114">
        <f t="shared" si="15"/>
        <v>1</v>
      </c>
      <c r="AB687" s="114">
        <f>IF(AC687="",0,IFERROR(IF(VLOOKUP(AC687,AC$38:AC686,1,0)&gt;0,0,0),1))</f>
        <v>0</v>
      </c>
      <c r="AC687" s="117">
        <f>IF(DATOS!J651=Y$39,DATOS!C651,"")</f>
        <v>0</v>
      </c>
    </row>
    <row r="688" spans="27:29" x14ac:dyDescent="0.3">
      <c r="AA688" s="114">
        <f t="shared" si="15"/>
        <v>1</v>
      </c>
      <c r="AB688" s="114">
        <f>IF(AC688="",0,IFERROR(IF(VLOOKUP(AC688,AC$38:AC687,1,0)&gt;0,0,0),1))</f>
        <v>0</v>
      </c>
      <c r="AC688" s="117">
        <f>IF(DATOS!J652=Y$39,DATOS!C652,"")</f>
        <v>0</v>
      </c>
    </row>
    <row r="689" spans="27:29" x14ac:dyDescent="0.3">
      <c r="AA689" s="114">
        <f t="shared" si="15"/>
        <v>1</v>
      </c>
      <c r="AB689" s="114">
        <f>IF(AC689="",0,IFERROR(IF(VLOOKUP(AC689,AC$38:AC688,1,0)&gt;0,0,0),1))</f>
        <v>0</v>
      </c>
      <c r="AC689" s="117">
        <f>IF(DATOS!J653=Y$39,DATOS!C653,"")</f>
        <v>0</v>
      </c>
    </row>
    <row r="690" spans="27:29" x14ac:dyDescent="0.3">
      <c r="AA690" s="114">
        <f t="shared" si="15"/>
        <v>1</v>
      </c>
      <c r="AB690" s="114">
        <f>IF(AC690="",0,IFERROR(IF(VLOOKUP(AC690,AC$38:AC689,1,0)&gt;0,0,0),1))</f>
        <v>0</v>
      </c>
      <c r="AC690" s="117">
        <f>IF(DATOS!J654=Y$39,DATOS!C654,"")</f>
        <v>0</v>
      </c>
    </row>
    <row r="691" spans="27:29" x14ac:dyDescent="0.3">
      <c r="AA691" s="114">
        <f t="shared" si="15"/>
        <v>1</v>
      </c>
      <c r="AB691" s="114">
        <f>IF(AC691="",0,IFERROR(IF(VLOOKUP(AC691,AC$38:AC690,1,0)&gt;0,0,0),1))</f>
        <v>0</v>
      </c>
      <c r="AC691" s="117">
        <f>IF(DATOS!J655=Y$39,DATOS!C655,"")</f>
        <v>0</v>
      </c>
    </row>
    <row r="692" spans="27:29" x14ac:dyDescent="0.3">
      <c r="AA692" s="114">
        <f t="shared" si="15"/>
        <v>1</v>
      </c>
      <c r="AB692" s="114">
        <f>IF(AC692="",0,IFERROR(IF(VLOOKUP(AC692,AC$38:AC691,1,0)&gt;0,0,0),1))</f>
        <v>0</v>
      </c>
      <c r="AC692" s="117">
        <f>IF(DATOS!J656=Y$39,DATOS!C656,"")</f>
        <v>0</v>
      </c>
    </row>
    <row r="693" spans="27:29" x14ac:dyDescent="0.3">
      <c r="AA693" s="114">
        <f t="shared" si="15"/>
        <v>1</v>
      </c>
      <c r="AB693" s="114">
        <f>IF(AC693="",0,IFERROR(IF(VLOOKUP(AC693,AC$38:AC692,1,0)&gt;0,0,0),1))</f>
        <v>0</v>
      </c>
      <c r="AC693" s="117">
        <f>IF(DATOS!J657=Y$39,DATOS!C657,"")</f>
        <v>0</v>
      </c>
    </row>
    <row r="694" spans="27:29" x14ac:dyDescent="0.3">
      <c r="AA694" s="114">
        <f t="shared" si="15"/>
        <v>1</v>
      </c>
      <c r="AB694" s="114">
        <f>IF(AC694="",0,IFERROR(IF(VLOOKUP(AC694,AC$38:AC693,1,0)&gt;0,0,0),1))</f>
        <v>0</v>
      </c>
      <c r="AC694" s="117">
        <f>IF(DATOS!J658=Y$39,DATOS!C658,"")</f>
        <v>0</v>
      </c>
    </row>
    <row r="695" spans="27:29" x14ac:dyDescent="0.3">
      <c r="AA695" s="114">
        <f t="shared" si="15"/>
        <v>1</v>
      </c>
      <c r="AB695" s="114">
        <f>IF(AC695="",0,IFERROR(IF(VLOOKUP(AC695,AC$38:AC694,1,0)&gt;0,0,0),1))</f>
        <v>0</v>
      </c>
      <c r="AC695" s="117">
        <f>IF(DATOS!J659=Y$39,DATOS!C659,"")</f>
        <v>0</v>
      </c>
    </row>
    <row r="696" spans="27:29" x14ac:dyDescent="0.3">
      <c r="AA696" s="114">
        <f t="shared" si="15"/>
        <v>1</v>
      </c>
      <c r="AB696" s="114">
        <f>IF(AC696="",0,IFERROR(IF(VLOOKUP(AC696,AC$38:AC695,1,0)&gt;0,0,0),1))</f>
        <v>0</v>
      </c>
      <c r="AC696" s="117">
        <f>IF(DATOS!J660=Y$39,DATOS!C660,"")</f>
        <v>0</v>
      </c>
    </row>
    <row r="697" spans="27:29" x14ac:dyDescent="0.3">
      <c r="AA697" s="114">
        <f t="shared" si="15"/>
        <v>1</v>
      </c>
      <c r="AB697" s="114">
        <f>IF(AC697="",0,IFERROR(IF(VLOOKUP(AC697,AC$38:AC696,1,0)&gt;0,0,0),1))</f>
        <v>0</v>
      </c>
      <c r="AC697" s="117">
        <f>IF(DATOS!J661=Y$39,DATOS!C661,"")</f>
        <v>0</v>
      </c>
    </row>
    <row r="698" spans="27:29" x14ac:dyDescent="0.3">
      <c r="AA698" s="114">
        <f t="shared" si="15"/>
        <v>1</v>
      </c>
      <c r="AB698" s="114">
        <f>IF(AC698="",0,IFERROR(IF(VLOOKUP(AC698,AC$38:AC697,1,0)&gt;0,0,0),1))</f>
        <v>0</v>
      </c>
      <c r="AC698" s="117">
        <f>IF(DATOS!J662=Y$39,DATOS!C662,"")</f>
        <v>0</v>
      </c>
    </row>
    <row r="699" spans="27:29" x14ac:dyDescent="0.3">
      <c r="AA699" s="114">
        <f t="shared" si="15"/>
        <v>1</v>
      </c>
      <c r="AB699" s="114">
        <f>IF(AC699="",0,IFERROR(IF(VLOOKUP(AC699,AC$38:AC698,1,0)&gt;0,0,0),1))</f>
        <v>0</v>
      </c>
      <c r="AC699" s="117">
        <f>IF(DATOS!J663=Y$39,DATOS!C663,"")</f>
        <v>0</v>
      </c>
    </row>
    <row r="700" spans="27:29" x14ac:dyDescent="0.3">
      <c r="AA700" s="114">
        <f t="shared" si="15"/>
        <v>1</v>
      </c>
      <c r="AB700" s="114">
        <f>IF(AC700="",0,IFERROR(IF(VLOOKUP(AC700,AC$38:AC699,1,0)&gt;0,0,0),1))</f>
        <v>0</v>
      </c>
      <c r="AC700" s="117">
        <f>IF(DATOS!J664=Y$39,DATOS!C664,"")</f>
        <v>0</v>
      </c>
    </row>
    <row r="701" spans="27:29" x14ac:dyDescent="0.3">
      <c r="AA701" s="114">
        <f t="shared" si="15"/>
        <v>1</v>
      </c>
      <c r="AB701" s="114">
        <f>IF(AC701="",0,IFERROR(IF(VLOOKUP(AC701,AC$38:AC700,1,0)&gt;0,0,0),1))</f>
        <v>0</v>
      </c>
      <c r="AC701" s="117">
        <f>IF(DATOS!J665=Y$39,DATOS!C665,"")</f>
        <v>0</v>
      </c>
    </row>
    <row r="702" spans="27:29" x14ac:dyDescent="0.3">
      <c r="AA702" s="114">
        <f t="shared" si="15"/>
        <v>1</v>
      </c>
      <c r="AB702" s="114">
        <f>IF(AC702="",0,IFERROR(IF(VLOOKUP(AC702,AC$38:AC701,1,0)&gt;0,0,0),1))</f>
        <v>0</v>
      </c>
      <c r="AC702" s="117">
        <f>IF(DATOS!J666=Y$39,DATOS!C666,"")</f>
        <v>0</v>
      </c>
    </row>
    <row r="703" spans="27:29" x14ac:dyDescent="0.3">
      <c r="AA703" s="114">
        <f t="shared" si="15"/>
        <v>1</v>
      </c>
      <c r="AB703" s="114">
        <f>IF(AC703="",0,IFERROR(IF(VLOOKUP(AC703,AC$38:AC702,1,0)&gt;0,0,0),1))</f>
        <v>0</v>
      </c>
      <c r="AC703" s="117">
        <f>IF(DATOS!J667=Y$39,DATOS!C667,"")</f>
        <v>0</v>
      </c>
    </row>
    <row r="704" spans="27:29" x14ac:dyDescent="0.3">
      <c r="AA704" s="114">
        <f t="shared" si="15"/>
        <v>1</v>
      </c>
      <c r="AB704" s="114">
        <f>IF(AC704="",0,IFERROR(IF(VLOOKUP(AC704,AC$38:AC703,1,0)&gt;0,0,0),1))</f>
        <v>0</v>
      </c>
      <c r="AC704" s="117">
        <f>IF(DATOS!J668=Y$39,DATOS!C668,"")</f>
        <v>0</v>
      </c>
    </row>
    <row r="705" spans="27:29" x14ac:dyDescent="0.3">
      <c r="AA705" s="114">
        <f t="shared" si="15"/>
        <v>1</v>
      </c>
      <c r="AB705" s="114">
        <f>IF(AC705="",0,IFERROR(IF(VLOOKUP(AC705,AC$38:AC704,1,0)&gt;0,0,0),1))</f>
        <v>0</v>
      </c>
      <c r="AC705" s="117">
        <f>IF(DATOS!J669=Y$39,DATOS!C669,"")</f>
        <v>0</v>
      </c>
    </row>
    <row r="706" spans="27:29" x14ac:dyDescent="0.3">
      <c r="AA706" s="114">
        <f t="shared" si="15"/>
        <v>1</v>
      </c>
      <c r="AB706" s="114">
        <f>IF(AC706="",0,IFERROR(IF(VLOOKUP(AC706,AC$38:AC705,1,0)&gt;0,0,0),1))</f>
        <v>0</v>
      </c>
      <c r="AC706" s="117">
        <f>IF(DATOS!J670=Y$39,DATOS!C670,"")</f>
        <v>0</v>
      </c>
    </row>
    <row r="707" spans="27:29" x14ac:dyDescent="0.3">
      <c r="AA707" s="114">
        <f t="shared" si="15"/>
        <v>1</v>
      </c>
      <c r="AB707" s="114">
        <f>IF(AC707="",0,IFERROR(IF(VLOOKUP(AC707,AC$38:AC706,1,0)&gt;0,0,0),1))</f>
        <v>0</v>
      </c>
      <c r="AC707" s="117">
        <f>IF(DATOS!J671=Y$39,DATOS!C671,"")</f>
        <v>0</v>
      </c>
    </row>
    <row r="708" spans="27:29" x14ac:dyDescent="0.3">
      <c r="AA708" s="114">
        <f t="shared" si="15"/>
        <v>1</v>
      </c>
      <c r="AB708" s="114">
        <f>IF(AC708="",0,IFERROR(IF(VLOOKUP(AC708,AC$38:AC707,1,0)&gt;0,0,0),1))</f>
        <v>0</v>
      </c>
      <c r="AC708" s="117">
        <f>IF(DATOS!J672=Y$39,DATOS!C672,"")</f>
        <v>0</v>
      </c>
    </row>
    <row r="709" spans="27:29" x14ac:dyDescent="0.3">
      <c r="AA709" s="114">
        <f t="shared" si="15"/>
        <v>1</v>
      </c>
      <c r="AB709" s="114">
        <f>IF(AC709="",0,IFERROR(IF(VLOOKUP(AC709,AC$38:AC708,1,0)&gt;0,0,0),1))</f>
        <v>0</v>
      </c>
      <c r="AC709" s="117">
        <f>IF(DATOS!J673=Y$39,DATOS!C673,"")</f>
        <v>0</v>
      </c>
    </row>
    <row r="710" spans="27:29" x14ac:dyDescent="0.3">
      <c r="AA710" s="114">
        <f t="shared" si="15"/>
        <v>1</v>
      </c>
      <c r="AB710" s="114">
        <f>IF(AC710="",0,IFERROR(IF(VLOOKUP(AC710,AC$38:AC709,1,0)&gt;0,0,0),1))</f>
        <v>0</v>
      </c>
      <c r="AC710" s="117">
        <f>IF(DATOS!J674=Y$39,DATOS!C674,"")</f>
        <v>0</v>
      </c>
    </row>
    <row r="711" spans="27:29" x14ac:dyDescent="0.3">
      <c r="AA711" s="114">
        <f t="shared" si="15"/>
        <v>1</v>
      </c>
      <c r="AB711" s="114">
        <f>IF(AC711="",0,IFERROR(IF(VLOOKUP(AC711,AC$38:AC710,1,0)&gt;0,0,0),1))</f>
        <v>0</v>
      </c>
      <c r="AC711" s="117">
        <f>IF(DATOS!J675=Y$39,DATOS!C675,"")</f>
        <v>0</v>
      </c>
    </row>
    <row r="712" spans="27:29" x14ac:dyDescent="0.3">
      <c r="AA712" s="114">
        <f t="shared" si="15"/>
        <v>1</v>
      </c>
      <c r="AB712" s="114">
        <f>IF(AC712="",0,IFERROR(IF(VLOOKUP(AC712,AC$38:AC711,1,0)&gt;0,0,0),1))</f>
        <v>0</v>
      </c>
      <c r="AC712" s="117">
        <f>IF(DATOS!J676=Y$39,DATOS!C676,"")</f>
        <v>0</v>
      </c>
    </row>
    <row r="713" spans="27:29" x14ac:dyDescent="0.3">
      <c r="AA713" s="114">
        <f t="shared" si="15"/>
        <v>1</v>
      </c>
      <c r="AB713" s="114">
        <f>IF(AC713="",0,IFERROR(IF(VLOOKUP(AC713,AC$38:AC712,1,0)&gt;0,0,0),1))</f>
        <v>0</v>
      </c>
      <c r="AC713" s="117">
        <f>IF(DATOS!J677=Y$39,DATOS!C677,"")</f>
        <v>0</v>
      </c>
    </row>
    <row r="714" spans="27:29" x14ac:dyDescent="0.3">
      <c r="AA714" s="114">
        <f t="shared" si="15"/>
        <v>1</v>
      </c>
      <c r="AB714" s="114">
        <f>IF(AC714="",0,IFERROR(IF(VLOOKUP(AC714,AC$38:AC713,1,0)&gt;0,0,0),1))</f>
        <v>0</v>
      </c>
      <c r="AC714" s="117">
        <f>IF(DATOS!J678=Y$39,DATOS!C678,"")</f>
        <v>0</v>
      </c>
    </row>
    <row r="715" spans="27:29" x14ac:dyDescent="0.3">
      <c r="AA715" s="114">
        <f t="shared" si="15"/>
        <v>1</v>
      </c>
      <c r="AB715" s="114">
        <f>IF(AC715="",0,IFERROR(IF(VLOOKUP(AC715,AC$38:AC714,1,0)&gt;0,0,0),1))</f>
        <v>0</v>
      </c>
      <c r="AC715" s="117">
        <f>IF(DATOS!J679=Y$39,DATOS!C679,"")</f>
        <v>0</v>
      </c>
    </row>
    <row r="716" spans="27:29" x14ac:dyDescent="0.3">
      <c r="AA716" s="114">
        <f t="shared" si="15"/>
        <v>1</v>
      </c>
      <c r="AB716" s="114">
        <f>IF(AC716="",0,IFERROR(IF(VLOOKUP(AC716,AC$38:AC715,1,0)&gt;0,0,0),1))</f>
        <v>0</v>
      </c>
      <c r="AC716" s="117">
        <f>IF(DATOS!J680=Y$39,DATOS!C680,"")</f>
        <v>0</v>
      </c>
    </row>
    <row r="717" spans="27:29" x14ac:dyDescent="0.3">
      <c r="AA717" s="114">
        <f t="shared" si="15"/>
        <v>1</v>
      </c>
      <c r="AB717" s="114">
        <f>IF(AC717="",0,IFERROR(IF(VLOOKUP(AC717,AC$38:AC716,1,0)&gt;0,0,0),1))</f>
        <v>0</v>
      </c>
      <c r="AC717" s="117">
        <f>IF(DATOS!J681=Y$39,DATOS!C681,"")</f>
        <v>0</v>
      </c>
    </row>
    <row r="718" spans="27:29" x14ac:dyDescent="0.3">
      <c r="AA718" s="114">
        <f t="shared" si="15"/>
        <v>1</v>
      </c>
      <c r="AB718" s="114">
        <f>IF(AC718="",0,IFERROR(IF(VLOOKUP(AC718,AC$38:AC717,1,0)&gt;0,0,0),1))</f>
        <v>0</v>
      </c>
      <c r="AC718" s="117">
        <f>IF(DATOS!J682=Y$39,DATOS!C682,"")</f>
        <v>0</v>
      </c>
    </row>
    <row r="719" spans="27:29" x14ac:dyDescent="0.3">
      <c r="AA719" s="114">
        <f t="shared" si="15"/>
        <v>1</v>
      </c>
      <c r="AB719" s="114">
        <f>IF(AC719="",0,IFERROR(IF(VLOOKUP(AC719,AC$38:AC718,1,0)&gt;0,0,0),1))</f>
        <v>0</v>
      </c>
      <c r="AC719" s="117">
        <f>IF(DATOS!J683=Y$39,DATOS!C683,"")</f>
        <v>0</v>
      </c>
    </row>
    <row r="720" spans="27:29" x14ac:dyDescent="0.3">
      <c r="AA720" s="114">
        <f t="shared" si="15"/>
        <v>1</v>
      </c>
      <c r="AB720" s="114">
        <f>IF(AC720="",0,IFERROR(IF(VLOOKUP(AC720,AC$38:AC719,1,0)&gt;0,0,0),1))</f>
        <v>0</v>
      </c>
      <c r="AC720" s="117">
        <f>IF(DATOS!J684=Y$39,DATOS!C684,"")</f>
        <v>0</v>
      </c>
    </row>
    <row r="721" spans="27:29" x14ac:dyDescent="0.3">
      <c r="AA721" s="114">
        <f t="shared" si="15"/>
        <v>1</v>
      </c>
      <c r="AB721" s="114">
        <f>IF(AC721="",0,IFERROR(IF(VLOOKUP(AC721,AC$38:AC720,1,0)&gt;0,0,0),1))</f>
        <v>0</v>
      </c>
      <c r="AC721" s="117">
        <f>IF(DATOS!J685=Y$39,DATOS!C685,"")</f>
        <v>0</v>
      </c>
    </row>
    <row r="722" spans="27:29" x14ac:dyDescent="0.3">
      <c r="AA722" s="114">
        <f t="shared" si="15"/>
        <v>1</v>
      </c>
      <c r="AB722" s="114">
        <f>IF(AC722="",0,IFERROR(IF(VLOOKUP(AC722,AC$38:AC721,1,0)&gt;0,0,0),1))</f>
        <v>0</v>
      </c>
      <c r="AC722" s="117">
        <f>IF(DATOS!J686=Y$39,DATOS!C686,"")</f>
        <v>0</v>
      </c>
    </row>
    <row r="723" spans="27:29" x14ac:dyDescent="0.3">
      <c r="AA723" s="114">
        <f t="shared" si="15"/>
        <v>1</v>
      </c>
      <c r="AB723" s="114">
        <f>IF(AC723="",0,IFERROR(IF(VLOOKUP(AC723,AC$38:AC722,1,0)&gt;0,0,0),1))</f>
        <v>0</v>
      </c>
      <c r="AC723" s="117">
        <f>IF(DATOS!J687=Y$39,DATOS!C687,"")</f>
        <v>0</v>
      </c>
    </row>
    <row r="724" spans="27:29" x14ac:dyDescent="0.3">
      <c r="AA724" s="114">
        <f t="shared" si="15"/>
        <v>1</v>
      </c>
      <c r="AB724" s="114">
        <f>IF(AC724="",0,IFERROR(IF(VLOOKUP(AC724,AC$38:AC723,1,0)&gt;0,0,0),1))</f>
        <v>0</v>
      </c>
      <c r="AC724" s="117">
        <f>IF(DATOS!J688=Y$39,DATOS!C688,"")</f>
        <v>0</v>
      </c>
    </row>
    <row r="725" spans="27:29" x14ac:dyDescent="0.3">
      <c r="AA725" s="114">
        <f t="shared" si="15"/>
        <v>1</v>
      </c>
      <c r="AB725" s="114">
        <f>IF(AC725="",0,IFERROR(IF(VLOOKUP(AC725,AC$38:AC724,1,0)&gt;0,0,0),1))</f>
        <v>0</v>
      </c>
      <c r="AC725" s="117">
        <f>IF(DATOS!J689=Y$39,DATOS!C689,"")</f>
        <v>0</v>
      </c>
    </row>
    <row r="726" spans="27:29" x14ac:dyDescent="0.3">
      <c r="AA726" s="114">
        <f t="shared" si="15"/>
        <v>1</v>
      </c>
      <c r="AB726" s="114">
        <f>IF(AC726="",0,IFERROR(IF(VLOOKUP(AC726,AC$38:AC725,1,0)&gt;0,0,0),1))</f>
        <v>0</v>
      </c>
      <c r="AC726" s="117">
        <f>IF(DATOS!J690=Y$39,DATOS!C690,"")</f>
        <v>0</v>
      </c>
    </row>
    <row r="727" spans="27:29" x14ac:dyDescent="0.3">
      <c r="AA727" s="114">
        <f t="shared" si="15"/>
        <v>1</v>
      </c>
      <c r="AB727" s="114">
        <f>IF(AC727="",0,IFERROR(IF(VLOOKUP(AC727,AC$38:AC726,1,0)&gt;0,0,0),1))</f>
        <v>0</v>
      </c>
      <c r="AC727" s="117">
        <f>IF(DATOS!J691=Y$39,DATOS!C691,"")</f>
        <v>0</v>
      </c>
    </row>
    <row r="728" spans="27:29" x14ac:dyDescent="0.3">
      <c r="AA728" s="114">
        <f t="shared" si="15"/>
        <v>1</v>
      </c>
      <c r="AB728" s="114">
        <f>IF(AC728="",0,IFERROR(IF(VLOOKUP(AC728,AC$38:AC727,1,0)&gt;0,0,0),1))</f>
        <v>0</v>
      </c>
      <c r="AC728" s="117">
        <f>IF(DATOS!J692=Y$39,DATOS!C692,"")</f>
        <v>0</v>
      </c>
    </row>
    <row r="729" spans="27:29" x14ac:dyDescent="0.3">
      <c r="AA729" s="114">
        <f t="shared" si="15"/>
        <v>1</v>
      </c>
      <c r="AB729" s="114">
        <f>IF(AC729="",0,IFERROR(IF(VLOOKUP(AC729,AC$38:AC728,1,0)&gt;0,0,0),1))</f>
        <v>0</v>
      </c>
      <c r="AC729" s="117">
        <f>IF(DATOS!J693=Y$39,DATOS!C693,"")</f>
        <v>0</v>
      </c>
    </row>
    <row r="730" spans="27:29" x14ac:dyDescent="0.3">
      <c r="AA730" s="114">
        <f t="shared" si="15"/>
        <v>1</v>
      </c>
      <c r="AB730" s="114">
        <f>IF(AC730="",0,IFERROR(IF(VLOOKUP(AC730,AC$38:AC729,1,0)&gt;0,0,0),1))</f>
        <v>0</v>
      </c>
      <c r="AC730" s="117">
        <f>IF(DATOS!J694=Y$39,DATOS!C694,"")</f>
        <v>0</v>
      </c>
    </row>
    <row r="731" spans="27:29" x14ac:dyDescent="0.3">
      <c r="AA731" s="114">
        <f t="shared" si="15"/>
        <v>1</v>
      </c>
      <c r="AB731" s="114">
        <f>IF(AC731="",0,IFERROR(IF(VLOOKUP(AC731,AC$38:AC730,1,0)&gt;0,0,0),1))</f>
        <v>0</v>
      </c>
      <c r="AC731" s="117">
        <f>IF(DATOS!J695=Y$39,DATOS!C695,"")</f>
        <v>0</v>
      </c>
    </row>
    <row r="732" spans="27:29" x14ac:dyDescent="0.3">
      <c r="AA732" s="114">
        <f t="shared" si="15"/>
        <v>1</v>
      </c>
      <c r="AB732" s="114">
        <f>IF(AC732="",0,IFERROR(IF(VLOOKUP(AC732,AC$38:AC731,1,0)&gt;0,0,0),1))</f>
        <v>0</v>
      </c>
      <c r="AC732" s="117">
        <f>IF(DATOS!J696=Y$39,DATOS!C696,"")</f>
        <v>0</v>
      </c>
    </row>
    <row r="733" spans="27:29" x14ac:dyDescent="0.3">
      <c r="AA733" s="114">
        <f t="shared" si="15"/>
        <v>1</v>
      </c>
      <c r="AB733" s="114">
        <f>IF(AC733="",0,IFERROR(IF(VLOOKUP(AC733,AC$38:AC732,1,0)&gt;0,0,0),1))</f>
        <v>0</v>
      </c>
      <c r="AC733" s="117">
        <f>IF(DATOS!J697=Y$39,DATOS!C697,"")</f>
        <v>0</v>
      </c>
    </row>
    <row r="734" spans="27:29" x14ac:dyDescent="0.3">
      <c r="AA734" s="114">
        <f t="shared" si="15"/>
        <v>1</v>
      </c>
      <c r="AB734" s="114">
        <f>IF(AC734="",0,IFERROR(IF(VLOOKUP(AC734,AC$38:AC733,1,0)&gt;0,0,0),1))</f>
        <v>0</v>
      </c>
      <c r="AC734" s="117">
        <f>IF(DATOS!J698=Y$39,DATOS!C698,"")</f>
        <v>0</v>
      </c>
    </row>
    <row r="735" spans="27:29" x14ac:dyDescent="0.3">
      <c r="AA735" s="114">
        <f t="shared" si="15"/>
        <v>1</v>
      </c>
      <c r="AB735" s="114">
        <f>IF(AC735="",0,IFERROR(IF(VLOOKUP(AC735,AC$38:AC734,1,0)&gt;0,0,0),1))</f>
        <v>0</v>
      </c>
      <c r="AC735" s="117">
        <f>IF(DATOS!J699=Y$39,DATOS!C699,"")</f>
        <v>0</v>
      </c>
    </row>
    <row r="736" spans="27:29" x14ac:dyDescent="0.3">
      <c r="AA736" s="114">
        <f t="shared" si="15"/>
        <v>1</v>
      </c>
      <c r="AB736" s="114">
        <f>IF(AC736="",0,IFERROR(IF(VLOOKUP(AC736,AC$38:AC735,1,0)&gt;0,0,0),1))</f>
        <v>0</v>
      </c>
      <c r="AC736" s="117">
        <f>IF(DATOS!J700=Y$39,DATOS!C700,"")</f>
        <v>0</v>
      </c>
    </row>
    <row r="737" spans="27:29" x14ac:dyDescent="0.3">
      <c r="AA737" s="114">
        <f t="shared" si="15"/>
        <v>1</v>
      </c>
      <c r="AB737" s="114">
        <f>IF(AC737="",0,IFERROR(IF(VLOOKUP(AC737,AC$38:AC736,1,0)&gt;0,0,0),1))</f>
        <v>0</v>
      </c>
      <c r="AC737" s="117">
        <f>IF(DATOS!J701=Y$39,DATOS!C701,"")</f>
        <v>0</v>
      </c>
    </row>
    <row r="738" spans="27:29" x14ac:dyDescent="0.3">
      <c r="AA738" s="114">
        <f t="shared" si="15"/>
        <v>1</v>
      </c>
      <c r="AB738" s="114">
        <f>IF(AC738="",0,IFERROR(IF(VLOOKUP(AC738,AC$38:AC737,1,0)&gt;0,0,0),1))</f>
        <v>0</v>
      </c>
      <c r="AC738" s="117">
        <f>IF(DATOS!J702=Y$39,DATOS!C702,"")</f>
        <v>0</v>
      </c>
    </row>
    <row r="739" spans="27:29" x14ac:dyDescent="0.3">
      <c r="AA739" s="114">
        <f t="shared" si="15"/>
        <v>1</v>
      </c>
      <c r="AB739" s="114">
        <f>IF(AC739="",0,IFERROR(IF(VLOOKUP(AC739,AC$38:AC738,1,0)&gt;0,0,0),1))</f>
        <v>0</v>
      </c>
      <c r="AC739" s="117">
        <f>IF(DATOS!J703=Y$39,DATOS!C703,"")</f>
        <v>0</v>
      </c>
    </row>
    <row r="740" spans="27:29" x14ac:dyDescent="0.3">
      <c r="AA740" s="114">
        <f t="shared" si="15"/>
        <v>1</v>
      </c>
      <c r="AB740" s="114">
        <f>IF(AC740="",0,IFERROR(IF(VLOOKUP(AC740,AC$38:AC739,1,0)&gt;0,0,0),1))</f>
        <v>0</v>
      </c>
      <c r="AC740" s="117">
        <f>IF(DATOS!J704=Y$39,DATOS!C704,"")</f>
        <v>0</v>
      </c>
    </row>
    <row r="741" spans="27:29" x14ac:dyDescent="0.3">
      <c r="AA741" s="114">
        <f t="shared" si="15"/>
        <v>1</v>
      </c>
      <c r="AB741" s="114">
        <f>IF(AC741="",0,IFERROR(IF(VLOOKUP(AC741,AC$38:AC740,1,0)&gt;0,0,0),1))</f>
        <v>0</v>
      </c>
      <c r="AC741" s="117">
        <f>IF(DATOS!J705=Y$39,DATOS!C705,"")</f>
        <v>0</v>
      </c>
    </row>
    <row r="742" spans="27:29" x14ac:dyDescent="0.3">
      <c r="AA742" s="114">
        <f t="shared" ref="AA742:AA805" si="16">AA741+AB742</f>
        <v>1</v>
      </c>
      <c r="AB742" s="114">
        <f>IF(AC742="",0,IFERROR(IF(VLOOKUP(AC742,AC$38:AC741,1,0)&gt;0,0,0),1))</f>
        <v>0</v>
      </c>
      <c r="AC742" s="117">
        <f>IF(DATOS!J706=Y$39,DATOS!C706,"")</f>
        <v>0</v>
      </c>
    </row>
    <row r="743" spans="27:29" x14ac:dyDescent="0.3">
      <c r="AA743" s="114">
        <f t="shared" si="16"/>
        <v>1</v>
      </c>
      <c r="AB743" s="114">
        <f>IF(AC743="",0,IFERROR(IF(VLOOKUP(AC743,AC$38:AC742,1,0)&gt;0,0,0),1))</f>
        <v>0</v>
      </c>
      <c r="AC743" s="117">
        <f>IF(DATOS!J707=Y$39,DATOS!C707,"")</f>
        <v>0</v>
      </c>
    </row>
    <row r="744" spans="27:29" x14ac:dyDescent="0.3">
      <c r="AA744" s="114">
        <f t="shared" si="16"/>
        <v>1</v>
      </c>
      <c r="AB744" s="114">
        <f>IF(AC744="",0,IFERROR(IF(VLOOKUP(AC744,AC$38:AC743,1,0)&gt;0,0,0),1))</f>
        <v>0</v>
      </c>
      <c r="AC744" s="117">
        <f>IF(DATOS!J708=Y$39,DATOS!C708,"")</f>
        <v>0</v>
      </c>
    </row>
    <row r="745" spans="27:29" x14ac:dyDescent="0.3">
      <c r="AA745" s="114">
        <f t="shared" si="16"/>
        <v>1</v>
      </c>
      <c r="AB745" s="114">
        <f>IF(AC745="",0,IFERROR(IF(VLOOKUP(AC745,AC$38:AC744,1,0)&gt;0,0,0),1))</f>
        <v>0</v>
      </c>
      <c r="AC745" s="117">
        <f>IF(DATOS!J709=Y$39,DATOS!C709,"")</f>
        <v>0</v>
      </c>
    </row>
    <row r="746" spans="27:29" x14ac:dyDescent="0.3">
      <c r="AA746" s="114">
        <f t="shared" si="16"/>
        <v>1</v>
      </c>
      <c r="AB746" s="114">
        <f>IF(AC746="",0,IFERROR(IF(VLOOKUP(AC746,AC$38:AC745,1,0)&gt;0,0,0),1))</f>
        <v>0</v>
      </c>
      <c r="AC746" s="117">
        <f>IF(DATOS!J710=Y$39,DATOS!C710,"")</f>
        <v>0</v>
      </c>
    </row>
    <row r="747" spans="27:29" x14ac:dyDescent="0.3">
      <c r="AA747" s="114">
        <f t="shared" si="16"/>
        <v>1</v>
      </c>
      <c r="AB747" s="114">
        <f>IF(AC747="",0,IFERROR(IF(VLOOKUP(AC747,AC$38:AC746,1,0)&gt;0,0,0),1))</f>
        <v>0</v>
      </c>
      <c r="AC747" s="117">
        <f>IF(DATOS!J711=Y$39,DATOS!C711,"")</f>
        <v>0</v>
      </c>
    </row>
    <row r="748" spans="27:29" x14ac:dyDescent="0.3">
      <c r="AA748" s="114">
        <f t="shared" si="16"/>
        <v>1</v>
      </c>
      <c r="AB748" s="114">
        <f>IF(AC748="",0,IFERROR(IF(VLOOKUP(AC748,AC$38:AC747,1,0)&gt;0,0,0),1))</f>
        <v>0</v>
      </c>
      <c r="AC748" s="117">
        <f>IF(DATOS!J712=Y$39,DATOS!C712,"")</f>
        <v>0</v>
      </c>
    </row>
    <row r="749" spans="27:29" x14ac:dyDescent="0.3">
      <c r="AA749" s="114">
        <f t="shared" si="16"/>
        <v>1</v>
      </c>
      <c r="AB749" s="114">
        <f>IF(AC749="",0,IFERROR(IF(VLOOKUP(AC749,AC$38:AC748,1,0)&gt;0,0,0),1))</f>
        <v>0</v>
      </c>
      <c r="AC749" s="117">
        <f>IF(DATOS!J713=Y$39,DATOS!C713,"")</f>
        <v>0</v>
      </c>
    </row>
    <row r="750" spans="27:29" x14ac:dyDescent="0.3">
      <c r="AA750" s="114">
        <f t="shared" si="16"/>
        <v>1</v>
      </c>
      <c r="AB750" s="114">
        <f>IF(AC750="",0,IFERROR(IF(VLOOKUP(AC750,AC$38:AC749,1,0)&gt;0,0,0),1))</f>
        <v>0</v>
      </c>
      <c r="AC750" s="117">
        <f>IF(DATOS!J714=Y$39,DATOS!C714,"")</f>
        <v>0</v>
      </c>
    </row>
    <row r="751" spans="27:29" x14ac:dyDescent="0.3">
      <c r="AA751" s="114">
        <f t="shared" si="16"/>
        <v>1</v>
      </c>
      <c r="AB751" s="114">
        <f>IF(AC751="",0,IFERROR(IF(VLOOKUP(AC751,AC$38:AC750,1,0)&gt;0,0,0),1))</f>
        <v>0</v>
      </c>
      <c r="AC751" s="117">
        <f>IF(DATOS!J715=Y$39,DATOS!C715,"")</f>
        <v>0</v>
      </c>
    </row>
    <row r="752" spans="27:29" x14ac:dyDescent="0.3">
      <c r="AA752" s="114">
        <f t="shared" si="16"/>
        <v>1</v>
      </c>
      <c r="AB752" s="114">
        <f>IF(AC752="",0,IFERROR(IF(VLOOKUP(AC752,AC$38:AC751,1,0)&gt;0,0,0),1))</f>
        <v>0</v>
      </c>
      <c r="AC752" s="117">
        <f>IF(DATOS!J716=Y$39,DATOS!C716,"")</f>
        <v>0</v>
      </c>
    </row>
    <row r="753" spans="27:29" x14ac:dyDescent="0.3">
      <c r="AA753" s="114">
        <f t="shared" si="16"/>
        <v>1</v>
      </c>
      <c r="AB753" s="114">
        <f>IF(AC753="",0,IFERROR(IF(VLOOKUP(AC753,AC$38:AC752,1,0)&gt;0,0,0),1))</f>
        <v>0</v>
      </c>
      <c r="AC753" s="117">
        <f>IF(DATOS!J717=Y$39,DATOS!C717,"")</f>
        <v>0</v>
      </c>
    </row>
    <row r="754" spans="27:29" x14ac:dyDescent="0.3">
      <c r="AA754" s="114">
        <f t="shared" si="16"/>
        <v>1</v>
      </c>
      <c r="AB754" s="114">
        <f>IF(AC754="",0,IFERROR(IF(VLOOKUP(AC754,AC$38:AC753,1,0)&gt;0,0,0),1))</f>
        <v>0</v>
      </c>
      <c r="AC754" s="117">
        <f>IF(DATOS!J718=Y$39,DATOS!C718,"")</f>
        <v>0</v>
      </c>
    </row>
    <row r="755" spans="27:29" x14ac:dyDescent="0.3">
      <c r="AA755" s="114">
        <f t="shared" si="16"/>
        <v>1</v>
      </c>
      <c r="AB755" s="114">
        <f>IF(AC755="",0,IFERROR(IF(VLOOKUP(AC755,AC$38:AC754,1,0)&gt;0,0,0),1))</f>
        <v>0</v>
      </c>
      <c r="AC755" s="117">
        <f>IF(DATOS!J719=Y$39,DATOS!C719,"")</f>
        <v>0</v>
      </c>
    </row>
    <row r="756" spans="27:29" x14ac:dyDescent="0.3">
      <c r="AA756" s="114">
        <f t="shared" si="16"/>
        <v>1</v>
      </c>
      <c r="AB756" s="114">
        <f>IF(AC756="",0,IFERROR(IF(VLOOKUP(AC756,AC$38:AC755,1,0)&gt;0,0,0),1))</f>
        <v>0</v>
      </c>
      <c r="AC756" s="117">
        <f>IF(DATOS!J720=Y$39,DATOS!C720,"")</f>
        <v>0</v>
      </c>
    </row>
    <row r="757" spans="27:29" x14ac:dyDescent="0.3">
      <c r="AA757" s="114">
        <f t="shared" si="16"/>
        <v>1</v>
      </c>
      <c r="AB757" s="114">
        <f>IF(AC757="",0,IFERROR(IF(VLOOKUP(AC757,AC$38:AC756,1,0)&gt;0,0,0),1))</f>
        <v>0</v>
      </c>
      <c r="AC757" s="117">
        <f>IF(DATOS!J721=Y$39,DATOS!C721,"")</f>
        <v>0</v>
      </c>
    </row>
    <row r="758" spans="27:29" x14ac:dyDescent="0.3">
      <c r="AA758" s="114">
        <f t="shared" si="16"/>
        <v>1</v>
      </c>
      <c r="AB758" s="114">
        <f>IF(AC758="",0,IFERROR(IF(VLOOKUP(AC758,AC$38:AC757,1,0)&gt;0,0,0),1))</f>
        <v>0</v>
      </c>
      <c r="AC758" s="117">
        <f>IF(DATOS!J722=Y$39,DATOS!C722,"")</f>
        <v>0</v>
      </c>
    </row>
    <row r="759" spans="27:29" x14ac:dyDescent="0.3">
      <c r="AA759" s="114">
        <f t="shared" si="16"/>
        <v>1</v>
      </c>
      <c r="AB759" s="114">
        <f>IF(AC759="",0,IFERROR(IF(VLOOKUP(AC759,AC$38:AC758,1,0)&gt;0,0,0),1))</f>
        <v>0</v>
      </c>
      <c r="AC759" s="117">
        <f>IF(DATOS!J723=Y$39,DATOS!C723,"")</f>
        <v>0</v>
      </c>
    </row>
    <row r="760" spans="27:29" x14ac:dyDescent="0.3">
      <c r="AA760" s="114">
        <f t="shared" si="16"/>
        <v>1</v>
      </c>
      <c r="AB760" s="114">
        <f>IF(AC760="",0,IFERROR(IF(VLOOKUP(AC760,AC$38:AC759,1,0)&gt;0,0,0),1))</f>
        <v>0</v>
      </c>
      <c r="AC760" s="117">
        <f>IF(DATOS!J724=Y$39,DATOS!C724,"")</f>
        <v>0</v>
      </c>
    </row>
    <row r="761" spans="27:29" x14ac:dyDescent="0.3">
      <c r="AA761" s="114">
        <f t="shared" si="16"/>
        <v>1</v>
      </c>
      <c r="AB761" s="114">
        <f>IF(AC761="",0,IFERROR(IF(VLOOKUP(AC761,AC$38:AC760,1,0)&gt;0,0,0),1))</f>
        <v>0</v>
      </c>
      <c r="AC761" s="117">
        <f>IF(DATOS!J725=Y$39,DATOS!C725,"")</f>
        <v>0</v>
      </c>
    </row>
    <row r="762" spans="27:29" x14ac:dyDescent="0.3">
      <c r="AA762" s="114">
        <f t="shared" si="16"/>
        <v>1</v>
      </c>
      <c r="AB762" s="114">
        <f>IF(AC762="",0,IFERROR(IF(VLOOKUP(AC762,AC$38:AC761,1,0)&gt;0,0,0),1))</f>
        <v>0</v>
      </c>
      <c r="AC762" s="117">
        <f>IF(DATOS!J726=Y$39,DATOS!C726,"")</f>
        <v>0</v>
      </c>
    </row>
    <row r="763" spans="27:29" x14ac:dyDescent="0.3">
      <c r="AA763" s="114">
        <f t="shared" si="16"/>
        <v>1</v>
      </c>
      <c r="AB763" s="114">
        <f>IF(AC763="",0,IFERROR(IF(VLOOKUP(AC763,AC$38:AC762,1,0)&gt;0,0,0),1))</f>
        <v>0</v>
      </c>
      <c r="AC763" s="117">
        <f>IF(DATOS!J727=Y$39,DATOS!C727,"")</f>
        <v>0</v>
      </c>
    </row>
    <row r="764" spans="27:29" x14ac:dyDescent="0.3">
      <c r="AA764" s="114">
        <f t="shared" si="16"/>
        <v>1</v>
      </c>
      <c r="AB764" s="114">
        <f>IF(AC764="",0,IFERROR(IF(VLOOKUP(AC764,AC$38:AC763,1,0)&gt;0,0,0),1))</f>
        <v>0</v>
      </c>
      <c r="AC764" s="117">
        <f>IF(DATOS!J728=Y$39,DATOS!C728,"")</f>
        <v>0</v>
      </c>
    </row>
    <row r="765" spans="27:29" x14ac:dyDescent="0.3">
      <c r="AA765" s="114">
        <f t="shared" si="16"/>
        <v>1</v>
      </c>
      <c r="AB765" s="114">
        <f>IF(AC765="",0,IFERROR(IF(VLOOKUP(AC765,AC$38:AC764,1,0)&gt;0,0,0),1))</f>
        <v>0</v>
      </c>
      <c r="AC765" s="117">
        <f>IF(DATOS!J729=Y$39,DATOS!C729,"")</f>
        <v>0</v>
      </c>
    </row>
    <row r="766" spans="27:29" x14ac:dyDescent="0.3">
      <c r="AA766" s="114">
        <f t="shared" si="16"/>
        <v>1</v>
      </c>
      <c r="AB766" s="114">
        <f>IF(AC766="",0,IFERROR(IF(VLOOKUP(AC766,AC$38:AC765,1,0)&gt;0,0,0),1))</f>
        <v>0</v>
      </c>
      <c r="AC766" s="117">
        <f>IF(DATOS!J730=Y$39,DATOS!C730,"")</f>
        <v>0</v>
      </c>
    </row>
    <row r="767" spans="27:29" x14ac:dyDescent="0.3">
      <c r="AA767" s="114">
        <f t="shared" si="16"/>
        <v>1</v>
      </c>
      <c r="AB767" s="114">
        <f>IF(AC767="",0,IFERROR(IF(VLOOKUP(AC767,AC$38:AC766,1,0)&gt;0,0,0),1))</f>
        <v>0</v>
      </c>
      <c r="AC767" s="117">
        <f>IF(DATOS!J731=Y$39,DATOS!C731,"")</f>
        <v>0</v>
      </c>
    </row>
    <row r="768" spans="27:29" x14ac:dyDescent="0.3">
      <c r="AA768" s="114">
        <f t="shared" si="16"/>
        <v>1</v>
      </c>
      <c r="AB768" s="114">
        <f>IF(AC768="",0,IFERROR(IF(VLOOKUP(AC768,AC$38:AC767,1,0)&gt;0,0,0),1))</f>
        <v>0</v>
      </c>
      <c r="AC768" s="117">
        <f>IF(DATOS!J732=Y$39,DATOS!C732,"")</f>
        <v>0</v>
      </c>
    </row>
    <row r="769" spans="27:29" x14ac:dyDescent="0.3">
      <c r="AA769" s="114">
        <f t="shared" si="16"/>
        <v>1</v>
      </c>
      <c r="AB769" s="114">
        <f>IF(AC769="",0,IFERROR(IF(VLOOKUP(AC769,AC$38:AC768,1,0)&gt;0,0,0),1))</f>
        <v>0</v>
      </c>
      <c r="AC769" s="117">
        <f>IF(DATOS!J733=Y$39,DATOS!C733,"")</f>
        <v>0</v>
      </c>
    </row>
    <row r="770" spans="27:29" x14ac:dyDescent="0.3">
      <c r="AA770" s="114">
        <f t="shared" si="16"/>
        <v>1</v>
      </c>
      <c r="AB770" s="114">
        <f>IF(AC770="",0,IFERROR(IF(VLOOKUP(AC770,AC$38:AC769,1,0)&gt;0,0,0),1))</f>
        <v>0</v>
      </c>
      <c r="AC770" s="117">
        <f>IF(DATOS!J734=Y$39,DATOS!C734,"")</f>
        <v>0</v>
      </c>
    </row>
    <row r="771" spans="27:29" x14ac:dyDescent="0.3">
      <c r="AA771" s="114">
        <f t="shared" si="16"/>
        <v>1</v>
      </c>
      <c r="AB771" s="114">
        <f>IF(AC771="",0,IFERROR(IF(VLOOKUP(AC771,AC$38:AC770,1,0)&gt;0,0,0),1))</f>
        <v>0</v>
      </c>
      <c r="AC771" s="117">
        <f>IF(DATOS!J735=Y$39,DATOS!C735,"")</f>
        <v>0</v>
      </c>
    </row>
    <row r="772" spans="27:29" x14ac:dyDescent="0.3">
      <c r="AA772" s="114">
        <f t="shared" si="16"/>
        <v>1</v>
      </c>
      <c r="AB772" s="114">
        <f>IF(AC772="",0,IFERROR(IF(VLOOKUP(AC772,AC$38:AC771,1,0)&gt;0,0,0),1))</f>
        <v>0</v>
      </c>
      <c r="AC772" s="117">
        <f>IF(DATOS!J736=Y$39,DATOS!C736,"")</f>
        <v>0</v>
      </c>
    </row>
    <row r="773" spans="27:29" x14ac:dyDescent="0.3">
      <c r="AA773" s="114">
        <f t="shared" si="16"/>
        <v>1</v>
      </c>
      <c r="AB773" s="114">
        <f>IF(AC773="",0,IFERROR(IF(VLOOKUP(AC773,AC$38:AC772,1,0)&gt;0,0,0),1))</f>
        <v>0</v>
      </c>
      <c r="AC773" s="117">
        <f>IF(DATOS!J737=Y$39,DATOS!C737,"")</f>
        <v>0</v>
      </c>
    </row>
    <row r="774" spans="27:29" x14ac:dyDescent="0.3">
      <c r="AA774" s="114">
        <f t="shared" si="16"/>
        <v>1</v>
      </c>
      <c r="AB774" s="114">
        <f>IF(AC774="",0,IFERROR(IF(VLOOKUP(AC774,AC$38:AC773,1,0)&gt;0,0,0),1))</f>
        <v>0</v>
      </c>
      <c r="AC774" s="117">
        <f>IF(DATOS!J738=Y$39,DATOS!C738,"")</f>
        <v>0</v>
      </c>
    </row>
    <row r="775" spans="27:29" x14ac:dyDescent="0.3">
      <c r="AA775" s="114">
        <f t="shared" si="16"/>
        <v>1</v>
      </c>
      <c r="AB775" s="114">
        <f>IF(AC775="",0,IFERROR(IF(VLOOKUP(AC775,AC$38:AC774,1,0)&gt;0,0,0),1))</f>
        <v>0</v>
      </c>
      <c r="AC775" s="117">
        <f>IF(DATOS!J739=Y$39,DATOS!C739,"")</f>
        <v>0</v>
      </c>
    </row>
    <row r="776" spans="27:29" x14ac:dyDescent="0.3">
      <c r="AA776" s="114">
        <f t="shared" si="16"/>
        <v>1</v>
      </c>
      <c r="AB776" s="114">
        <f>IF(AC776="",0,IFERROR(IF(VLOOKUP(AC776,AC$38:AC775,1,0)&gt;0,0,0),1))</f>
        <v>0</v>
      </c>
      <c r="AC776" s="117">
        <f>IF(DATOS!J740=Y$39,DATOS!C740,"")</f>
        <v>0</v>
      </c>
    </row>
    <row r="777" spans="27:29" x14ac:dyDescent="0.3">
      <c r="AA777" s="114">
        <f t="shared" si="16"/>
        <v>1</v>
      </c>
      <c r="AB777" s="114">
        <f>IF(AC777="",0,IFERROR(IF(VLOOKUP(AC777,AC$38:AC776,1,0)&gt;0,0,0),1))</f>
        <v>0</v>
      </c>
      <c r="AC777" s="117">
        <f>IF(DATOS!J741=Y$39,DATOS!C741,"")</f>
        <v>0</v>
      </c>
    </row>
    <row r="778" spans="27:29" x14ac:dyDescent="0.3">
      <c r="AA778" s="114">
        <f t="shared" si="16"/>
        <v>1</v>
      </c>
      <c r="AB778" s="114">
        <f>IF(AC778="",0,IFERROR(IF(VLOOKUP(AC778,AC$38:AC777,1,0)&gt;0,0,0),1))</f>
        <v>0</v>
      </c>
      <c r="AC778" s="117">
        <f>IF(DATOS!J742=Y$39,DATOS!C742,"")</f>
        <v>0</v>
      </c>
    </row>
    <row r="779" spans="27:29" x14ac:dyDescent="0.3">
      <c r="AA779" s="114">
        <f t="shared" si="16"/>
        <v>1</v>
      </c>
      <c r="AB779" s="114">
        <f>IF(AC779="",0,IFERROR(IF(VLOOKUP(AC779,AC$38:AC778,1,0)&gt;0,0,0),1))</f>
        <v>0</v>
      </c>
      <c r="AC779" s="117">
        <f>IF(DATOS!J743=Y$39,DATOS!C743,"")</f>
        <v>0</v>
      </c>
    </row>
    <row r="780" spans="27:29" x14ac:dyDescent="0.3">
      <c r="AA780" s="114">
        <f t="shared" si="16"/>
        <v>1</v>
      </c>
      <c r="AB780" s="114">
        <f>IF(AC780="",0,IFERROR(IF(VLOOKUP(AC780,AC$38:AC779,1,0)&gt;0,0,0),1))</f>
        <v>0</v>
      </c>
      <c r="AC780" s="117">
        <f>IF(DATOS!J744=Y$39,DATOS!C744,"")</f>
        <v>0</v>
      </c>
    </row>
    <row r="781" spans="27:29" x14ac:dyDescent="0.3">
      <c r="AA781" s="114">
        <f t="shared" si="16"/>
        <v>1</v>
      </c>
      <c r="AB781" s="114">
        <f>IF(AC781="",0,IFERROR(IF(VLOOKUP(AC781,AC$38:AC780,1,0)&gt;0,0,0),1))</f>
        <v>0</v>
      </c>
      <c r="AC781" s="117">
        <f>IF(DATOS!J745=Y$39,DATOS!C745,"")</f>
        <v>0</v>
      </c>
    </row>
    <row r="782" spans="27:29" x14ac:dyDescent="0.3">
      <c r="AA782" s="114">
        <f t="shared" si="16"/>
        <v>1</v>
      </c>
      <c r="AB782" s="114">
        <f>IF(AC782="",0,IFERROR(IF(VLOOKUP(AC782,AC$38:AC781,1,0)&gt;0,0,0),1))</f>
        <v>0</v>
      </c>
      <c r="AC782" s="117">
        <f>IF(DATOS!J746=Y$39,DATOS!C746,"")</f>
        <v>0</v>
      </c>
    </row>
    <row r="783" spans="27:29" x14ac:dyDescent="0.3">
      <c r="AA783" s="114">
        <f t="shared" si="16"/>
        <v>1</v>
      </c>
      <c r="AB783" s="114">
        <f>IF(AC783="",0,IFERROR(IF(VLOOKUP(AC783,AC$38:AC782,1,0)&gt;0,0,0),1))</f>
        <v>0</v>
      </c>
      <c r="AC783" s="117">
        <f>IF(DATOS!J747=Y$39,DATOS!C747,"")</f>
        <v>0</v>
      </c>
    </row>
    <row r="784" spans="27:29" x14ac:dyDescent="0.3">
      <c r="AA784" s="114">
        <f t="shared" si="16"/>
        <v>1</v>
      </c>
      <c r="AB784" s="114">
        <f>IF(AC784="",0,IFERROR(IF(VLOOKUP(AC784,AC$38:AC783,1,0)&gt;0,0,0),1))</f>
        <v>0</v>
      </c>
      <c r="AC784" s="117">
        <f>IF(DATOS!J748=Y$39,DATOS!C748,"")</f>
        <v>0</v>
      </c>
    </row>
    <row r="785" spans="27:29" x14ac:dyDescent="0.3">
      <c r="AA785" s="114">
        <f t="shared" si="16"/>
        <v>1</v>
      </c>
      <c r="AB785" s="114">
        <f>IF(AC785="",0,IFERROR(IF(VLOOKUP(AC785,AC$38:AC784,1,0)&gt;0,0,0),1))</f>
        <v>0</v>
      </c>
      <c r="AC785" s="117">
        <f>IF(DATOS!J749=Y$39,DATOS!C749,"")</f>
        <v>0</v>
      </c>
    </row>
    <row r="786" spans="27:29" x14ac:dyDescent="0.3">
      <c r="AA786" s="114">
        <f t="shared" si="16"/>
        <v>1</v>
      </c>
      <c r="AB786" s="114">
        <f>IF(AC786="",0,IFERROR(IF(VLOOKUP(AC786,AC$38:AC785,1,0)&gt;0,0,0),1))</f>
        <v>0</v>
      </c>
      <c r="AC786" s="117">
        <f>IF(DATOS!J750=Y$39,DATOS!C750,"")</f>
        <v>0</v>
      </c>
    </row>
    <row r="787" spans="27:29" x14ac:dyDescent="0.3">
      <c r="AA787" s="114">
        <f t="shared" si="16"/>
        <v>1</v>
      </c>
      <c r="AB787" s="114">
        <f>IF(AC787="",0,IFERROR(IF(VLOOKUP(AC787,AC$38:AC786,1,0)&gt;0,0,0),1))</f>
        <v>0</v>
      </c>
      <c r="AC787" s="117">
        <f>IF(DATOS!J751=Y$39,DATOS!C751,"")</f>
        <v>0</v>
      </c>
    </row>
    <row r="788" spans="27:29" x14ac:dyDescent="0.3">
      <c r="AA788" s="114">
        <f t="shared" si="16"/>
        <v>1</v>
      </c>
      <c r="AB788" s="114">
        <f>IF(AC788="",0,IFERROR(IF(VLOOKUP(AC788,AC$38:AC787,1,0)&gt;0,0,0),1))</f>
        <v>0</v>
      </c>
      <c r="AC788" s="117">
        <f>IF(DATOS!J752=Y$39,DATOS!C752,"")</f>
        <v>0</v>
      </c>
    </row>
    <row r="789" spans="27:29" x14ac:dyDescent="0.3">
      <c r="AA789" s="114">
        <f t="shared" si="16"/>
        <v>1</v>
      </c>
      <c r="AB789" s="114">
        <f>IF(AC789="",0,IFERROR(IF(VLOOKUP(AC789,AC$38:AC788,1,0)&gt;0,0,0),1))</f>
        <v>0</v>
      </c>
      <c r="AC789" s="117">
        <f>IF(DATOS!J753=Y$39,DATOS!C753,"")</f>
        <v>0</v>
      </c>
    </row>
    <row r="790" spans="27:29" x14ac:dyDescent="0.3">
      <c r="AA790" s="114">
        <f t="shared" si="16"/>
        <v>1</v>
      </c>
      <c r="AB790" s="114">
        <f>IF(AC790="",0,IFERROR(IF(VLOOKUP(AC790,AC$38:AC789,1,0)&gt;0,0,0),1))</f>
        <v>0</v>
      </c>
      <c r="AC790" s="117">
        <f>IF(DATOS!J754=Y$39,DATOS!C754,"")</f>
        <v>0</v>
      </c>
    </row>
    <row r="791" spans="27:29" x14ac:dyDescent="0.3">
      <c r="AA791" s="114">
        <f t="shared" si="16"/>
        <v>1</v>
      </c>
      <c r="AB791" s="114">
        <f>IF(AC791="",0,IFERROR(IF(VLOOKUP(AC791,AC$38:AC790,1,0)&gt;0,0,0),1))</f>
        <v>0</v>
      </c>
      <c r="AC791" s="117">
        <f>IF(DATOS!J755=Y$39,DATOS!C755,"")</f>
        <v>0</v>
      </c>
    </row>
    <row r="792" spans="27:29" x14ac:dyDescent="0.3">
      <c r="AA792" s="114">
        <f t="shared" si="16"/>
        <v>1</v>
      </c>
      <c r="AB792" s="114">
        <f>IF(AC792="",0,IFERROR(IF(VLOOKUP(AC792,AC$38:AC791,1,0)&gt;0,0,0),1))</f>
        <v>0</v>
      </c>
      <c r="AC792" s="117">
        <f>IF(DATOS!J756=Y$39,DATOS!C756,"")</f>
        <v>0</v>
      </c>
    </row>
    <row r="793" spans="27:29" x14ac:dyDescent="0.3">
      <c r="AA793" s="114">
        <f t="shared" si="16"/>
        <v>1</v>
      </c>
      <c r="AB793" s="114">
        <f>IF(AC793="",0,IFERROR(IF(VLOOKUP(AC793,AC$38:AC792,1,0)&gt;0,0,0),1))</f>
        <v>0</v>
      </c>
      <c r="AC793" s="117">
        <f>IF(DATOS!J757=Y$39,DATOS!C757,"")</f>
        <v>0</v>
      </c>
    </row>
    <row r="794" spans="27:29" x14ac:dyDescent="0.3">
      <c r="AA794" s="114">
        <f t="shared" si="16"/>
        <v>1</v>
      </c>
      <c r="AB794" s="114">
        <f>IF(AC794="",0,IFERROR(IF(VLOOKUP(AC794,AC$38:AC793,1,0)&gt;0,0,0),1))</f>
        <v>0</v>
      </c>
      <c r="AC794" s="117">
        <f>IF(DATOS!J758=Y$39,DATOS!C758,"")</f>
        <v>0</v>
      </c>
    </row>
    <row r="795" spans="27:29" x14ac:dyDescent="0.3">
      <c r="AA795" s="114">
        <f t="shared" si="16"/>
        <v>1</v>
      </c>
      <c r="AB795" s="114">
        <f>IF(AC795="",0,IFERROR(IF(VLOOKUP(AC795,AC$38:AC794,1,0)&gt;0,0,0),1))</f>
        <v>0</v>
      </c>
      <c r="AC795" s="117">
        <f>IF(DATOS!J759=Y$39,DATOS!C759,"")</f>
        <v>0</v>
      </c>
    </row>
    <row r="796" spans="27:29" x14ac:dyDescent="0.3">
      <c r="AA796" s="114">
        <f t="shared" si="16"/>
        <v>1</v>
      </c>
      <c r="AB796" s="114">
        <f>IF(AC796="",0,IFERROR(IF(VLOOKUP(AC796,AC$38:AC795,1,0)&gt;0,0,0),1))</f>
        <v>0</v>
      </c>
      <c r="AC796" s="117">
        <f>IF(DATOS!J760=Y$39,DATOS!C760,"")</f>
        <v>0</v>
      </c>
    </row>
    <row r="797" spans="27:29" x14ac:dyDescent="0.3">
      <c r="AA797" s="114">
        <f t="shared" si="16"/>
        <v>1</v>
      </c>
      <c r="AB797" s="114">
        <f>IF(AC797="",0,IFERROR(IF(VLOOKUP(AC797,AC$38:AC796,1,0)&gt;0,0,0),1))</f>
        <v>0</v>
      </c>
      <c r="AC797" s="117">
        <f>IF(DATOS!J761=Y$39,DATOS!C761,"")</f>
        <v>0</v>
      </c>
    </row>
    <row r="798" spans="27:29" x14ac:dyDescent="0.3">
      <c r="AA798" s="114">
        <f t="shared" si="16"/>
        <v>1</v>
      </c>
      <c r="AB798" s="114">
        <f>IF(AC798="",0,IFERROR(IF(VLOOKUP(AC798,AC$38:AC797,1,0)&gt;0,0,0),1))</f>
        <v>0</v>
      </c>
      <c r="AC798" s="117">
        <f>IF(DATOS!J762=Y$39,DATOS!C762,"")</f>
        <v>0</v>
      </c>
    </row>
    <row r="799" spans="27:29" x14ac:dyDescent="0.3">
      <c r="AA799" s="114">
        <f t="shared" si="16"/>
        <v>1</v>
      </c>
      <c r="AB799" s="114">
        <f>IF(AC799="",0,IFERROR(IF(VLOOKUP(AC799,AC$38:AC798,1,0)&gt;0,0,0),1))</f>
        <v>0</v>
      </c>
      <c r="AC799" s="117">
        <f>IF(DATOS!J763=Y$39,DATOS!C763,"")</f>
        <v>0</v>
      </c>
    </row>
    <row r="800" spans="27:29" x14ac:dyDescent="0.3">
      <c r="AA800" s="114">
        <f t="shared" si="16"/>
        <v>1</v>
      </c>
      <c r="AB800" s="114">
        <f>IF(AC800="",0,IFERROR(IF(VLOOKUP(AC800,AC$38:AC799,1,0)&gt;0,0,0),1))</f>
        <v>0</v>
      </c>
      <c r="AC800" s="117">
        <f>IF(DATOS!J764=Y$39,DATOS!C764,"")</f>
        <v>0</v>
      </c>
    </row>
    <row r="801" spans="27:29" x14ac:dyDescent="0.3">
      <c r="AA801" s="114">
        <f t="shared" si="16"/>
        <v>1</v>
      </c>
      <c r="AB801" s="114">
        <f>IF(AC801="",0,IFERROR(IF(VLOOKUP(AC801,AC$38:AC800,1,0)&gt;0,0,0),1))</f>
        <v>0</v>
      </c>
      <c r="AC801" s="117">
        <f>IF(DATOS!J765=Y$39,DATOS!C765,"")</f>
        <v>0</v>
      </c>
    </row>
    <row r="802" spans="27:29" x14ac:dyDescent="0.3">
      <c r="AA802" s="114">
        <f t="shared" si="16"/>
        <v>1</v>
      </c>
      <c r="AB802" s="114">
        <f>IF(AC802="",0,IFERROR(IF(VLOOKUP(AC802,AC$38:AC801,1,0)&gt;0,0,0),1))</f>
        <v>0</v>
      </c>
      <c r="AC802" s="117">
        <f>IF(DATOS!J766=Y$39,DATOS!C766,"")</f>
        <v>0</v>
      </c>
    </row>
    <row r="803" spans="27:29" x14ac:dyDescent="0.3">
      <c r="AA803" s="114">
        <f t="shared" si="16"/>
        <v>1</v>
      </c>
      <c r="AB803" s="114">
        <f>IF(AC803="",0,IFERROR(IF(VLOOKUP(AC803,AC$38:AC802,1,0)&gt;0,0,0),1))</f>
        <v>0</v>
      </c>
      <c r="AC803" s="117">
        <f>IF(DATOS!J767=Y$39,DATOS!C767,"")</f>
        <v>0</v>
      </c>
    </row>
    <row r="804" spans="27:29" x14ac:dyDescent="0.3">
      <c r="AA804" s="114">
        <f t="shared" si="16"/>
        <v>1</v>
      </c>
      <c r="AB804" s="114">
        <f>IF(AC804="",0,IFERROR(IF(VLOOKUP(AC804,AC$38:AC803,1,0)&gt;0,0,0),1))</f>
        <v>0</v>
      </c>
      <c r="AC804" s="117">
        <f>IF(DATOS!J768=Y$39,DATOS!C768,"")</f>
        <v>0</v>
      </c>
    </row>
    <row r="805" spans="27:29" x14ac:dyDescent="0.3">
      <c r="AA805" s="114">
        <f t="shared" si="16"/>
        <v>1</v>
      </c>
      <c r="AB805" s="114">
        <f>IF(AC805="",0,IFERROR(IF(VLOOKUP(AC805,AC$38:AC804,1,0)&gt;0,0,0),1))</f>
        <v>0</v>
      </c>
      <c r="AC805" s="117">
        <f>IF(DATOS!J769=Y$39,DATOS!C769,"")</f>
        <v>0</v>
      </c>
    </row>
    <row r="806" spans="27:29" x14ac:dyDescent="0.3">
      <c r="AA806" s="114">
        <f t="shared" ref="AA806:AA869" si="17">AA805+AB806</f>
        <v>1</v>
      </c>
      <c r="AB806" s="114">
        <f>IF(AC806="",0,IFERROR(IF(VLOOKUP(AC806,AC$38:AC805,1,0)&gt;0,0,0),1))</f>
        <v>0</v>
      </c>
      <c r="AC806" s="117">
        <f>IF(DATOS!J770=Y$39,DATOS!C770,"")</f>
        <v>0</v>
      </c>
    </row>
    <row r="807" spans="27:29" x14ac:dyDescent="0.3">
      <c r="AA807" s="114">
        <f t="shared" si="17"/>
        <v>1</v>
      </c>
      <c r="AB807" s="114">
        <f>IF(AC807="",0,IFERROR(IF(VLOOKUP(AC807,AC$38:AC806,1,0)&gt;0,0,0),1))</f>
        <v>0</v>
      </c>
      <c r="AC807" s="117">
        <f>IF(DATOS!J771=Y$39,DATOS!C771,"")</f>
        <v>0</v>
      </c>
    </row>
    <row r="808" spans="27:29" x14ac:dyDescent="0.3">
      <c r="AA808" s="114">
        <f t="shared" si="17"/>
        <v>1</v>
      </c>
      <c r="AB808" s="114">
        <f>IF(AC808="",0,IFERROR(IF(VLOOKUP(AC808,AC$38:AC807,1,0)&gt;0,0,0),1))</f>
        <v>0</v>
      </c>
      <c r="AC808" s="117">
        <f>IF(DATOS!J772=Y$39,DATOS!C772,"")</f>
        <v>0</v>
      </c>
    </row>
    <row r="809" spans="27:29" x14ac:dyDescent="0.3">
      <c r="AA809" s="114">
        <f t="shared" si="17"/>
        <v>1</v>
      </c>
      <c r="AB809" s="114">
        <f>IF(AC809="",0,IFERROR(IF(VLOOKUP(AC809,AC$38:AC808,1,0)&gt;0,0,0),1))</f>
        <v>0</v>
      </c>
      <c r="AC809" s="117">
        <f>IF(DATOS!J773=Y$39,DATOS!C773,"")</f>
        <v>0</v>
      </c>
    </row>
    <row r="810" spans="27:29" x14ac:dyDescent="0.3">
      <c r="AA810" s="114">
        <f t="shared" si="17"/>
        <v>1</v>
      </c>
      <c r="AB810" s="114">
        <f>IF(AC810="",0,IFERROR(IF(VLOOKUP(AC810,AC$38:AC809,1,0)&gt;0,0,0),1))</f>
        <v>0</v>
      </c>
      <c r="AC810" s="117">
        <f>IF(DATOS!J774=Y$39,DATOS!C774,"")</f>
        <v>0</v>
      </c>
    </row>
    <row r="811" spans="27:29" x14ac:dyDescent="0.3">
      <c r="AA811" s="114">
        <f t="shared" si="17"/>
        <v>1</v>
      </c>
      <c r="AB811" s="114">
        <f>IF(AC811="",0,IFERROR(IF(VLOOKUP(AC811,AC$38:AC810,1,0)&gt;0,0,0),1))</f>
        <v>0</v>
      </c>
      <c r="AC811" s="117">
        <f>IF(DATOS!J775=Y$39,DATOS!C775,"")</f>
        <v>0</v>
      </c>
    </row>
    <row r="812" spans="27:29" x14ac:dyDescent="0.3">
      <c r="AA812" s="114">
        <f t="shared" si="17"/>
        <v>1</v>
      </c>
      <c r="AB812" s="114">
        <f>IF(AC812="",0,IFERROR(IF(VLOOKUP(AC812,AC$38:AC811,1,0)&gt;0,0,0),1))</f>
        <v>0</v>
      </c>
      <c r="AC812" s="117">
        <f>IF(DATOS!J776=Y$39,DATOS!C776,"")</f>
        <v>0</v>
      </c>
    </row>
    <row r="813" spans="27:29" x14ac:dyDescent="0.3">
      <c r="AA813" s="114">
        <f t="shared" si="17"/>
        <v>1</v>
      </c>
      <c r="AB813" s="114">
        <f>IF(AC813="",0,IFERROR(IF(VLOOKUP(AC813,AC$38:AC812,1,0)&gt;0,0,0),1))</f>
        <v>0</v>
      </c>
      <c r="AC813" s="117">
        <f>IF(DATOS!J777=Y$39,DATOS!C777,"")</f>
        <v>0</v>
      </c>
    </row>
    <row r="814" spans="27:29" x14ac:dyDescent="0.3">
      <c r="AA814" s="114">
        <f t="shared" si="17"/>
        <v>1</v>
      </c>
      <c r="AB814" s="114">
        <f>IF(AC814="",0,IFERROR(IF(VLOOKUP(AC814,AC$38:AC813,1,0)&gt;0,0,0),1))</f>
        <v>0</v>
      </c>
      <c r="AC814" s="117">
        <f>IF(DATOS!J778=Y$39,DATOS!C778,"")</f>
        <v>0</v>
      </c>
    </row>
    <row r="815" spans="27:29" x14ac:dyDescent="0.3">
      <c r="AA815" s="114">
        <f t="shared" si="17"/>
        <v>1</v>
      </c>
      <c r="AB815" s="114">
        <f>IF(AC815="",0,IFERROR(IF(VLOOKUP(AC815,AC$38:AC814,1,0)&gt;0,0,0),1))</f>
        <v>0</v>
      </c>
      <c r="AC815" s="117">
        <f>IF(DATOS!J779=Y$39,DATOS!C779,"")</f>
        <v>0</v>
      </c>
    </row>
    <row r="816" spans="27:29" x14ac:dyDescent="0.3">
      <c r="AA816" s="114">
        <f t="shared" si="17"/>
        <v>1</v>
      </c>
      <c r="AB816" s="114">
        <f>IF(AC816="",0,IFERROR(IF(VLOOKUP(AC816,AC$38:AC815,1,0)&gt;0,0,0),1))</f>
        <v>0</v>
      </c>
      <c r="AC816" s="117">
        <f>IF(DATOS!J780=Y$39,DATOS!C780,"")</f>
        <v>0</v>
      </c>
    </row>
    <row r="817" spans="27:29" x14ac:dyDescent="0.3">
      <c r="AA817" s="114">
        <f t="shared" si="17"/>
        <v>1</v>
      </c>
      <c r="AB817" s="114">
        <f>IF(AC817="",0,IFERROR(IF(VLOOKUP(AC817,AC$38:AC816,1,0)&gt;0,0,0),1))</f>
        <v>0</v>
      </c>
      <c r="AC817" s="117">
        <f>IF(DATOS!J781=Y$39,DATOS!C781,"")</f>
        <v>0</v>
      </c>
    </row>
    <row r="818" spans="27:29" x14ac:dyDescent="0.3">
      <c r="AA818" s="114">
        <f t="shared" si="17"/>
        <v>1</v>
      </c>
      <c r="AB818" s="114">
        <f>IF(AC818="",0,IFERROR(IF(VLOOKUP(AC818,AC$38:AC817,1,0)&gt;0,0,0),1))</f>
        <v>0</v>
      </c>
      <c r="AC818" s="117">
        <f>IF(DATOS!J782=Y$39,DATOS!C782,"")</f>
        <v>0</v>
      </c>
    </row>
    <row r="819" spans="27:29" x14ac:dyDescent="0.3">
      <c r="AA819" s="114">
        <f t="shared" si="17"/>
        <v>1</v>
      </c>
      <c r="AB819" s="114">
        <f>IF(AC819="",0,IFERROR(IF(VLOOKUP(AC819,AC$38:AC818,1,0)&gt;0,0,0),1))</f>
        <v>0</v>
      </c>
      <c r="AC819" s="117">
        <f>IF(DATOS!J783=Y$39,DATOS!C783,"")</f>
        <v>0</v>
      </c>
    </row>
    <row r="820" spans="27:29" x14ac:dyDescent="0.3">
      <c r="AA820" s="114">
        <f t="shared" si="17"/>
        <v>1</v>
      </c>
      <c r="AB820" s="114">
        <f>IF(AC820="",0,IFERROR(IF(VLOOKUP(AC820,AC$38:AC819,1,0)&gt;0,0,0),1))</f>
        <v>0</v>
      </c>
      <c r="AC820" s="117">
        <f>IF(DATOS!J784=Y$39,DATOS!C784,"")</f>
        <v>0</v>
      </c>
    </row>
    <row r="821" spans="27:29" x14ac:dyDescent="0.3">
      <c r="AA821" s="114">
        <f t="shared" si="17"/>
        <v>1</v>
      </c>
      <c r="AB821" s="114">
        <f>IF(AC821="",0,IFERROR(IF(VLOOKUP(AC821,AC$38:AC820,1,0)&gt;0,0,0),1))</f>
        <v>0</v>
      </c>
      <c r="AC821" s="117">
        <f>IF(DATOS!J785=Y$39,DATOS!C785,"")</f>
        <v>0</v>
      </c>
    </row>
    <row r="822" spans="27:29" x14ac:dyDescent="0.3">
      <c r="AA822" s="114">
        <f t="shared" si="17"/>
        <v>1</v>
      </c>
      <c r="AB822" s="114">
        <f>IF(AC822="",0,IFERROR(IF(VLOOKUP(AC822,AC$38:AC821,1,0)&gt;0,0,0),1))</f>
        <v>0</v>
      </c>
      <c r="AC822" s="117">
        <f>IF(DATOS!J786=Y$39,DATOS!C786,"")</f>
        <v>0</v>
      </c>
    </row>
    <row r="823" spans="27:29" x14ac:dyDescent="0.3">
      <c r="AA823" s="114">
        <f t="shared" si="17"/>
        <v>1</v>
      </c>
      <c r="AB823" s="114">
        <f>IF(AC823="",0,IFERROR(IF(VLOOKUP(AC823,AC$38:AC822,1,0)&gt;0,0,0),1))</f>
        <v>0</v>
      </c>
      <c r="AC823" s="117">
        <f>IF(DATOS!J787=Y$39,DATOS!C787,"")</f>
        <v>0</v>
      </c>
    </row>
    <row r="824" spans="27:29" x14ac:dyDescent="0.3">
      <c r="AA824" s="114">
        <f t="shared" si="17"/>
        <v>1</v>
      </c>
      <c r="AB824" s="114">
        <f>IF(AC824="",0,IFERROR(IF(VLOOKUP(AC824,AC$38:AC823,1,0)&gt;0,0,0),1))</f>
        <v>0</v>
      </c>
      <c r="AC824" s="117">
        <f>IF(DATOS!J788=Y$39,DATOS!C788,"")</f>
        <v>0</v>
      </c>
    </row>
    <row r="825" spans="27:29" x14ac:dyDescent="0.3">
      <c r="AA825" s="114">
        <f t="shared" si="17"/>
        <v>1</v>
      </c>
      <c r="AB825" s="114">
        <f>IF(AC825="",0,IFERROR(IF(VLOOKUP(AC825,AC$38:AC824,1,0)&gt;0,0,0),1))</f>
        <v>0</v>
      </c>
      <c r="AC825" s="117">
        <f>IF(DATOS!J789=Y$39,DATOS!C789,"")</f>
        <v>0</v>
      </c>
    </row>
    <row r="826" spans="27:29" x14ac:dyDescent="0.3">
      <c r="AA826" s="114">
        <f t="shared" si="17"/>
        <v>1</v>
      </c>
      <c r="AB826" s="114">
        <f>IF(AC826="",0,IFERROR(IF(VLOOKUP(AC826,AC$38:AC825,1,0)&gt;0,0,0),1))</f>
        <v>0</v>
      </c>
      <c r="AC826" s="117">
        <f>IF(DATOS!J790=Y$39,DATOS!C790,"")</f>
        <v>0</v>
      </c>
    </row>
    <row r="827" spans="27:29" x14ac:dyDescent="0.3">
      <c r="AA827" s="114">
        <f t="shared" si="17"/>
        <v>1</v>
      </c>
      <c r="AB827" s="114">
        <f>IF(AC827="",0,IFERROR(IF(VLOOKUP(AC827,AC$38:AC826,1,0)&gt;0,0,0),1))</f>
        <v>0</v>
      </c>
      <c r="AC827" s="117">
        <f>IF(DATOS!J791=Y$39,DATOS!C791,"")</f>
        <v>0</v>
      </c>
    </row>
    <row r="828" spans="27:29" x14ac:dyDescent="0.3">
      <c r="AA828" s="114">
        <f t="shared" si="17"/>
        <v>1</v>
      </c>
      <c r="AB828" s="114">
        <f>IF(AC828="",0,IFERROR(IF(VLOOKUP(AC828,AC$38:AC827,1,0)&gt;0,0,0),1))</f>
        <v>0</v>
      </c>
      <c r="AC828" s="117">
        <f>IF(DATOS!J792=Y$39,DATOS!C792,"")</f>
        <v>0</v>
      </c>
    </row>
    <row r="829" spans="27:29" x14ac:dyDescent="0.3">
      <c r="AA829" s="114">
        <f t="shared" si="17"/>
        <v>1</v>
      </c>
      <c r="AB829" s="114">
        <f>IF(AC829="",0,IFERROR(IF(VLOOKUP(AC829,AC$38:AC828,1,0)&gt;0,0,0),1))</f>
        <v>0</v>
      </c>
      <c r="AC829" s="117">
        <f>IF(DATOS!J793=Y$39,DATOS!C793,"")</f>
        <v>0</v>
      </c>
    </row>
    <row r="830" spans="27:29" x14ac:dyDescent="0.3">
      <c r="AA830" s="114">
        <f t="shared" si="17"/>
        <v>1</v>
      </c>
      <c r="AB830" s="114">
        <f>IF(AC830="",0,IFERROR(IF(VLOOKUP(AC830,AC$38:AC829,1,0)&gt;0,0,0),1))</f>
        <v>0</v>
      </c>
      <c r="AC830" s="117">
        <f>IF(DATOS!J794=Y$39,DATOS!C794,"")</f>
        <v>0</v>
      </c>
    </row>
    <row r="831" spans="27:29" x14ac:dyDescent="0.3">
      <c r="AA831" s="114">
        <f t="shared" si="17"/>
        <v>1</v>
      </c>
      <c r="AB831" s="114">
        <f>IF(AC831="",0,IFERROR(IF(VLOOKUP(AC831,AC$38:AC830,1,0)&gt;0,0,0),1))</f>
        <v>0</v>
      </c>
      <c r="AC831" s="117">
        <f>IF(DATOS!J795=Y$39,DATOS!C795,"")</f>
        <v>0</v>
      </c>
    </row>
    <row r="832" spans="27:29" x14ac:dyDescent="0.3">
      <c r="AA832" s="114">
        <f t="shared" si="17"/>
        <v>1</v>
      </c>
      <c r="AB832" s="114">
        <f>IF(AC832="",0,IFERROR(IF(VLOOKUP(AC832,AC$38:AC831,1,0)&gt;0,0,0),1))</f>
        <v>0</v>
      </c>
      <c r="AC832" s="117">
        <f>IF(DATOS!J796=Y$39,DATOS!C796,"")</f>
        <v>0</v>
      </c>
    </row>
    <row r="833" spans="27:29" x14ac:dyDescent="0.3">
      <c r="AA833" s="114">
        <f t="shared" si="17"/>
        <v>1</v>
      </c>
      <c r="AB833" s="114">
        <f>IF(AC833="",0,IFERROR(IF(VLOOKUP(AC833,AC$38:AC832,1,0)&gt;0,0,0),1))</f>
        <v>0</v>
      </c>
      <c r="AC833" s="117">
        <f>IF(DATOS!J797=Y$39,DATOS!C797,"")</f>
        <v>0</v>
      </c>
    </row>
    <row r="834" spans="27:29" x14ac:dyDescent="0.3">
      <c r="AA834" s="114">
        <f t="shared" si="17"/>
        <v>1</v>
      </c>
      <c r="AB834" s="114">
        <f>IF(AC834="",0,IFERROR(IF(VLOOKUP(AC834,AC$38:AC833,1,0)&gt;0,0,0),1))</f>
        <v>0</v>
      </c>
      <c r="AC834" s="117">
        <f>IF(DATOS!J798=Y$39,DATOS!C798,"")</f>
        <v>0</v>
      </c>
    </row>
    <row r="835" spans="27:29" x14ac:dyDescent="0.3">
      <c r="AA835" s="114">
        <f t="shared" si="17"/>
        <v>1</v>
      </c>
      <c r="AB835" s="114">
        <f>IF(AC835="",0,IFERROR(IF(VLOOKUP(AC835,AC$38:AC834,1,0)&gt;0,0,0),1))</f>
        <v>0</v>
      </c>
      <c r="AC835" s="117">
        <f>IF(DATOS!J799=Y$39,DATOS!C799,"")</f>
        <v>0</v>
      </c>
    </row>
    <row r="836" spans="27:29" x14ac:dyDescent="0.3">
      <c r="AA836" s="114">
        <f t="shared" si="17"/>
        <v>1</v>
      </c>
      <c r="AB836" s="114">
        <f>IF(AC836="",0,IFERROR(IF(VLOOKUP(AC836,AC$38:AC835,1,0)&gt;0,0,0),1))</f>
        <v>0</v>
      </c>
      <c r="AC836" s="117">
        <f>IF(DATOS!J800=Y$39,DATOS!C800,"")</f>
        <v>0</v>
      </c>
    </row>
    <row r="837" spans="27:29" x14ac:dyDescent="0.3">
      <c r="AA837" s="114">
        <f t="shared" si="17"/>
        <v>1</v>
      </c>
      <c r="AB837" s="114">
        <f>IF(AC837="",0,IFERROR(IF(VLOOKUP(AC837,AC$38:AC836,1,0)&gt;0,0,0),1))</f>
        <v>0</v>
      </c>
      <c r="AC837" s="117">
        <f>IF(DATOS!J801=Y$39,DATOS!C801,"")</f>
        <v>0</v>
      </c>
    </row>
    <row r="838" spans="27:29" x14ac:dyDescent="0.3">
      <c r="AA838" s="114">
        <f t="shared" si="17"/>
        <v>1</v>
      </c>
      <c r="AB838" s="114">
        <f>IF(AC838="",0,IFERROR(IF(VLOOKUP(AC838,AC$38:AC837,1,0)&gt;0,0,0),1))</f>
        <v>0</v>
      </c>
      <c r="AC838" s="117">
        <f>IF(DATOS!J802=Y$39,DATOS!C802,"")</f>
        <v>0</v>
      </c>
    </row>
    <row r="839" spans="27:29" x14ac:dyDescent="0.3">
      <c r="AA839" s="114">
        <f t="shared" si="17"/>
        <v>1</v>
      </c>
      <c r="AB839" s="114">
        <f>IF(AC839="",0,IFERROR(IF(VLOOKUP(AC839,AC$38:AC838,1,0)&gt;0,0,0),1))</f>
        <v>0</v>
      </c>
      <c r="AC839" s="117">
        <f>IF(DATOS!J803=Y$39,DATOS!C803,"")</f>
        <v>0</v>
      </c>
    </row>
    <row r="840" spans="27:29" x14ac:dyDescent="0.3">
      <c r="AA840" s="114">
        <f t="shared" si="17"/>
        <v>1</v>
      </c>
      <c r="AB840" s="114">
        <f>IF(AC840="",0,IFERROR(IF(VLOOKUP(AC840,AC$38:AC839,1,0)&gt;0,0,0),1))</f>
        <v>0</v>
      </c>
      <c r="AC840" s="117">
        <f>IF(DATOS!J804=Y$39,DATOS!C804,"")</f>
        <v>0</v>
      </c>
    </row>
    <row r="841" spans="27:29" x14ac:dyDescent="0.3">
      <c r="AA841" s="114">
        <f t="shared" si="17"/>
        <v>1</v>
      </c>
      <c r="AB841" s="114">
        <f>IF(AC841="",0,IFERROR(IF(VLOOKUP(AC841,AC$38:AC840,1,0)&gt;0,0,0),1))</f>
        <v>0</v>
      </c>
      <c r="AC841" s="117">
        <f>IF(DATOS!J805=Y$39,DATOS!C805,"")</f>
        <v>0</v>
      </c>
    </row>
    <row r="842" spans="27:29" x14ac:dyDescent="0.3">
      <c r="AA842" s="114">
        <f t="shared" si="17"/>
        <v>1</v>
      </c>
      <c r="AB842" s="114">
        <f>IF(AC842="",0,IFERROR(IF(VLOOKUP(AC842,AC$38:AC841,1,0)&gt;0,0,0),1))</f>
        <v>0</v>
      </c>
      <c r="AC842" s="117">
        <f>IF(DATOS!J806=Y$39,DATOS!C806,"")</f>
        <v>0</v>
      </c>
    </row>
    <row r="843" spans="27:29" x14ac:dyDescent="0.3">
      <c r="AA843" s="114">
        <f t="shared" si="17"/>
        <v>1</v>
      </c>
      <c r="AB843" s="114">
        <f>IF(AC843="",0,IFERROR(IF(VLOOKUP(AC843,AC$38:AC842,1,0)&gt;0,0,0),1))</f>
        <v>0</v>
      </c>
      <c r="AC843" s="117">
        <f>IF(DATOS!J807=Y$39,DATOS!C807,"")</f>
        <v>0</v>
      </c>
    </row>
    <row r="844" spans="27:29" x14ac:dyDescent="0.3">
      <c r="AA844" s="114">
        <f t="shared" si="17"/>
        <v>1</v>
      </c>
      <c r="AB844" s="114">
        <f>IF(AC844="",0,IFERROR(IF(VLOOKUP(AC844,AC$38:AC843,1,0)&gt;0,0,0),1))</f>
        <v>0</v>
      </c>
      <c r="AC844" s="117">
        <f>IF(DATOS!J808=Y$39,DATOS!C808,"")</f>
        <v>0</v>
      </c>
    </row>
    <row r="845" spans="27:29" x14ac:dyDescent="0.3">
      <c r="AA845" s="114">
        <f t="shared" si="17"/>
        <v>1</v>
      </c>
      <c r="AB845" s="114">
        <f>IF(AC845="",0,IFERROR(IF(VLOOKUP(AC845,AC$38:AC844,1,0)&gt;0,0,0),1))</f>
        <v>0</v>
      </c>
      <c r="AC845" s="117">
        <f>IF(DATOS!J809=Y$39,DATOS!C809,"")</f>
        <v>0</v>
      </c>
    </row>
    <row r="846" spans="27:29" x14ac:dyDescent="0.3">
      <c r="AA846" s="114">
        <f t="shared" si="17"/>
        <v>1</v>
      </c>
      <c r="AB846" s="114">
        <f>IF(AC846="",0,IFERROR(IF(VLOOKUP(AC846,AC$38:AC845,1,0)&gt;0,0,0),1))</f>
        <v>0</v>
      </c>
      <c r="AC846" s="117">
        <f>IF(DATOS!J810=Y$39,DATOS!C810,"")</f>
        <v>0</v>
      </c>
    </row>
    <row r="847" spans="27:29" x14ac:dyDescent="0.3">
      <c r="AA847" s="114">
        <f t="shared" si="17"/>
        <v>1</v>
      </c>
      <c r="AB847" s="114">
        <f>IF(AC847="",0,IFERROR(IF(VLOOKUP(AC847,AC$38:AC846,1,0)&gt;0,0,0),1))</f>
        <v>0</v>
      </c>
      <c r="AC847" s="117">
        <f>IF(DATOS!J811=Y$39,DATOS!C811,"")</f>
        <v>0</v>
      </c>
    </row>
    <row r="848" spans="27:29" x14ac:dyDescent="0.3">
      <c r="AA848" s="114">
        <f t="shared" si="17"/>
        <v>1</v>
      </c>
      <c r="AB848" s="114">
        <f>IF(AC848="",0,IFERROR(IF(VLOOKUP(AC848,AC$38:AC847,1,0)&gt;0,0,0),1))</f>
        <v>0</v>
      </c>
      <c r="AC848" s="117">
        <f>IF(DATOS!J812=Y$39,DATOS!C812,"")</f>
        <v>0</v>
      </c>
    </row>
    <row r="849" spans="27:29" x14ac:dyDescent="0.3">
      <c r="AA849" s="114">
        <f t="shared" si="17"/>
        <v>1</v>
      </c>
      <c r="AB849" s="114">
        <f>IF(AC849="",0,IFERROR(IF(VLOOKUP(AC849,AC$38:AC848,1,0)&gt;0,0,0),1))</f>
        <v>0</v>
      </c>
      <c r="AC849" s="117">
        <f>IF(DATOS!J813=Y$39,DATOS!C813,"")</f>
        <v>0</v>
      </c>
    </row>
    <row r="850" spans="27:29" x14ac:dyDescent="0.3">
      <c r="AA850" s="114">
        <f t="shared" si="17"/>
        <v>1</v>
      </c>
      <c r="AB850" s="114">
        <f>IF(AC850="",0,IFERROR(IF(VLOOKUP(AC850,AC$38:AC849,1,0)&gt;0,0,0),1))</f>
        <v>0</v>
      </c>
      <c r="AC850" s="117">
        <f>IF(DATOS!J814=Y$39,DATOS!C814,"")</f>
        <v>0</v>
      </c>
    </row>
    <row r="851" spans="27:29" x14ac:dyDescent="0.3">
      <c r="AA851" s="114">
        <f t="shared" si="17"/>
        <v>1</v>
      </c>
      <c r="AB851" s="114">
        <f>IF(AC851="",0,IFERROR(IF(VLOOKUP(AC851,AC$38:AC850,1,0)&gt;0,0,0),1))</f>
        <v>0</v>
      </c>
      <c r="AC851" s="117">
        <f>IF(DATOS!J815=Y$39,DATOS!C815,"")</f>
        <v>0</v>
      </c>
    </row>
    <row r="852" spans="27:29" x14ac:dyDescent="0.3">
      <c r="AA852" s="114">
        <f t="shared" si="17"/>
        <v>1</v>
      </c>
      <c r="AB852" s="114">
        <f>IF(AC852="",0,IFERROR(IF(VLOOKUP(AC852,AC$38:AC851,1,0)&gt;0,0,0),1))</f>
        <v>0</v>
      </c>
      <c r="AC852" s="117">
        <f>IF(DATOS!J816=Y$39,DATOS!C816,"")</f>
        <v>0</v>
      </c>
    </row>
    <row r="853" spans="27:29" x14ac:dyDescent="0.3">
      <c r="AA853" s="114">
        <f t="shared" si="17"/>
        <v>1</v>
      </c>
      <c r="AB853" s="114">
        <f>IF(AC853="",0,IFERROR(IF(VLOOKUP(AC853,AC$38:AC852,1,0)&gt;0,0,0),1))</f>
        <v>0</v>
      </c>
      <c r="AC853" s="117">
        <f>IF(DATOS!J817=Y$39,DATOS!C817,"")</f>
        <v>0</v>
      </c>
    </row>
    <row r="854" spans="27:29" x14ac:dyDescent="0.3">
      <c r="AA854" s="114">
        <f t="shared" si="17"/>
        <v>1</v>
      </c>
      <c r="AB854" s="114">
        <f>IF(AC854="",0,IFERROR(IF(VLOOKUP(AC854,AC$38:AC853,1,0)&gt;0,0,0),1))</f>
        <v>0</v>
      </c>
      <c r="AC854" s="117">
        <f>IF(DATOS!J818=Y$39,DATOS!C818,"")</f>
        <v>0</v>
      </c>
    </row>
    <row r="855" spans="27:29" x14ac:dyDescent="0.3">
      <c r="AA855" s="114">
        <f t="shared" si="17"/>
        <v>1</v>
      </c>
      <c r="AB855" s="114">
        <f>IF(AC855="",0,IFERROR(IF(VLOOKUP(AC855,AC$38:AC854,1,0)&gt;0,0,0),1))</f>
        <v>0</v>
      </c>
      <c r="AC855" s="117">
        <f>IF(DATOS!J819=Y$39,DATOS!C819,"")</f>
        <v>0</v>
      </c>
    </row>
    <row r="856" spans="27:29" x14ac:dyDescent="0.3">
      <c r="AA856" s="114">
        <f t="shared" si="17"/>
        <v>1</v>
      </c>
      <c r="AB856" s="114">
        <f>IF(AC856="",0,IFERROR(IF(VLOOKUP(AC856,AC$38:AC855,1,0)&gt;0,0,0),1))</f>
        <v>0</v>
      </c>
      <c r="AC856" s="117">
        <f>IF(DATOS!J820=Y$39,DATOS!C820,"")</f>
        <v>0</v>
      </c>
    </row>
    <row r="857" spans="27:29" x14ac:dyDescent="0.3">
      <c r="AA857" s="114">
        <f t="shared" si="17"/>
        <v>1</v>
      </c>
      <c r="AB857" s="114">
        <f>IF(AC857="",0,IFERROR(IF(VLOOKUP(AC857,AC$38:AC856,1,0)&gt;0,0,0),1))</f>
        <v>0</v>
      </c>
      <c r="AC857" s="117">
        <f>IF(DATOS!J821=Y$39,DATOS!C821,"")</f>
        <v>0</v>
      </c>
    </row>
    <row r="858" spans="27:29" x14ac:dyDescent="0.3">
      <c r="AA858" s="114">
        <f t="shared" si="17"/>
        <v>1</v>
      </c>
      <c r="AB858" s="114">
        <f>IF(AC858="",0,IFERROR(IF(VLOOKUP(AC858,AC$38:AC857,1,0)&gt;0,0,0),1))</f>
        <v>0</v>
      </c>
      <c r="AC858" s="117">
        <f>IF(DATOS!J822=Y$39,DATOS!C822,"")</f>
        <v>0</v>
      </c>
    </row>
    <row r="859" spans="27:29" x14ac:dyDescent="0.3">
      <c r="AA859" s="114">
        <f t="shared" si="17"/>
        <v>1</v>
      </c>
      <c r="AB859" s="114">
        <f>IF(AC859="",0,IFERROR(IF(VLOOKUP(AC859,AC$38:AC858,1,0)&gt;0,0,0),1))</f>
        <v>0</v>
      </c>
      <c r="AC859" s="117">
        <f>IF(DATOS!J823=Y$39,DATOS!C823,"")</f>
        <v>0</v>
      </c>
    </row>
    <row r="860" spans="27:29" x14ac:dyDescent="0.3">
      <c r="AA860" s="114">
        <f t="shared" si="17"/>
        <v>1</v>
      </c>
      <c r="AB860" s="114">
        <f>IF(AC860="",0,IFERROR(IF(VLOOKUP(AC860,AC$38:AC859,1,0)&gt;0,0,0),1))</f>
        <v>0</v>
      </c>
      <c r="AC860" s="117">
        <f>IF(DATOS!J824=Y$39,DATOS!C824,"")</f>
        <v>0</v>
      </c>
    </row>
    <row r="861" spans="27:29" x14ac:dyDescent="0.3">
      <c r="AA861" s="114">
        <f t="shared" si="17"/>
        <v>1</v>
      </c>
      <c r="AB861" s="114">
        <f>IF(AC861="",0,IFERROR(IF(VLOOKUP(AC861,AC$38:AC860,1,0)&gt;0,0,0),1))</f>
        <v>0</v>
      </c>
      <c r="AC861" s="117">
        <f>IF(DATOS!J825=Y$39,DATOS!C825,"")</f>
        <v>0</v>
      </c>
    </row>
    <row r="862" spans="27:29" x14ac:dyDescent="0.3">
      <c r="AA862" s="114">
        <f t="shared" si="17"/>
        <v>1</v>
      </c>
      <c r="AB862" s="114">
        <f>IF(AC862="",0,IFERROR(IF(VLOOKUP(AC862,AC$38:AC861,1,0)&gt;0,0,0),1))</f>
        <v>0</v>
      </c>
      <c r="AC862" s="117">
        <f>IF(DATOS!J826=Y$39,DATOS!C826,"")</f>
        <v>0</v>
      </c>
    </row>
    <row r="863" spans="27:29" x14ac:dyDescent="0.3">
      <c r="AA863" s="114">
        <f t="shared" si="17"/>
        <v>1</v>
      </c>
      <c r="AB863" s="114">
        <f>IF(AC863="",0,IFERROR(IF(VLOOKUP(AC863,AC$38:AC862,1,0)&gt;0,0,0),1))</f>
        <v>0</v>
      </c>
      <c r="AC863" s="117">
        <f>IF(DATOS!J827=Y$39,DATOS!C827,"")</f>
        <v>0</v>
      </c>
    </row>
    <row r="864" spans="27:29" x14ac:dyDescent="0.3">
      <c r="AA864" s="114">
        <f t="shared" si="17"/>
        <v>1</v>
      </c>
      <c r="AB864" s="114">
        <f>IF(AC864="",0,IFERROR(IF(VLOOKUP(AC864,AC$38:AC863,1,0)&gt;0,0,0),1))</f>
        <v>0</v>
      </c>
      <c r="AC864" s="117">
        <f>IF(DATOS!J828=Y$39,DATOS!C828,"")</f>
        <v>0</v>
      </c>
    </row>
    <row r="865" spans="27:29" x14ac:dyDescent="0.3">
      <c r="AA865" s="114">
        <f t="shared" si="17"/>
        <v>1</v>
      </c>
      <c r="AB865" s="114">
        <f>IF(AC865="",0,IFERROR(IF(VLOOKUP(AC865,AC$38:AC864,1,0)&gt;0,0,0),1))</f>
        <v>0</v>
      </c>
      <c r="AC865" s="117">
        <f>IF(DATOS!J829=Y$39,DATOS!C829,"")</f>
        <v>0</v>
      </c>
    </row>
    <row r="866" spans="27:29" x14ac:dyDescent="0.3">
      <c r="AA866" s="114">
        <f t="shared" si="17"/>
        <v>1</v>
      </c>
      <c r="AB866" s="114">
        <f>IF(AC866="",0,IFERROR(IF(VLOOKUP(AC866,AC$38:AC865,1,0)&gt;0,0,0),1))</f>
        <v>0</v>
      </c>
      <c r="AC866" s="117">
        <f>IF(DATOS!J830=Y$39,DATOS!C830,"")</f>
        <v>0</v>
      </c>
    </row>
    <row r="867" spans="27:29" x14ac:dyDescent="0.3">
      <c r="AA867" s="114">
        <f t="shared" si="17"/>
        <v>1</v>
      </c>
      <c r="AB867" s="114">
        <f>IF(AC867="",0,IFERROR(IF(VLOOKUP(AC867,AC$38:AC866,1,0)&gt;0,0,0),1))</f>
        <v>0</v>
      </c>
      <c r="AC867" s="117">
        <f>IF(DATOS!J831=Y$39,DATOS!C831,"")</f>
        <v>0</v>
      </c>
    </row>
    <row r="868" spans="27:29" x14ac:dyDescent="0.3">
      <c r="AA868" s="114">
        <f t="shared" si="17"/>
        <v>1</v>
      </c>
      <c r="AB868" s="114">
        <f>IF(AC868="",0,IFERROR(IF(VLOOKUP(AC868,AC$38:AC867,1,0)&gt;0,0,0),1))</f>
        <v>0</v>
      </c>
      <c r="AC868" s="117">
        <f>IF(DATOS!J832=Y$39,DATOS!C832,"")</f>
        <v>0</v>
      </c>
    </row>
    <row r="869" spans="27:29" x14ac:dyDescent="0.3">
      <c r="AA869" s="114">
        <f t="shared" si="17"/>
        <v>1</v>
      </c>
      <c r="AB869" s="114">
        <f>IF(AC869="",0,IFERROR(IF(VLOOKUP(AC869,AC$38:AC868,1,0)&gt;0,0,0),1))</f>
        <v>0</v>
      </c>
      <c r="AC869" s="117">
        <f>IF(DATOS!J833=Y$39,DATOS!C833,"")</f>
        <v>0</v>
      </c>
    </row>
    <row r="870" spans="27:29" x14ac:dyDescent="0.3">
      <c r="AA870" s="114">
        <f t="shared" ref="AA870:AA933" si="18">AA869+AB870</f>
        <v>1</v>
      </c>
      <c r="AB870" s="114">
        <f>IF(AC870="",0,IFERROR(IF(VLOOKUP(AC870,AC$38:AC869,1,0)&gt;0,0,0),1))</f>
        <v>0</v>
      </c>
      <c r="AC870" s="117">
        <f>IF(DATOS!J834=Y$39,DATOS!C834,"")</f>
        <v>0</v>
      </c>
    </row>
    <row r="871" spans="27:29" x14ac:dyDescent="0.3">
      <c r="AA871" s="114">
        <f t="shared" si="18"/>
        <v>1</v>
      </c>
      <c r="AB871" s="114">
        <f>IF(AC871="",0,IFERROR(IF(VLOOKUP(AC871,AC$38:AC870,1,0)&gt;0,0,0),1))</f>
        <v>0</v>
      </c>
      <c r="AC871" s="117">
        <f>IF(DATOS!J835=Y$39,DATOS!C835,"")</f>
        <v>0</v>
      </c>
    </row>
    <row r="872" spans="27:29" x14ac:dyDescent="0.3">
      <c r="AA872" s="114">
        <f t="shared" si="18"/>
        <v>1</v>
      </c>
      <c r="AB872" s="114">
        <f>IF(AC872="",0,IFERROR(IF(VLOOKUP(AC872,AC$38:AC871,1,0)&gt;0,0,0),1))</f>
        <v>0</v>
      </c>
      <c r="AC872" s="117">
        <f>IF(DATOS!J836=Y$39,DATOS!C836,"")</f>
        <v>0</v>
      </c>
    </row>
    <row r="873" spans="27:29" x14ac:dyDescent="0.3">
      <c r="AA873" s="114">
        <f t="shared" si="18"/>
        <v>1</v>
      </c>
      <c r="AB873" s="114">
        <f>IF(AC873="",0,IFERROR(IF(VLOOKUP(AC873,AC$38:AC872,1,0)&gt;0,0,0),1))</f>
        <v>0</v>
      </c>
      <c r="AC873" s="117">
        <f>IF(DATOS!J837=Y$39,DATOS!C837,"")</f>
        <v>0</v>
      </c>
    </row>
    <row r="874" spans="27:29" x14ac:dyDescent="0.3">
      <c r="AA874" s="114">
        <f t="shared" si="18"/>
        <v>1</v>
      </c>
      <c r="AB874" s="114">
        <f>IF(AC874="",0,IFERROR(IF(VLOOKUP(AC874,AC$38:AC873,1,0)&gt;0,0,0),1))</f>
        <v>0</v>
      </c>
      <c r="AC874" s="117">
        <f>IF(DATOS!J838=Y$39,DATOS!C838,"")</f>
        <v>0</v>
      </c>
    </row>
    <row r="875" spans="27:29" x14ac:dyDescent="0.3">
      <c r="AA875" s="114">
        <f t="shared" si="18"/>
        <v>1</v>
      </c>
      <c r="AB875" s="114">
        <f>IF(AC875="",0,IFERROR(IF(VLOOKUP(AC875,AC$38:AC874,1,0)&gt;0,0,0),1))</f>
        <v>0</v>
      </c>
      <c r="AC875" s="117">
        <f>IF(DATOS!J839=Y$39,DATOS!C839,"")</f>
        <v>0</v>
      </c>
    </row>
    <row r="876" spans="27:29" x14ac:dyDescent="0.3">
      <c r="AA876" s="114">
        <f t="shared" si="18"/>
        <v>1</v>
      </c>
      <c r="AB876" s="114">
        <f>IF(AC876="",0,IFERROR(IF(VLOOKUP(AC876,AC$38:AC875,1,0)&gt;0,0,0),1))</f>
        <v>0</v>
      </c>
      <c r="AC876" s="117">
        <f>IF(DATOS!J840=Y$39,DATOS!C840,"")</f>
        <v>0</v>
      </c>
    </row>
    <row r="877" spans="27:29" x14ac:dyDescent="0.3">
      <c r="AA877" s="114">
        <f t="shared" si="18"/>
        <v>1</v>
      </c>
      <c r="AB877" s="114">
        <f>IF(AC877="",0,IFERROR(IF(VLOOKUP(AC877,AC$38:AC876,1,0)&gt;0,0,0),1))</f>
        <v>0</v>
      </c>
      <c r="AC877" s="117">
        <f>IF(DATOS!J841=Y$39,DATOS!C841,"")</f>
        <v>0</v>
      </c>
    </row>
    <row r="878" spans="27:29" x14ac:dyDescent="0.3">
      <c r="AA878" s="114">
        <f t="shared" si="18"/>
        <v>1</v>
      </c>
      <c r="AB878" s="114">
        <f>IF(AC878="",0,IFERROR(IF(VLOOKUP(AC878,AC$38:AC877,1,0)&gt;0,0,0),1))</f>
        <v>0</v>
      </c>
      <c r="AC878" s="117">
        <f>IF(DATOS!J842=Y$39,DATOS!C842,"")</f>
        <v>0</v>
      </c>
    </row>
    <row r="879" spans="27:29" x14ac:dyDescent="0.3">
      <c r="AA879" s="114">
        <f t="shared" si="18"/>
        <v>1</v>
      </c>
      <c r="AB879" s="114">
        <f>IF(AC879="",0,IFERROR(IF(VLOOKUP(AC879,AC$38:AC878,1,0)&gt;0,0,0),1))</f>
        <v>0</v>
      </c>
      <c r="AC879" s="117">
        <f>IF(DATOS!J843=Y$39,DATOS!C843,"")</f>
        <v>0</v>
      </c>
    </row>
    <row r="880" spans="27:29" x14ac:dyDescent="0.3">
      <c r="AA880" s="114">
        <f t="shared" si="18"/>
        <v>1</v>
      </c>
      <c r="AB880" s="114">
        <f>IF(AC880="",0,IFERROR(IF(VLOOKUP(AC880,AC$38:AC879,1,0)&gt;0,0,0),1))</f>
        <v>0</v>
      </c>
      <c r="AC880" s="117">
        <f>IF(DATOS!J844=Y$39,DATOS!C844,"")</f>
        <v>0</v>
      </c>
    </row>
    <row r="881" spans="27:29" x14ac:dyDescent="0.3">
      <c r="AA881" s="114">
        <f t="shared" si="18"/>
        <v>1</v>
      </c>
      <c r="AB881" s="114">
        <f>IF(AC881="",0,IFERROR(IF(VLOOKUP(AC881,AC$38:AC880,1,0)&gt;0,0,0),1))</f>
        <v>0</v>
      </c>
      <c r="AC881" s="117">
        <f>IF(DATOS!J845=Y$39,DATOS!C845,"")</f>
        <v>0</v>
      </c>
    </row>
    <row r="882" spans="27:29" x14ac:dyDescent="0.3">
      <c r="AA882" s="114">
        <f t="shared" si="18"/>
        <v>1</v>
      </c>
      <c r="AB882" s="114">
        <f>IF(AC882="",0,IFERROR(IF(VLOOKUP(AC882,AC$38:AC881,1,0)&gt;0,0,0),1))</f>
        <v>0</v>
      </c>
      <c r="AC882" s="117">
        <f>IF(DATOS!J846=Y$39,DATOS!C846,"")</f>
        <v>0</v>
      </c>
    </row>
    <row r="883" spans="27:29" x14ac:dyDescent="0.3">
      <c r="AA883" s="114">
        <f t="shared" si="18"/>
        <v>1</v>
      </c>
      <c r="AB883" s="114">
        <f>IF(AC883="",0,IFERROR(IF(VLOOKUP(AC883,AC$38:AC882,1,0)&gt;0,0,0),1))</f>
        <v>0</v>
      </c>
      <c r="AC883" s="117">
        <f>IF(DATOS!J847=Y$39,DATOS!C847,"")</f>
        <v>0</v>
      </c>
    </row>
    <row r="884" spans="27:29" x14ac:dyDescent="0.3">
      <c r="AA884" s="114">
        <f t="shared" si="18"/>
        <v>1</v>
      </c>
      <c r="AB884" s="114">
        <f>IF(AC884="",0,IFERROR(IF(VLOOKUP(AC884,AC$38:AC883,1,0)&gt;0,0,0),1))</f>
        <v>0</v>
      </c>
      <c r="AC884" s="117">
        <f>IF(DATOS!J848=Y$39,DATOS!C848,"")</f>
        <v>0</v>
      </c>
    </row>
    <row r="885" spans="27:29" x14ac:dyDescent="0.3">
      <c r="AA885" s="114">
        <f t="shared" si="18"/>
        <v>1</v>
      </c>
      <c r="AB885" s="114">
        <f>IF(AC885="",0,IFERROR(IF(VLOOKUP(AC885,AC$38:AC884,1,0)&gt;0,0,0),1))</f>
        <v>0</v>
      </c>
      <c r="AC885" s="117">
        <f>IF(DATOS!J849=Y$39,DATOS!C849,"")</f>
        <v>0</v>
      </c>
    </row>
    <row r="886" spans="27:29" x14ac:dyDescent="0.3">
      <c r="AA886" s="114">
        <f t="shared" si="18"/>
        <v>1</v>
      </c>
      <c r="AB886" s="114">
        <f>IF(AC886="",0,IFERROR(IF(VLOOKUP(AC886,AC$38:AC885,1,0)&gt;0,0,0),1))</f>
        <v>0</v>
      </c>
      <c r="AC886" s="117">
        <f>IF(DATOS!J850=Y$39,DATOS!C850,"")</f>
        <v>0</v>
      </c>
    </row>
    <row r="887" spans="27:29" x14ac:dyDescent="0.3">
      <c r="AA887" s="114">
        <f t="shared" si="18"/>
        <v>1</v>
      </c>
      <c r="AB887" s="114">
        <f>IF(AC887="",0,IFERROR(IF(VLOOKUP(AC887,AC$38:AC886,1,0)&gt;0,0,0),1))</f>
        <v>0</v>
      </c>
      <c r="AC887" s="117">
        <f>IF(DATOS!J851=Y$39,DATOS!C851,"")</f>
        <v>0</v>
      </c>
    </row>
    <row r="888" spans="27:29" x14ac:dyDescent="0.3">
      <c r="AA888" s="114">
        <f t="shared" si="18"/>
        <v>1</v>
      </c>
      <c r="AB888" s="114">
        <f>IF(AC888="",0,IFERROR(IF(VLOOKUP(AC888,AC$38:AC887,1,0)&gt;0,0,0),1))</f>
        <v>0</v>
      </c>
      <c r="AC888" s="117">
        <f>IF(DATOS!J852=Y$39,DATOS!C852,"")</f>
        <v>0</v>
      </c>
    </row>
    <row r="889" spans="27:29" x14ac:dyDescent="0.3">
      <c r="AA889" s="114">
        <f t="shared" si="18"/>
        <v>1</v>
      </c>
      <c r="AB889" s="114">
        <f>IF(AC889="",0,IFERROR(IF(VLOOKUP(AC889,AC$38:AC888,1,0)&gt;0,0,0),1))</f>
        <v>0</v>
      </c>
      <c r="AC889" s="117">
        <f>IF(DATOS!J853=Y$39,DATOS!C853,"")</f>
        <v>0</v>
      </c>
    </row>
    <row r="890" spans="27:29" x14ac:dyDescent="0.3">
      <c r="AA890" s="114">
        <f t="shared" si="18"/>
        <v>1</v>
      </c>
      <c r="AB890" s="114">
        <f>IF(AC890="",0,IFERROR(IF(VLOOKUP(AC890,AC$38:AC889,1,0)&gt;0,0,0),1))</f>
        <v>0</v>
      </c>
      <c r="AC890" s="117">
        <f>IF(DATOS!J854=Y$39,DATOS!C854,"")</f>
        <v>0</v>
      </c>
    </row>
    <row r="891" spans="27:29" x14ac:dyDescent="0.3">
      <c r="AA891" s="114">
        <f t="shared" si="18"/>
        <v>1</v>
      </c>
      <c r="AB891" s="114">
        <f>IF(AC891="",0,IFERROR(IF(VLOOKUP(AC891,AC$38:AC890,1,0)&gt;0,0,0),1))</f>
        <v>0</v>
      </c>
      <c r="AC891" s="117">
        <f>IF(DATOS!J855=Y$39,DATOS!C855,"")</f>
        <v>0</v>
      </c>
    </row>
    <row r="892" spans="27:29" x14ac:dyDescent="0.3">
      <c r="AA892" s="114">
        <f t="shared" si="18"/>
        <v>1</v>
      </c>
      <c r="AB892" s="114">
        <f>IF(AC892="",0,IFERROR(IF(VLOOKUP(AC892,AC$38:AC891,1,0)&gt;0,0,0),1))</f>
        <v>0</v>
      </c>
      <c r="AC892" s="117">
        <f>IF(DATOS!J856=Y$39,DATOS!C856,"")</f>
        <v>0</v>
      </c>
    </row>
    <row r="893" spans="27:29" x14ac:dyDescent="0.3">
      <c r="AA893" s="114">
        <f t="shared" si="18"/>
        <v>1</v>
      </c>
      <c r="AB893" s="114">
        <f>IF(AC893="",0,IFERROR(IF(VLOOKUP(AC893,AC$38:AC892,1,0)&gt;0,0,0),1))</f>
        <v>0</v>
      </c>
      <c r="AC893" s="117">
        <f>IF(DATOS!J857=Y$39,DATOS!C857,"")</f>
        <v>0</v>
      </c>
    </row>
    <row r="894" spans="27:29" x14ac:dyDescent="0.3">
      <c r="AA894" s="114">
        <f t="shared" si="18"/>
        <v>1</v>
      </c>
      <c r="AB894" s="114">
        <f>IF(AC894="",0,IFERROR(IF(VLOOKUP(AC894,AC$38:AC893,1,0)&gt;0,0,0),1))</f>
        <v>0</v>
      </c>
      <c r="AC894" s="117">
        <f>IF(DATOS!J858=Y$39,DATOS!C858,"")</f>
        <v>0</v>
      </c>
    </row>
    <row r="895" spans="27:29" x14ac:dyDescent="0.3">
      <c r="AA895" s="114">
        <f t="shared" si="18"/>
        <v>1</v>
      </c>
      <c r="AB895" s="114">
        <f>IF(AC895="",0,IFERROR(IF(VLOOKUP(AC895,AC$38:AC894,1,0)&gt;0,0,0),1))</f>
        <v>0</v>
      </c>
      <c r="AC895" s="117">
        <f>IF(DATOS!J859=Y$39,DATOS!C859,"")</f>
        <v>0</v>
      </c>
    </row>
    <row r="896" spans="27:29" x14ac:dyDescent="0.3">
      <c r="AA896" s="114">
        <f t="shared" si="18"/>
        <v>1</v>
      </c>
      <c r="AB896" s="114">
        <f>IF(AC896="",0,IFERROR(IF(VLOOKUP(AC896,AC$38:AC895,1,0)&gt;0,0,0),1))</f>
        <v>0</v>
      </c>
      <c r="AC896" s="117">
        <f>IF(DATOS!J860=Y$39,DATOS!C860,"")</f>
        <v>0</v>
      </c>
    </row>
    <row r="897" spans="27:29" x14ac:dyDescent="0.3">
      <c r="AA897" s="114">
        <f t="shared" si="18"/>
        <v>1</v>
      </c>
      <c r="AB897" s="114">
        <f>IF(AC897="",0,IFERROR(IF(VLOOKUP(AC897,AC$38:AC896,1,0)&gt;0,0,0),1))</f>
        <v>0</v>
      </c>
      <c r="AC897" s="117">
        <f>IF(DATOS!J861=Y$39,DATOS!C861,"")</f>
        <v>0</v>
      </c>
    </row>
    <row r="898" spans="27:29" x14ac:dyDescent="0.3">
      <c r="AA898" s="114">
        <f t="shared" si="18"/>
        <v>1</v>
      </c>
      <c r="AB898" s="114">
        <f>IF(AC898="",0,IFERROR(IF(VLOOKUP(AC898,AC$38:AC897,1,0)&gt;0,0,0),1))</f>
        <v>0</v>
      </c>
      <c r="AC898" s="117">
        <f>IF(DATOS!J862=Y$39,DATOS!C862,"")</f>
        <v>0</v>
      </c>
    </row>
    <row r="899" spans="27:29" x14ac:dyDescent="0.3">
      <c r="AA899" s="114">
        <f t="shared" si="18"/>
        <v>1</v>
      </c>
      <c r="AB899" s="114">
        <f>IF(AC899="",0,IFERROR(IF(VLOOKUP(AC899,AC$38:AC898,1,0)&gt;0,0,0),1))</f>
        <v>0</v>
      </c>
      <c r="AC899" s="117">
        <f>IF(DATOS!J863=Y$39,DATOS!C863,"")</f>
        <v>0</v>
      </c>
    </row>
    <row r="900" spans="27:29" x14ac:dyDescent="0.3">
      <c r="AA900" s="114">
        <f t="shared" si="18"/>
        <v>1</v>
      </c>
      <c r="AB900" s="114">
        <f>IF(AC900="",0,IFERROR(IF(VLOOKUP(AC900,AC$38:AC899,1,0)&gt;0,0,0),1))</f>
        <v>0</v>
      </c>
      <c r="AC900" s="117">
        <f>IF(DATOS!J864=Y$39,DATOS!C864,"")</f>
        <v>0</v>
      </c>
    </row>
    <row r="901" spans="27:29" x14ac:dyDescent="0.3">
      <c r="AA901" s="114">
        <f t="shared" si="18"/>
        <v>1</v>
      </c>
      <c r="AB901" s="114">
        <f>IF(AC901="",0,IFERROR(IF(VLOOKUP(AC901,AC$38:AC900,1,0)&gt;0,0,0),1))</f>
        <v>0</v>
      </c>
      <c r="AC901" s="117">
        <f>IF(DATOS!J865=Y$39,DATOS!C865,"")</f>
        <v>0</v>
      </c>
    </row>
    <row r="902" spans="27:29" x14ac:dyDescent="0.3">
      <c r="AA902" s="114">
        <f t="shared" si="18"/>
        <v>1</v>
      </c>
      <c r="AB902" s="114">
        <f>IF(AC902="",0,IFERROR(IF(VLOOKUP(AC902,AC$38:AC901,1,0)&gt;0,0,0),1))</f>
        <v>0</v>
      </c>
      <c r="AC902" s="117">
        <f>IF(DATOS!J866=Y$39,DATOS!C866,"")</f>
        <v>0</v>
      </c>
    </row>
    <row r="903" spans="27:29" x14ac:dyDescent="0.3">
      <c r="AA903" s="114">
        <f t="shared" si="18"/>
        <v>1</v>
      </c>
      <c r="AB903" s="114">
        <f>IF(AC903="",0,IFERROR(IF(VLOOKUP(AC903,AC$38:AC902,1,0)&gt;0,0,0),1))</f>
        <v>0</v>
      </c>
      <c r="AC903" s="117">
        <f>IF(DATOS!J867=Y$39,DATOS!C867,"")</f>
        <v>0</v>
      </c>
    </row>
    <row r="904" spans="27:29" x14ac:dyDescent="0.3">
      <c r="AA904" s="114">
        <f t="shared" si="18"/>
        <v>1</v>
      </c>
      <c r="AB904" s="114">
        <f>IF(AC904="",0,IFERROR(IF(VLOOKUP(AC904,AC$38:AC903,1,0)&gt;0,0,0),1))</f>
        <v>0</v>
      </c>
      <c r="AC904" s="117">
        <f>IF(DATOS!J868=Y$39,DATOS!C868,"")</f>
        <v>0</v>
      </c>
    </row>
    <row r="905" spans="27:29" x14ac:dyDescent="0.3">
      <c r="AA905" s="114">
        <f t="shared" si="18"/>
        <v>1</v>
      </c>
      <c r="AB905" s="114">
        <f>IF(AC905="",0,IFERROR(IF(VLOOKUP(AC905,AC$38:AC904,1,0)&gt;0,0,0),1))</f>
        <v>0</v>
      </c>
      <c r="AC905" s="117">
        <f>IF(DATOS!J869=Y$39,DATOS!C869,"")</f>
        <v>0</v>
      </c>
    </row>
    <row r="906" spans="27:29" x14ac:dyDescent="0.3">
      <c r="AA906" s="114">
        <f t="shared" si="18"/>
        <v>1</v>
      </c>
      <c r="AB906" s="114">
        <f>IF(AC906="",0,IFERROR(IF(VLOOKUP(AC906,AC$38:AC905,1,0)&gt;0,0,0),1))</f>
        <v>0</v>
      </c>
      <c r="AC906" s="117">
        <f>IF(DATOS!J870=Y$39,DATOS!C870,"")</f>
        <v>0</v>
      </c>
    </row>
    <row r="907" spans="27:29" x14ac:dyDescent="0.3">
      <c r="AA907" s="114">
        <f t="shared" si="18"/>
        <v>1</v>
      </c>
      <c r="AB907" s="114">
        <f>IF(AC907="",0,IFERROR(IF(VLOOKUP(AC907,AC$38:AC906,1,0)&gt;0,0,0),1))</f>
        <v>0</v>
      </c>
      <c r="AC907" s="117">
        <f>IF(DATOS!J871=Y$39,DATOS!C871,"")</f>
        <v>0</v>
      </c>
    </row>
    <row r="908" spans="27:29" x14ac:dyDescent="0.3">
      <c r="AA908" s="114">
        <f t="shared" si="18"/>
        <v>1</v>
      </c>
      <c r="AB908" s="114">
        <f>IF(AC908="",0,IFERROR(IF(VLOOKUP(AC908,AC$38:AC907,1,0)&gt;0,0,0),1))</f>
        <v>0</v>
      </c>
      <c r="AC908" s="117">
        <f>IF(DATOS!J872=Y$39,DATOS!C872,"")</f>
        <v>0</v>
      </c>
    </row>
    <row r="909" spans="27:29" x14ac:dyDescent="0.3">
      <c r="AA909" s="114">
        <f t="shared" si="18"/>
        <v>1</v>
      </c>
      <c r="AB909" s="114">
        <f>IF(AC909="",0,IFERROR(IF(VLOOKUP(AC909,AC$38:AC908,1,0)&gt;0,0,0),1))</f>
        <v>0</v>
      </c>
      <c r="AC909" s="117">
        <f>IF(DATOS!J873=Y$39,DATOS!C873,"")</f>
        <v>0</v>
      </c>
    </row>
    <row r="910" spans="27:29" x14ac:dyDescent="0.3">
      <c r="AA910" s="114">
        <f t="shared" si="18"/>
        <v>1</v>
      </c>
      <c r="AB910" s="114">
        <f>IF(AC910="",0,IFERROR(IF(VLOOKUP(AC910,AC$38:AC909,1,0)&gt;0,0,0),1))</f>
        <v>0</v>
      </c>
      <c r="AC910" s="117">
        <f>IF(DATOS!J874=Y$39,DATOS!C874,"")</f>
        <v>0</v>
      </c>
    </row>
    <row r="911" spans="27:29" x14ac:dyDescent="0.3">
      <c r="AA911" s="114">
        <f t="shared" si="18"/>
        <v>1</v>
      </c>
      <c r="AB911" s="114">
        <f>IF(AC911="",0,IFERROR(IF(VLOOKUP(AC911,AC$38:AC910,1,0)&gt;0,0,0),1))</f>
        <v>0</v>
      </c>
      <c r="AC911" s="117">
        <f>IF(DATOS!J875=Y$39,DATOS!C875,"")</f>
        <v>0</v>
      </c>
    </row>
    <row r="912" spans="27:29" x14ac:dyDescent="0.3">
      <c r="AA912" s="114">
        <f t="shared" si="18"/>
        <v>1</v>
      </c>
      <c r="AB912" s="114">
        <f>IF(AC912="",0,IFERROR(IF(VLOOKUP(AC912,AC$38:AC911,1,0)&gt;0,0,0),1))</f>
        <v>0</v>
      </c>
      <c r="AC912" s="117">
        <f>IF(DATOS!J876=Y$39,DATOS!C876,"")</f>
        <v>0</v>
      </c>
    </row>
    <row r="913" spans="27:29" x14ac:dyDescent="0.3">
      <c r="AA913" s="114">
        <f t="shared" si="18"/>
        <v>1</v>
      </c>
      <c r="AB913" s="114">
        <f>IF(AC913="",0,IFERROR(IF(VLOOKUP(AC913,AC$38:AC912,1,0)&gt;0,0,0),1))</f>
        <v>0</v>
      </c>
      <c r="AC913" s="117">
        <f>IF(DATOS!J877=Y$39,DATOS!C877,"")</f>
        <v>0</v>
      </c>
    </row>
    <row r="914" spans="27:29" x14ac:dyDescent="0.3">
      <c r="AA914" s="114">
        <f t="shared" si="18"/>
        <v>1</v>
      </c>
      <c r="AB914" s="114">
        <f>IF(AC914="",0,IFERROR(IF(VLOOKUP(AC914,AC$38:AC913,1,0)&gt;0,0,0),1))</f>
        <v>0</v>
      </c>
      <c r="AC914" s="117">
        <f>IF(DATOS!J878=Y$39,DATOS!C878,"")</f>
        <v>0</v>
      </c>
    </row>
    <row r="915" spans="27:29" x14ac:dyDescent="0.3">
      <c r="AA915" s="114">
        <f t="shared" si="18"/>
        <v>1</v>
      </c>
      <c r="AB915" s="114">
        <f>IF(AC915="",0,IFERROR(IF(VLOOKUP(AC915,AC$38:AC914,1,0)&gt;0,0,0),1))</f>
        <v>0</v>
      </c>
      <c r="AC915" s="117">
        <f>IF(DATOS!J879=Y$39,DATOS!C879,"")</f>
        <v>0</v>
      </c>
    </row>
    <row r="916" spans="27:29" x14ac:dyDescent="0.3">
      <c r="AA916" s="114">
        <f t="shared" si="18"/>
        <v>1</v>
      </c>
      <c r="AB916" s="114">
        <f>IF(AC916="",0,IFERROR(IF(VLOOKUP(AC916,AC$38:AC915,1,0)&gt;0,0,0),1))</f>
        <v>0</v>
      </c>
      <c r="AC916" s="117">
        <f>IF(DATOS!J880=Y$39,DATOS!C880,"")</f>
        <v>0</v>
      </c>
    </row>
    <row r="917" spans="27:29" x14ac:dyDescent="0.3">
      <c r="AA917" s="114">
        <f t="shared" si="18"/>
        <v>1</v>
      </c>
      <c r="AB917" s="114">
        <f>IF(AC917="",0,IFERROR(IF(VLOOKUP(AC917,AC$38:AC916,1,0)&gt;0,0,0),1))</f>
        <v>0</v>
      </c>
      <c r="AC917" s="117">
        <f>IF(DATOS!J881=Y$39,DATOS!C881,"")</f>
        <v>0</v>
      </c>
    </row>
    <row r="918" spans="27:29" x14ac:dyDescent="0.3">
      <c r="AA918" s="114">
        <f t="shared" si="18"/>
        <v>1</v>
      </c>
      <c r="AB918" s="114">
        <f>IF(AC918="",0,IFERROR(IF(VLOOKUP(AC918,AC$38:AC917,1,0)&gt;0,0,0),1))</f>
        <v>0</v>
      </c>
      <c r="AC918" s="117">
        <f>IF(DATOS!J882=Y$39,DATOS!C882,"")</f>
        <v>0</v>
      </c>
    </row>
    <row r="919" spans="27:29" x14ac:dyDescent="0.3">
      <c r="AA919" s="114">
        <f t="shared" si="18"/>
        <v>1</v>
      </c>
      <c r="AB919" s="114">
        <f>IF(AC919="",0,IFERROR(IF(VLOOKUP(AC919,AC$38:AC918,1,0)&gt;0,0,0),1))</f>
        <v>0</v>
      </c>
      <c r="AC919" s="117">
        <f>IF(DATOS!J883=Y$39,DATOS!C883,"")</f>
        <v>0</v>
      </c>
    </row>
    <row r="920" spans="27:29" x14ac:dyDescent="0.3">
      <c r="AA920" s="114">
        <f t="shared" si="18"/>
        <v>1</v>
      </c>
      <c r="AB920" s="114">
        <f>IF(AC920="",0,IFERROR(IF(VLOOKUP(AC920,AC$38:AC919,1,0)&gt;0,0,0),1))</f>
        <v>0</v>
      </c>
      <c r="AC920" s="117">
        <f>IF(DATOS!J884=Y$39,DATOS!C884,"")</f>
        <v>0</v>
      </c>
    </row>
    <row r="921" spans="27:29" x14ac:dyDescent="0.3">
      <c r="AA921" s="114">
        <f t="shared" si="18"/>
        <v>1</v>
      </c>
      <c r="AB921" s="114">
        <f>IF(AC921="",0,IFERROR(IF(VLOOKUP(AC921,AC$38:AC920,1,0)&gt;0,0,0),1))</f>
        <v>0</v>
      </c>
      <c r="AC921" s="117">
        <f>IF(DATOS!J885=Y$39,DATOS!C885,"")</f>
        <v>0</v>
      </c>
    </row>
    <row r="922" spans="27:29" x14ac:dyDescent="0.3">
      <c r="AA922" s="114">
        <f t="shared" si="18"/>
        <v>1</v>
      </c>
      <c r="AB922" s="114">
        <f>IF(AC922="",0,IFERROR(IF(VLOOKUP(AC922,AC$38:AC921,1,0)&gt;0,0,0),1))</f>
        <v>0</v>
      </c>
      <c r="AC922" s="117">
        <f>IF(DATOS!J886=Y$39,DATOS!C886,"")</f>
        <v>0</v>
      </c>
    </row>
    <row r="923" spans="27:29" x14ac:dyDescent="0.3">
      <c r="AA923" s="114">
        <f t="shared" si="18"/>
        <v>1</v>
      </c>
      <c r="AB923" s="114">
        <f>IF(AC923="",0,IFERROR(IF(VLOOKUP(AC923,AC$38:AC922,1,0)&gt;0,0,0),1))</f>
        <v>0</v>
      </c>
      <c r="AC923" s="117">
        <f>IF(DATOS!J887=Y$39,DATOS!C887,"")</f>
        <v>0</v>
      </c>
    </row>
    <row r="924" spans="27:29" x14ac:dyDescent="0.3">
      <c r="AA924" s="114">
        <f t="shared" si="18"/>
        <v>1</v>
      </c>
      <c r="AB924" s="114">
        <f>IF(AC924="",0,IFERROR(IF(VLOOKUP(AC924,AC$38:AC923,1,0)&gt;0,0,0),1))</f>
        <v>0</v>
      </c>
      <c r="AC924" s="117">
        <f>IF(DATOS!J888=Y$39,DATOS!C888,"")</f>
        <v>0</v>
      </c>
    </row>
    <row r="925" spans="27:29" x14ac:dyDescent="0.3">
      <c r="AA925" s="114">
        <f t="shared" si="18"/>
        <v>1</v>
      </c>
      <c r="AB925" s="114">
        <f>IF(AC925="",0,IFERROR(IF(VLOOKUP(AC925,AC$38:AC924,1,0)&gt;0,0,0),1))</f>
        <v>0</v>
      </c>
      <c r="AC925" s="117">
        <f>IF(DATOS!J889=Y$39,DATOS!C889,"")</f>
        <v>0</v>
      </c>
    </row>
    <row r="926" spans="27:29" x14ac:dyDescent="0.3">
      <c r="AA926" s="114">
        <f t="shared" si="18"/>
        <v>1</v>
      </c>
      <c r="AB926" s="114">
        <f>IF(AC926="",0,IFERROR(IF(VLOOKUP(AC926,AC$38:AC925,1,0)&gt;0,0,0),1))</f>
        <v>0</v>
      </c>
      <c r="AC926" s="117">
        <f>IF(DATOS!J890=Y$39,DATOS!C890,"")</f>
        <v>0</v>
      </c>
    </row>
    <row r="927" spans="27:29" x14ac:dyDescent="0.3">
      <c r="AA927" s="114">
        <f t="shared" si="18"/>
        <v>1</v>
      </c>
      <c r="AB927" s="114">
        <f>IF(AC927="",0,IFERROR(IF(VLOOKUP(AC927,AC$38:AC926,1,0)&gt;0,0,0),1))</f>
        <v>0</v>
      </c>
      <c r="AC927" s="117">
        <f>IF(DATOS!J891=Y$39,DATOS!C891,"")</f>
        <v>0</v>
      </c>
    </row>
    <row r="928" spans="27:29" x14ac:dyDescent="0.3">
      <c r="AA928" s="114">
        <f t="shared" si="18"/>
        <v>1</v>
      </c>
      <c r="AB928" s="114">
        <f>IF(AC928="",0,IFERROR(IF(VLOOKUP(AC928,AC$38:AC927,1,0)&gt;0,0,0),1))</f>
        <v>0</v>
      </c>
      <c r="AC928" s="117">
        <f>IF(DATOS!J892=Y$39,DATOS!C892,"")</f>
        <v>0</v>
      </c>
    </row>
    <row r="929" spans="27:29" x14ac:dyDescent="0.3">
      <c r="AA929" s="114">
        <f t="shared" si="18"/>
        <v>1</v>
      </c>
      <c r="AB929" s="114">
        <f>IF(AC929="",0,IFERROR(IF(VLOOKUP(AC929,AC$38:AC928,1,0)&gt;0,0,0),1))</f>
        <v>0</v>
      </c>
      <c r="AC929" s="117">
        <f>IF(DATOS!J893=Y$39,DATOS!C893,"")</f>
        <v>0</v>
      </c>
    </row>
    <row r="930" spans="27:29" x14ac:dyDescent="0.3">
      <c r="AA930" s="114">
        <f t="shared" si="18"/>
        <v>1</v>
      </c>
      <c r="AB930" s="114">
        <f>IF(AC930="",0,IFERROR(IF(VLOOKUP(AC930,AC$38:AC929,1,0)&gt;0,0,0),1))</f>
        <v>0</v>
      </c>
      <c r="AC930" s="117">
        <f>IF(DATOS!J894=Y$39,DATOS!C894,"")</f>
        <v>0</v>
      </c>
    </row>
    <row r="931" spans="27:29" x14ac:dyDescent="0.3">
      <c r="AA931" s="114">
        <f t="shared" si="18"/>
        <v>1</v>
      </c>
      <c r="AB931" s="114">
        <f>IF(AC931="",0,IFERROR(IF(VLOOKUP(AC931,AC$38:AC930,1,0)&gt;0,0,0),1))</f>
        <v>0</v>
      </c>
      <c r="AC931" s="117">
        <f>IF(DATOS!J895=Y$39,DATOS!C895,"")</f>
        <v>0</v>
      </c>
    </row>
    <row r="932" spans="27:29" x14ac:dyDescent="0.3">
      <c r="AA932" s="114">
        <f t="shared" si="18"/>
        <v>1</v>
      </c>
      <c r="AB932" s="114">
        <f>IF(AC932="",0,IFERROR(IF(VLOOKUP(AC932,AC$38:AC931,1,0)&gt;0,0,0),1))</f>
        <v>0</v>
      </c>
      <c r="AC932" s="117">
        <f>IF(DATOS!J896=Y$39,DATOS!C896,"")</f>
        <v>0</v>
      </c>
    </row>
    <row r="933" spans="27:29" x14ac:dyDescent="0.3">
      <c r="AA933" s="114">
        <f t="shared" si="18"/>
        <v>1</v>
      </c>
      <c r="AB933" s="114">
        <f>IF(AC933="",0,IFERROR(IF(VLOOKUP(AC933,AC$38:AC932,1,0)&gt;0,0,0),1))</f>
        <v>0</v>
      </c>
      <c r="AC933" s="117">
        <f>IF(DATOS!J897=Y$39,DATOS!C897,"")</f>
        <v>0</v>
      </c>
    </row>
    <row r="934" spans="27:29" x14ac:dyDescent="0.3">
      <c r="AA934" s="114">
        <f t="shared" ref="AA934:AA997" si="19">AA933+AB934</f>
        <v>1</v>
      </c>
      <c r="AB934" s="114">
        <f>IF(AC934="",0,IFERROR(IF(VLOOKUP(AC934,AC$38:AC933,1,0)&gt;0,0,0),1))</f>
        <v>0</v>
      </c>
      <c r="AC934" s="117">
        <f>IF(DATOS!J898=Y$39,DATOS!C898,"")</f>
        <v>0</v>
      </c>
    </row>
    <row r="935" spans="27:29" x14ac:dyDescent="0.3">
      <c r="AA935" s="114">
        <f t="shared" si="19"/>
        <v>1</v>
      </c>
      <c r="AB935" s="114">
        <f>IF(AC935="",0,IFERROR(IF(VLOOKUP(AC935,AC$38:AC934,1,0)&gt;0,0,0),1))</f>
        <v>0</v>
      </c>
      <c r="AC935" s="117">
        <f>IF(DATOS!J899=Y$39,DATOS!C899,"")</f>
        <v>0</v>
      </c>
    </row>
    <row r="936" spans="27:29" x14ac:dyDescent="0.3">
      <c r="AA936" s="114">
        <f t="shared" si="19"/>
        <v>1</v>
      </c>
      <c r="AB936" s="114">
        <f>IF(AC936="",0,IFERROR(IF(VLOOKUP(AC936,AC$38:AC935,1,0)&gt;0,0,0),1))</f>
        <v>0</v>
      </c>
      <c r="AC936" s="117">
        <f>IF(DATOS!J900=Y$39,DATOS!C900,"")</f>
        <v>0</v>
      </c>
    </row>
    <row r="937" spans="27:29" x14ac:dyDescent="0.3">
      <c r="AA937" s="114">
        <f t="shared" si="19"/>
        <v>1</v>
      </c>
      <c r="AB937" s="114">
        <f>IF(AC937="",0,IFERROR(IF(VLOOKUP(AC937,AC$38:AC936,1,0)&gt;0,0,0),1))</f>
        <v>0</v>
      </c>
      <c r="AC937" s="117">
        <f>IF(DATOS!J901=Y$39,DATOS!C901,"")</f>
        <v>0</v>
      </c>
    </row>
    <row r="938" spans="27:29" x14ac:dyDescent="0.3">
      <c r="AA938" s="114">
        <f t="shared" si="19"/>
        <v>1</v>
      </c>
      <c r="AB938" s="114">
        <f>IF(AC938="",0,IFERROR(IF(VLOOKUP(AC938,AC$38:AC937,1,0)&gt;0,0,0),1))</f>
        <v>0</v>
      </c>
      <c r="AC938" s="117">
        <f>IF(DATOS!J902=Y$39,DATOS!C902,"")</f>
        <v>0</v>
      </c>
    </row>
    <row r="939" spans="27:29" x14ac:dyDescent="0.3">
      <c r="AA939" s="114">
        <f t="shared" si="19"/>
        <v>1</v>
      </c>
      <c r="AB939" s="114">
        <f>IF(AC939="",0,IFERROR(IF(VLOOKUP(AC939,AC$38:AC938,1,0)&gt;0,0,0),1))</f>
        <v>0</v>
      </c>
      <c r="AC939" s="117">
        <f>IF(DATOS!J903=Y$39,DATOS!C903,"")</f>
        <v>0</v>
      </c>
    </row>
    <row r="940" spans="27:29" x14ac:dyDescent="0.3">
      <c r="AA940" s="114">
        <f t="shared" si="19"/>
        <v>1</v>
      </c>
      <c r="AB940" s="114">
        <f>IF(AC940="",0,IFERROR(IF(VLOOKUP(AC940,AC$38:AC939,1,0)&gt;0,0,0),1))</f>
        <v>0</v>
      </c>
      <c r="AC940" s="117">
        <f>IF(DATOS!J904=Y$39,DATOS!C904,"")</f>
        <v>0</v>
      </c>
    </row>
    <row r="941" spans="27:29" x14ac:dyDescent="0.3">
      <c r="AA941" s="114">
        <f t="shared" si="19"/>
        <v>1</v>
      </c>
      <c r="AB941" s="114">
        <f>IF(AC941="",0,IFERROR(IF(VLOOKUP(AC941,AC$38:AC940,1,0)&gt;0,0,0),1))</f>
        <v>0</v>
      </c>
      <c r="AC941" s="117">
        <f>IF(DATOS!J905=Y$39,DATOS!C905,"")</f>
        <v>0</v>
      </c>
    </row>
    <row r="942" spans="27:29" x14ac:dyDescent="0.3">
      <c r="AA942" s="114">
        <f t="shared" si="19"/>
        <v>1</v>
      </c>
      <c r="AB942" s="114">
        <f>IF(AC942="",0,IFERROR(IF(VLOOKUP(AC942,AC$38:AC941,1,0)&gt;0,0,0),1))</f>
        <v>0</v>
      </c>
      <c r="AC942" s="117">
        <f>IF(DATOS!J906=Y$39,DATOS!C906,"")</f>
        <v>0</v>
      </c>
    </row>
    <row r="943" spans="27:29" x14ac:dyDescent="0.3">
      <c r="AA943" s="114">
        <f t="shared" si="19"/>
        <v>1</v>
      </c>
      <c r="AB943" s="114">
        <f>IF(AC943="",0,IFERROR(IF(VLOOKUP(AC943,AC$38:AC942,1,0)&gt;0,0,0),1))</f>
        <v>0</v>
      </c>
      <c r="AC943" s="117">
        <f>IF(DATOS!J907=Y$39,DATOS!C907,"")</f>
        <v>0</v>
      </c>
    </row>
    <row r="944" spans="27:29" x14ac:dyDescent="0.3">
      <c r="AA944" s="114">
        <f t="shared" si="19"/>
        <v>1</v>
      </c>
      <c r="AB944" s="114">
        <f>IF(AC944="",0,IFERROR(IF(VLOOKUP(AC944,AC$38:AC943,1,0)&gt;0,0,0),1))</f>
        <v>0</v>
      </c>
      <c r="AC944" s="117">
        <f>IF(DATOS!J908=Y$39,DATOS!C908,"")</f>
        <v>0</v>
      </c>
    </row>
    <row r="945" spans="27:29" x14ac:dyDescent="0.3">
      <c r="AA945" s="114">
        <f t="shared" si="19"/>
        <v>1</v>
      </c>
      <c r="AB945" s="114">
        <f>IF(AC945="",0,IFERROR(IF(VLOOKUP(AC945,AC$38:AC944,1,0)&gt;0,0,0),1))</f>
        <v>0</v>
      </c>
      <c r="AC945" s="117">
        <f>IF(DATOS!J909=Y$39,DATOS!C909,"")</f>
        <v>0</v>
      </c>
    </row>
    <row r="946" spans="27:29" x14ac:dyDescent="0.3">
      <c r="AA946" s="114">
        <f t="shared" si="19"/>
        <v>1</v>
      </c>
      <c r="AB946" s="114">
        <f>IF(AC946="",0,IFERROR(IF(VLOOKUP(AC946,AC$38:AC945,1,0)&gt;0,0,0),1))</f>
        <v>0</v>
      </c>
      <c r="AC946" s="117">
        <f>IF(DATOS!J910=Y$39,DATOS!C910,"")</f>
        <v>0</v>
      </c>
    </row>
    <row r="947" spans="27:29" x14ac:dyDescent="0.3">
      <c r="AA947" s="114">
        <f t="shared" si="19"/>
        <v>1</v>
      </c>
      <c r="AB947" s="114">
        <f>IF(AC947="",0,IFERROR(IF(VLOOKUP(AC947,AC$38:AC946,1,0)&gt;0,0,0),1))</f>
        <v>0</v>
      </c>
      <c r="AC947" s="117">
        <f>IF(DATOS!J911=Y$39,DATOS!C911,"")</f>
        <v>0</v>
      </c>
    </row>
    <row r="948" spans="27:29" x14ac:dyDescent="0.3">
      <c r="AA948" s="114">
        <f t="shared" si="19"/>
        <v>1</v>
      </c>
      <c r="AB948" s="114">
        <f>IF(AC948="",0,IFERROR(IF(VLOOKUP(AC948,AC$38:AC947,1,0)&gt;0,0,0),1))</f>
        <v>0</v>
      </c>
      <c r="AC948" s="117">
        <f>IF(DATOS!J912=Y$39,DATOS!C912,"")</f>
        <v>0</v>
      </c>
    </row>
    <row r="949" spans="27:29" x14ac:dyDescent="0.3">
      <c r="AA949" s="114">
        <f t="shared" si="19"/>
        <v>1</v>
      </c>
      <c r="AB949" s="114">
        <f>IF(AC949="",0,IFERROR(IF(VLOOKUP(AC949,AC$38:AC948,1,0)&gt;0,0,0),1))</f>
        <v>0</v>
      </c>
      <c r="AC949" s="117">
        <f>IF(DATOS!J913=Y$39,DATOS!C913,"")</f>
        <v>0</v>
      </c>
    </row>
    <row r="950" spans="27:29" x14ac:dyDescent="0.3">
      <c r="AA950" s="114">
        <f t="shared" si="19"/>
        <v>1</v>
      </c>
      <c r="AB950" s="114">
        <f>IF(AC950="",0,IFERROR(IF(VLOOKUP(AC950,AC$38:AC949,1,0)&gt;0,0,0),1))</f>
        <v>0</v>
      </c>
      <c r="AC950" s="117">
        <f>IF(DATOS!J914=Y$39,DATOS!C914,"")</f>
        <v>0</v>
      </c>
    </row>
    <row r="951" spans="27:29" x14ac:dyDescent="0.3">
      <c r="AA951" s="114">
        <f t="shared" si="19"/>
        <v>1</v>
      </c>
      <c r="AB951" s="114">
        <f>IF(AC951="",0,IFERROR(IF(VLOOKUP(AC951,AC$38:AC950,1,0)&gt;0,0,0),1))</f>
        <v>0</v>
      </c>
      <c r="AC951" s="117">
        <f>IF(DATOS!J915=Y$39,DATOS!C915,"")</f>
        <v>0</v>
      </c>
    </row>
    <row r="952" spans="27:29" x14ac:dyDescent="0.3">
      <c r="AA952" s="114">
        <f t="shared" si="19"/>
        <v>1</v>
      </c>
      <c r="AB952" s="114">
        <f>IF(AC952="",0,IFERROR(IF(VLOOKUP(AC952,AC$38:AC951,1,0)&gt;0,0,0),1))</f>
        <v>0</v>
      </c>
      <c r="AC952" s="117">
        <f>IF(DATOS!J916=Y$39,DATOS!C916,"")</f>
        <v>0</v>
      </c>
    </row>
    <row r="953" spans="27:29" x14ac:dyDescent="0.3">
      <c r="AA953" s="114">
        <f t="shared" si="19"/>
        <v>1</v>
      </c>
      <c r="AB953" s="114">
        <f>IF(AC953="",0,IFERROR(IF(VLOOKUP(AC953,AC$38:AC952,1,0)&gt;0,0,0),1))</f>
        <v>0</v>
      </c>
      <c r="AC953" s="117">
        <f>IF(DATOS!J917=Y$39,DATOS!C917,"")</f>
        <v>0</v>
      </c>
    </row>
    <row r="954" spans="27:29" x14ac:dyDescent="0.3">
      <c r="AA954" s="114">
        <f t="shared" si="19"/>
        <v>1</v>
      </c>
      <c r="AB954" s="114">
        <f>IF(AC954="",0,IFERROR(IF(VLOOKUP(AC954,AC$38:AC953,1,0)&gt;0,0,0),1))</f>
        <v>0</v>
      </c>
      <c r="AC954" s="117">
        <f>IF(DATOS!J918=Y$39,DATOS!C918,"")</f>
        <v>0</v>
      </c>
    </row>
    <row r="955" spans="27:29" x14ac:dyDescent="0.3">
      <c r="AA955" s="114">
        <f t="shared" si="19"/>
        <v>1</v>
      </c>
      <c r="AB955" s="114">
        <f>IF(AC955="",0,IFERROR(IF(VLOOKUP(AC955,AC$38:AC954,1,0)&gt;0,0,0),1))</f>
        <v>0</v>
      </c>
      <c r="AC955" s="117">
        <f>IF(DATOS!J919=Y$39,DATOS!C919,"")</f>
        <v>0</v>
      </c>
    </row>
    <row r="956" spans="27:29" x14ac:dyDescent="0.3">
      <c r="AA956" s="114">
        <f t="shared" si="19"/>
        <v>1</v>
      </c>
      <c r="AB956" s="114">
        <f>IF(AC956="",0,IFERROR(IF(VLOOKUP(AC956,AC$38:AC955,1,0)&gt;0,0,0),1))</f>
        <v>0</v>
      </c>
      <c r="AC956" s="117">
        <f>IF(DATOS!J920=Y$39,DATOS!C920,"")</f>
        <v>0</v>
      </c>
    </row>
    <row r="957" spans="27:29" x14ac:dyDescent="0.3">
      <c r="AA957" s="114">
        <f t="shared" si="19"/>
        <v>1</v>
      </c>
      <c r="AB957" s="114">
        <f>IF(AC957="",0,IFERROR(IF(VLOOKUP(AC957,AC$38:AC956,1,0)&gt;0,0,0),1))</f>
        <v>0</v>
      </c>
      <c r="AC957" s="117">
        <f>IF(DATOS!J921=Y$39,DATOS!C921,"")</f>
        <v>0</v>
      </c>
    </row>
    <row r="958" spans="27:29" x14ac:dyDescent="0.3">
      <c r="AA958" s="114">
        <f t="shared" si="19"/>
        <v>1</v>
      </c>
      <c r="AB958" s="114">
        <f>IF(AC958="",0,IFERROR(IF(VLOOKUP(AC958,AC$38:AC957,1,0)&gt;0,0,0),1))</f>
        <v>0</v>
      </c>
      <c r="AC958" s="117">
        <f>IF(DATOS!J922=Y$39,DATOS!C922,"")</f>
        <v>0</v>
      </c>
    </row>
    <row r="959" spans="27:29" x14ac:dyDescent="0.3">
      <c r="AA959" s="114">
        <f t="shared" si="19"/>
        <v>1</v>
      </c>
      <c r="AB959" s="114">
        <f>IF(AC959="",0,IFERROR(IF(VLOOKUP(AC959,AC$38:AC958,1,0)&gt;0,0,0),1))</f>
        <v>0</v>
      </c>
      <c r="AC959" s="117">
        <f>IF(DATOS!J923=Y$39,DATOS!C923,"")</f>
        <v>0</v>
      </c>
    </row>
    <row r="960" spans="27:29" x14ac:dyDescent="0.3">
      <c r="AA960" s="114">
        <f t="shared" si="19"/>
        <v>1</v>
      </c>
      <c r="AB960" s="114">
        <f>IF(AC960="",0,IFERROR(IF(VLOOKUP(AC960,AC$38:AC959,1,0)&gt;0,0,0),1))</f>
        <v>0</v>
      </c>
      <c r="AC960" s="117">
        <f>IF(DATOS!J924=Y$39,DATOS!C924,"")</f>
        <v>0</v>
      </c>
    </row>
    <row r="961" spans="27:29" x14ac:dyDescent="0.3">
      <c r="AA961" s="114">
        <f t="shared" si="19"/>
        <v>1</v>
      </c>
      <c r="AB961" s="114">
        <f>IF(AC961="",0,IFERROR(IF(VLOOKUP(AC961,AC$38:AC960,1,0)&gt;0,0,0),1))</f>
        <v>0</v>
      </c>
      <c r="AC961" s="117">
        <f>IF(DATOS!J925=Y$39,DATOS!C925,"")</f>
        <v>0</v>
      </c>
    </row>
    <row r="962" spans="27:29" x14ac:dyDescent="0.3">
      <c r="AA962" s="114">
        <f t="shared" si="19"/>
        <v>1</v>
      </c>
      <c r="AB962" s="114">
        <f>IF(AC962="",0,IFERROR(IF(VLOOKUP(AC962,AC$38:AC961,1,0)&gt;0,0,0),1))</f>
        <v>0</v>
      </c>
      <c r="AC962" s="117">
        <f>IF(DATOS!J926=Y$39,DATOS!C926,"")</f>
        <v>0</v>
      </c>
    </row>
    <row r="963" spans="27:29" x14ac:dyDescent="0.3">
      <c r="AA963" s="114">
        <f t="shared" si="19"/>
        <v>1</v>
      </c>
      <c r="AB963" s="114">
        <f>IF(AC963="",0,IFERROR(IF(VLOOKUP(AC963,AC$38:AC962,1,0)&gt;0,0,0),1))</f>
        <v>0</v>
      </c>
      <c r="AC963" s="117">
        <f>IF(DATOS!J927=Y$39,DATOS!C927,"")</f>
        <v>0</v>
      </c>
    </row>
    <row r="964" spans="27:29" x14ac:dyDescent="0.3">
      <c r="AA964" s="114">
        <f t="shared" si="19"/>
        <v>1</v>
      </c>
      <c r="AB964" s="114">
        <f>IF(AC964="",0,IFERROR(IF(VLOOKUP(AC964,AC$38:AC963,1,0)&gt;0,0,0),1))</f>
        <v>0</v>
      </c>
      <c r="AC964" s="117">
        <f>IF(DATOS!J928=Y$39,DATOS!C928,"")</f>
        <v>0</v>
      </c>
    </row>
    <row r="965" spans="27:29" x14ac:dyDescent="0.3">
      <c r="AA965" s="114">
        <f t="shared" si="19"/>
        <v>1</v>
      </c>
      <c r="AB965" s="114">
        <f>IF(AC965="",0,IFERROR(IF(VLOOKUP(AC965,AC$38:AC964,1,0)&gt;0,0,0),1))</f>
        <v>0</v>
      </c>
      <c r="AC965" s="117">
        <f>IF(DATOS!J929=Y$39,DATOS!C929,"")</f>
        <v>0</v>
      </c>
    </row>
    <row r="966" spans="27:29" x14ac:dyDescent="0.3">
      <c r="AA966" s="114">
        <f t="shared" si="19"/>
        <v>1</v>
      </c>
      <c r="AB966" s="114">
        <f>IF(AC966="",0,IFERROR(IF(VLOOKUP(AC966,AC$38:AC965,1,0)&gt;0,0,0),1))</f>
        <v>0</v>
      </c>
      <c r="AC966" s="117">
        <f>IF(DATOS!J930=Y$39,DATOS!C930,"")</f>
        <v>0</v>
      </c>
    </row>
    <row r="967" spans="27:29" x14ac:dyDescent="0.3">
      <c r="AA967" s="114">
        <f t="shared" si="19"/>
        <v>1</v>
      </c>
      <c r="AB967" s="114">
        <f>IF(AC967="",0,IFERROR(IF(VLOOKUP(AC967,AC$38:AC966,1,0)&gt;0,0,0),1))</f>
        <v>0</v>
      </c>
      <c r="AC967" s="117">
        <f>IF(DATOS!J931=Y$39,DATOS!C931,"")</f>
        <v>0</v>
      </c>
    </row>
    <row r="968" spans="27:29" x14ac:dyDescent="0.3">
      <c r="AA968" s="114">
        <f t="shared" si="19"/>
        <v>1</v>
      </c>
      <c r="AB968" s="114">
        <f>IF(AC968="",0,IFERROR(IF(VLOOKUP(AC968,AC$38:AC967,1,0)&gt;0,0,0),1))</f>
        <v>0</v>
      </c>
      <c r="AC968" s="117">
        <f>IF(DATOS!J932=Y$39,DATOS!C932,"")</f>
        <v>0</v>
      </c>
    </row>
    <row r="969" spans="27:29" x14ac:dyDescent="0.3">
      <c r="AA969" s="114">
        <f t="shared" si="19"/>
        <v>1</v>
      </c>
      <c r="AB969" s="114">
        <f>IF(AC969="",0,IFERROR(IF(VLOOKUP(AC969,AC$38:AC968,1,0)&gt;0,0,0),1))</f>
        <v>0</v>
      </c>
      <c r="AC969" s="117">
        <f>IF(DATOS!J933=Y$39,DATOS!C933,"")</f>
        <v>0</v>
      </c>
    </row>
    <row r="970" spans="27:29" x14ac:dyDescent="0.3">
      <c r="AA970" s="114">
        <f t="shared" si="19"/>
        <v>1</v>
      </c>
      <c r="AB970" s="114">
        <f>IF(AC970="",0,IFERROR(IF(VLOOKUP(AC970,AC$38:AC969,1,0)&gt;0,0,0),1))</f>
        <v>0</v>
      </c>
      <c r="AC970" s="117">
        <f>IF(DATOS!J934=Y$39,DATOS!C934,"")</f>
        <v>0</v>
      </c>
    </row>
    <row r="971" spans="27:29" x14ac:dyDescent="0.3">
      <c r="AA971" s="114">
        <f t="shared" si="19"/>
        <v>1</v>
      </c>
      <c r="AB971" s="114">
        <f>IF(AC971="",0,IFERROR(IF(VLOOKUP(AC971,AC$38:AC970,1,0)&gt;0,0,0),1))</f>
        <v>0</v>
      </c>
      <c r="AC971" s="117">
        <f>IF(DATOS!J935=Y$39,DATOS!C935,"")</f>
        <v>0</v>
      </c>
    </row>
    <row r="972" spans="27:29" x14ac:dyDescent="0.3">
      <c r="AA972" s="114">
        <f t="shared" si="19"/>
        <v>1</v>
      </c>
      <c r="AB972" s="114">
        <f>IF(AC972="",0,IFERROR(IF(VLOOKUP(AC972,AC$38:AC971,1,0)&gt;0,0,0),1))</f>
        <v>0</v>
      </c>
      <c r="AC972" s="117">
        <f>IF(DATOS!J936=Y$39,DATOS!C936,"")</f>
        <v>0</v>
      </c>
    </row>
    <row r="973" spans="27:29" x14ac:dyDescent="0.3">
      <c r="AA973" s="114">
        <f t="shared" si="19"/>
        <v>1</v>
      </c>
      <c r="AB973" s="114">
        <f>IF(AC973="",0,IFERROR(IF(VLOOKUP(AC973,AC$38:AC972,1,0)&gt;0,0,0),1))</f>
        <v>0</v>
      </c>
      <c r="AC973" s="117">
        <f>IF(DATOS!J937=Y$39,DATOS!C937,"")</f>
        <v>0</v>
      </c>
    </row>
    <row r="974" spans="27:29" x14ac:dyDescent="0.3">
      <c r="AA974" s="114">
        <f t="shared" si="19"/>
        <v>1</v>
      </c>
      <c r="AB974" s="114">
        <f>IF(AC974="",0,IFERROR(IF(VLOOKUP(AC974,AC$38:AC973,1,0)&gt;0,0,0),1))</f>
        <v>0</v>
      </c>
      <c r="AC974" s="117">
        <f>IF(DATOS!J938=Y$39,DATOS!C938,"")</f>
        <v>0</v>
      </c>
    </row>
    <row r="975" spans="27:29" x14ac:dyDescent="0.3">
      <c r="AA975" s="114">
        <f t="shared" si="19"/>
        <v>1</v>
      </c>
      <c r="AB975" s="114">
        <f>IF(AC975="",0,IFERROR(IF(VLOOKUP(AC975,AC$38:AC974,1,0)&gt;0,0,0),1))</f>
        <v>0</v>
      </c>
      <c r="AC975" s="117">
        <f>IF(DATOS!J939=Y$39,DATOS!C939,"")</f>
        <v>0</v>
      </c>
    </row>
    <row r="976" spans="27:29" x14ac:dyDescent="0.3">
      <c r="AA976" s="114">
        <f t="shared" si="19"/>
        <v>1</v>
      </c>
      <c r="AB976" s="114">
        <f>IF(AC976="",0,IFERROR(IF(VLOOKUP(AC976,AC$38:AC975,1,0)&gt;0,0,0),1))</f>
        <v>0</v>
      </c>
      <c r="AC976" s="117">
        <f>IF(DATOS!J940=Y$39,DATOS!C940,"")</f>
        <v>0</v>
      </c>
    </row>
    <row r="977" spans="27:29" x14ac:dyDescent="0.3">
      <c r="AA977" s="114">
        <f t="shared" si="19"/>
        <v>1</v>
      </c>
      <c r="AB977" s="114">
        <f>IF(AC977="",0,IFERROR(IF(VLOOKUP(AC977,AC$38:AC976,1,0)&gt;0,0,0),1))</f>
        <v>0</v>
      </c>
      <c r="AC977" s="117">
        <f>IF(DATOS!J941=Y$39,DATOS!C941,"")</f>
        <v>0</v>
      </c>
    </row>
    <row r="978" spans="27:29" x14ac:dyDescent="0.3">
      <c r="AA978" s="114">
        <f t="shared" si="19"/>
        <v>1</v>
      </c>
      <c r="AB978" s="114">
        <f>IF(AC978="",0,IFERROR(IF(VLOOKUP(AC978,AC$38:AC977,1,0)&gt;0,0,0),1))</f>
        <v>0</v>
      </c>
      <c r="AC978" s="117">
        <f>IF(DATOS!J942=Y$39,DATOS!C942,"")</f>
        <v>0</v>
      </c>
    </row>
    <row r="979" spans="27:29" x14ac:dyDescent="0.3">
      <c r="AA979" s="114">
        <f t="shared" si="19"/>
        <v>1</v>
      </c>
      <c r="AB979" s="114">
        <f>IF(AC979="",0,IFERROR(IF(VLOOKUP(AC979,AC$38:AC978,1,0)&gt;0,0,0),1))</f>
        <v>0</v>
      </c>
      <c r="AC979" s="117">
        <f>IF(DATOS!J943=Y$39,DATOS!C943,"")</f>
        <v>0</v>
      </c>
    </row>
    <row r="980" spans="27:29" x14ac:dyDescent="0.3">
      <c r="AA980" s="114">
        <f t="shared" si="19"/>
        <v>1</v>
      </c>
      <c r="AB980" s="114">
        <f>IF(AC980="",0,IFERROR(IF(VLOOKUP(AC980,AC$38:AC979,1,0)&gt;0,0,0),1))</f>
        <v>0</v>
      </c>
      <c r="AC980" s="117">
        <f>IF(DATOS!J944=Y$39,DATOS!C944,"")</f>
        <v>0</v>
      </c>
    </row>
    <row r="981" spans="27:29" x14ac:dyDescent="0.3">
      <c r="AA981" s="114">
        <f t="shared" si="19"/>
        <v>1</v>
      </c>
      <c r="AB981" s="114">
        <f>IF(AC981="",0,IFERROR(IF(VLOOKUP(AC981,AC$38:AC980,1,0)&gt;0,0,0),1))</f>
        <v>0</v>
      </c>
      <c r="AC981" s="117">
        <f>IF(DATOS!J945=Y$39,DATOS!C945,"")</f>
        <v>0</v>
      </c>
    </row>
    <row r="982" spans="27:29" x14ac:dyDescent="0.3">
      <c r="AA982" s="114">
        <f t="shared" si="19"/>
        <v>1</v>
      </c>
      <c r="AB982" s="114">
        <f>IF(AC982="",0,IFERROR(IF(VLOOKUP(AC982,AC$38:AC981,1,0)&gt;0,0,0),1))</f>
        <v>0</v>
      </c>
      <c r="AC982" s="117">
        <f>IF(DATOS!J946=Y$39,DATOS!C946,"")</f>
        <v>0</v>
      </c>
    </row>
    <row r="983" spans="27:29" x14ac:dyDescent="0.3">
      <c r="AA983" s="114">
        <f t="shared" si="19"/>
        <v>1</v>
      </c>
      <c r="AB983" s="114">
        <f>IF(AC983="",0,IFERROR(IF(VLOOKUP(AC983,AC$38:AC982,1,0)&gt;0,0,0),1))</f>
        <v>0</v>
      </c>
      <c r="AC983" s="117">
        <f>IF(DATOS!J947=Y$39,DATOS!C947,"")</f>
        <v>0</v>
      </c>
    </row>
    <row r="984" spans="27:29" x14ac:dyDescent="0.3">
      <c r="AA984" s="114">
        <f t="shared" si="19"/>
        <v>1</v>
      </c>
      <c r="AB984" s="114">
        <f>IF(AC984="",0,IFERROR(IF(VLOOKUP(AC984,AC$38:AC983,1,0)&gt;0,0,0),1))</f>
        <v>0</v>
      </c>
      <c r="AC984" s="117">
        <f>IF(DATOS!J948=Y$39,DATOS!C948,"")</f>
        <v>0</v>
      </c>
    </row>
    <row r="985" spans="27:29" x14ac:dyDescent="0.3">
      <c r="AA985" s="114">
        <f t="shared" si="19"/>
        <v>1</v>
      </c>
      <c r="AB985" s="114">
        <f>IF(AC985="",0,IFERROR(IF(VLOOKUP(AC985,AC$38:AC984,1,0)&gt;0,0,0),1))</f>
        <v>0</v>
      </c>
      <c r="AC985" s="117">
        <f>IF(DATOS!J949=Y$39,DATOS!C949,"")</f>
        <v>0</v>
      </c>
    </row>
    <row r="986" spans="27:29" x14ac:dyDescent="0.3">
      <c r="AA986" s="114">
        <f t="shared" si="19"/>
        <v>1</v>
      </c>
      <c r="AB986" s="114">
        <f>IF(AC986="",0,IFERROR(IF(VLOOKUP(AC986,AC$38:AC985,1,0)&gt;0,0,0),1))</f>
        <v>0</v>
      </c>
      <c r="AC986" s="117">
        <f>IF(DATOS!J950=Y$39,DATOS!C950,"")</f>
        <v>0</v>
      </c>
    </row>
    <row r="987" spans="27:29" x14ac:dyDescent="0.3">
      <c r="AA987" s="114">
        <f t="shared" si="19"/>
        <v>1</v>
      </c>
      <c r="AB987" s="114">
        <f>IF(AC987="",0,IFERROR(IF(VLOOKUP(AC987,AC$38:AC986,1,0)&gt;0,0,0),1))</f>
        <v>0</v>
      </c>
      <c r="AC987" s="117">
        <f>IF(DATOS!J951=Y$39,DATOS!C951,"")</f>
        <v>0</v>
      </c>
    </row>
    <row r="988" spans="27:29" x14ac:dyDescent="0.3">
      <c r="AA988" s="114">
        <f t="shared" si="19"/>
        <v>1</v>
      </c>
      <c r="AB988" s="114">
        <f>IF(AC988="",0,IFERROR(IF(VLOOKUP(AC988,AC$38:AC987,1,0)&gt;0,0,0),1))</f>
        <v>0</v>
      </c>
      <c r="AC988" s="117">
        <f>IF(DATOS!J952=Y$39,DATOS!C952,"")</f>
        <v>0</v>
      </c>
    </row>
    <row r="989" spans="27:29" x14ac:dyDescent="0.3">
      <c r="AA989" s="114">
        <f t="shared" si="19"/>
        <v>1</v>
      </c>
      <c r="AB989" s="114">
        <f>IF(AC989="",0,IFERROR(IF(VLOOKUP(AC989,AC$38:AC988,1,0)&gt;0,0,0),1))</f>
        <v>0</v>
      </c>
      <c r="AC989" s="117">
        <f>IF(DATOS!J953=Y$39,DATOS!C953,"")</f>
        <v>0</v>
      </c>
    </row>
    <row r="990" spans="27:29" x14ac:dyDescent="0.3">
      <c r="AA990" s="114">
        <f t="shared" si="19"/>
        <v>1</v>
      </c>
      <c r="AB990" s="114">
        <f>IF(AC990="",0,IFERROR(IF(VLOOKUP(AC990,AC$38:AC989,1,0)&gt;0,0,0),1))</f>
        <v>0</v>
      </c>
      <c r="AC990" s="117">
        <f>IF(DATOS!J954=Y$39,DATOS!C954,"")</f>
        <v>0</v>
      </c>
    </row>
    <row r="991" spans="27:29" x14ac:dyDescent="0.3">
      <c r="AA991" s="114">
        <f t="shared" si="19"/>
        <v>1</v>
      </c>
      <c r="AB991" s="114">
        <f>IF(AC991="",0,IFERROR(IF(VLOOKUP(AC991,AC$38:AC990,1,0)&gt;0,0,0),1))</f>
        <v>0</v>
      </c>
      <c r="AC991" s="117">
        <f>IF(DATOS!J955=Y$39,DATOS!C955,"")</f>
        <v>0</v>
      </c>
    </row>
    <row r="992" spans="27:29" x14ac:dyDescent="0.3">
      <c r="AA992" s="114">
        <f t="shared" si="19"/>
        <v>1</v>
      </c>
      <c r="AB992" s="114">
        <f>IF(AC992="",0,IFERROR(IF(VLOOKUP(AC992,AC$38:AC991,1,0)&gt;0,0,0),1))</f>
        <v>0</v>
      </c>
      <c r="AC992" s="117">
        <f>IF(DATOS!J956=Y$39,DATOS!C956,"")</f>
        <v>0</v>
      </c>
    </row>
    <row r="993" spans="27:29" x14ac:dyDescent="0.3">
      <c r="AA993" s="114">
        <f t="shared" si="19"/>
        <v>1</v>
      </c>
      <c r="AB993" s="114">
        <f>IF(AC993="",0,IFERROR(IF(VLOOKUP(AC993,AC$38:AC992,1,0)&gt;0,0,0),1))</f>
        <v>0</v>
      </c>
      <c r="AC993" s="117">
        <f>IF(DATOS!J957=Y$39,DATOS!C957,"")</f>
        <v>0</v>
      </c>
    </row>
    <row r="994" spans="27:29" x14ac:dyDescent="0.3">
      <c r="AA994" s="114">
        <f t="shared" si="19"/>
        <v>1</v>
      </c>
      <c r="AB994" s="114">
        <f>IF(AC994="",0,IFERROR(IF(VLOOKUP(AC994,AC$38:AC993,1,0)&gt;0,0,0),1))</f>
        <v>0</v>
      </c>
      <c r="AC994" s="117">
        <f>IF(DATOS!J958=Y$39,DATOS!C958,"")</f>
        <v>0</v>
      </c>
    </row>
    <row r="995" spans="27:29" x14ac:dyDescent="0.3">
      <c r="AA995" s="114">
        <f t="shared" si="19"/>
        <v>1</v>
      </c>
      <c r="AB995" s="114">
        <f>IF(AC995="",0,IFERROR(IF(VLOOKUP(AC995,AC$38:AC994,1,0)&gt;0,0,0),1))</f>
        <v>0</v>
      </c>
      <c r="AC995" s="117">
        <f>IF(DATOS!J959=Y$39,DATOS!C959,"")</f>
        <v>0</v>
      </c>
    </row>
    <row r="996" spans="27:29" x14ac:dyDescent="0.3">
      <c r="AA996" s="114">
        <f t="shared" si="19"/>
        <v>1</v>
      </c>
      <c r="AB996" s="114">
        <f>IF(AC996="",0,IFERROR(IF(VLOOKUP(AC996,AC$38:AC995,1,0)&gt;0,0,0),1))</f>
        <v>0</v>
      </c>
      <c r="AC996" s="117">
        <f>IF(DATOS!J960=Y$39,DATOS!C960,"")</f>
        <v>0</v>
      </c>
    </row>
    <row r="997" spans="27:29" x14ac:dyDescent="0.3">
      <c r="AA997" s="114">
        <f t="shared" si="19"/>
        <v>1</v>
      </c>
      <c r="AB997" s="114">
        <f>IF(AC997="",0,IFERROR(IF(VLOOKUP(AC997,AC$38:AC996,1,0)&gt;0,0,0),1))</f>
        <v>0</v>
      </c>
      <c r="AC997" s="117">
        <f>IF(DATOS!J961=Y$39,DATOS!C961,"")</f>
        <v>0</v>
      </c>
    </row>
    <row r="998" spans="27:29" x14ac:dyDescent="0.3">
      <c r="AA998" s="114">
        <f t="shared" ref="AA998:AA1061" si="20">AA997+AB998</f>
        <v>1</v>
      </c>
      <c r="AB998" s="114">
        <f>IF(AC998="",0,IFERROR(IF(VLOOKUP(AC998,AC$38:AC997,1,0)&gt;0,0,0),1))</f>
        <v>0</v>
      </c>
      <c r="AC998" s="117">
        <f>IF(DATOS!J962=Y$39,DATOS!C962,"")</f>
        <v>0</v>
      </c>
    </row>
    <row r="999" spans="27:29" x14ac:dyDescent="0.3">
      <c r="AA999" s="114">
        <f t="shared" si="20"/>
        <v>1</v>
      </c>
      <c r="AB999" s="114">
        <f>IF(AC999="",0,IFERROR(IF(VLOOKUP(AC999,AC$38:AC998,1,0)&gt;0,0,0),1))</f>
        <v>0</v>
      </c>
      <c r="AC999" s="117">
        <f>IF(DATOS!J963=Y$39,DATOS!C963,"")</f>
        <v>0</v>
      </c>
    </row>
    <row r="1000" spans="27:29" x14ac:dyDescent="0.3">
      <c r="AA1000" s="114">
        <f t="shared" si="20"/>
        <v>1</v>
      </c>
      <c r="AB1000" s="114">
        <f>IF(AC1000="",0,IFERROR(IF(VLOOKUP(AC1000,AC$38:AC999,1,0)&gt;0,0,0),1))</f>
        <v>0</v>
      </c>
      <c r="AC1000" s="117">
        <f>IF(DATOS!J964=Y$39,DATOS!C964,"")</f>
        <v>0</v>
      </c>
    </row>
    <row r="1001" spans="27:29" x14ac:dyDescent="0.3">
      <c r="AA1001" s="114">
        <f t="shared" si="20"/>
        <v>1</v>
      </c>
      <c r="AB1001" s="114">
        <f>IF(AC1001="",0,IFERROR(IF(VLOOKUP(AC1001,AC$38:AC1000,1,0)&gt;0,0,0),1))</f>
        <v>0</v>
      </c>
      <c r="AC1001" s="117">
        <f>IF(DATOS!J965=Y$39,DATOS!C965,"")</f>
        <v>0</v>
      </c>
    </row>
    <row r="1002" spans="27:29" x14ac:dyDescent="0.3">
      <c r="AA1002" s="114">
        <f t="shared" si="20"/>
        <v>1</v>
      </c>
      <c r="AB1002" s="114">
        <f>IF(AC1002="",0,IFERROR(IF(VLOOKUP(AC1002,AC$38:AC1001,1,0)&gt;0,0,0),1))</f>
        <v>0</v>
      </c>
      <c r="AC1002" s="117">
        <f>IF(DATOS!J966=Y$39,DATOS!C966,"")</f>
        <v>0</v>
      </c>
    </row>
    <row r="1003" spans="27:29" x14ac:dyDescent="0.3">
      <c r="AA1003" s="114">
        <f t="shared" si="20"/>
        <v>1</v>
      </c>
      <c r="AB1003" s="114">
        <f>IF(AC1003="",0,IFERROR(IF(VLOOKUP(AC1003,AC$38:AC1002,1,0)&gt;0,0,0),1))</f>
        <v>0</v>
      </c>
      <c r="AC1003" s="117">
        <f>IF(DATOS!J967=Y$39,DATOS!C967,"")</f>
        <v>0</v>
      </c>
    </row>
    <row r="1004" spans="27:29" x14ac:dyDescent="0.3">
      <c r="AA1004" s="114">
        <f t="shared" si="20"/>
        <v>1</v>
      </c>
      <c r="AB1004" s="114">
        <f>IF(AC1004="",0,IFERROR(IF(VLOOKUP(AC1004,AC$38:AC1003,1,0)&gt;0,0,0),1))</f>
        <v>0</v>
      </c>
      <c r="AC1004" s="117">
        <f>IF(DATOS!J968=Y$39,DATOS!C968,"")</f>
        <v>0</v>
      </c>
    </row>
    <row r="1005" spans="27:29" x14ac:dyDescent="0.3">
      <c r="AA1005" s="114">
        <f t="shared" si="20"/>
        <v>1</v>
      </c>
      <c r="AB1005" s="114">
        <f>IF(AC1005="",0,IFERROR(IF(VLOOKUP(AC1005,AC$38:AC1004,1,0)&gt;0,0,0),1))</f>
        <v>0</v>
      </c>
      <c r="AC1005" s="117">
        <f>IF(DATOS!J969=Y$39,DATOS!C969,"")</f>
        <v>0</v>
      </c>
    </row>
    <row r="1006" spans="27:29" x14ac:dyDescent="0.3">
      <c r="AA1006" s="114">
        <f t="shared" si="20"/>
        <v>1</v>
      </c>
      <c r="AB1006" s="114">
        <f>IF(AC1006="",0,IFERROR(IF(VLOOKUP(AC1006,AC$38:AC1005,1,0)&gt;0,0,0),1))</f>
        <v>0</v>
      </c>
      <c r="AC1006" s="117">
        <f>IF(DATOS!J970=Y$39,DATOS!C970,"")</f>
        <v>0</v>
      </c>
    </row>
    <row r="1007" spans="27:29" x14ac:dyDescent="0.3">
      <c r="AA1007" s="114">
        <f t="shared" si="20"/>
        <v>1</v>
      </c>
      <c r="AB1007" s="114">
        <f>IF(AC1007="",0,IFERROR(IF(VLOOKUP(AC1007,AC$38:AC1006,1,0)&gt;0,0,0),1))</f>
        <v>0</v>
      </c>
      <c r="AC1007" s="117">
        <f>IF(DATOS!J971=Y$39,DATOS!C971,"")</f>
        <v>0</v>
      </c>
    </row>
    <row r="1008" spans="27:29" x14ac:dyDescent="0.3">
      <c r="AA1008" s="114">
        <f t="shared" si="20"/>
        <v>1</v>
      </c>
      <c r="AB1008" s="114">
        <f>IF(AC1008="",0,IFERROR(IF(VLOOKUP(AC1008,AC$38:AC1007,1,0)&gt;0,0,0),1))</f>
        <v>0</v>
      </c>
      <c r="AC1008" s="117">
        <f>IF(DATOS!J972=Y$39,DATOS!C972,"")</f>
        <v>0</v>
      </c>
    </row>
    <row r="1009" spans="27:29" x14ac:dyDescent="0.3">
      <c r="AA1009" s="114">
        <f t="shared" si="20"/>
        <v>1</v>
      </c>
      <c r="AB1009" s="114">
        <f>IF(AC1009="",0,IFERROR(IF(VLOOKUP(AC1009,AC$38:AC1008,1,0)&gt;0,0,0),1))</f>
        <v>0</v>
      </c>
      <c r="AC1009" s="117">
        <f>IF(DATOS!J973=Y$39,DATOS!C973,"")</f>
        <v>0</v>
      </c>
    </row>
    <row r="1010" spans="27:29" x14ac:dyDescent="0.3">
      <c r="AA1010" s="114">
        <f t="shared" si="20"/>
        <v>1</v>
      </c>
      <c r="AB1010" s="114">
        <f>IF(AC1010="",0,IFERROR(IF(VLOOKUP(AC1010,AC$38:AC1009,1,0)&gt;0,0,0),1))</f>
        <v>0</v>
      </c>
      <c r="AC1010" s="117">
        <f>IF(DATOS!J974=Y$39,DATOS!C974,"")</f>
        <v>0</v>
      </c>
    </row>
    <row r="1011" spans="27:29" x14ac:dyDescent="0.3">
      <c r="AA1011" s="114">
        <f t="shared" si="20"/>
        <v>1</v>
      </c>
      <c r="AB1011" s="114">
        <f>IF(AC1011="",0,IFERROR(IF(VLOOKUP(AC1011,AC$38:AC1010,1,0)&gt;0,0,0),1))</f>
        <v>0</v>
      </c>
      <c r="AC1011" s="117">
        <f>IF(DATOS!J975=Y$39,DATOS!C975,"")</f>
        <v>0</v>
      </c>
    </row>
    <row r="1012" spans="27:29" x14ac:dyDescent="0.3">
      <c r="AA1012" s="114">
        <f t="shared" si="20"/>
        <v>1</v>
      </c>
      <c r="AB1012" s="114">
        <f>IF(AC1012="",0,IFERROR(IF(VLOOKUP(AC1012,AC$38:AC1011,1,0)&gt;0,0,0),1))</f>
        <v>0</v>
      </c>
      <c r="AC1012" s="117">
        <f>IF(DATOS!J976=Y$39,DATOS!C976,"")</f>
        <v>0</v>
      </c>
    </row>
    <row r="1013" spans="27:29" x14ac:dyDescent="0.3">
      <c r="AA1013" s="114">
        <f t="shared" si="20"/>
        <v>1</v>
      </c>
      <c r="AB1013" s="114">
        <f>IF(AC1013="",0,IFERROR(IF(VLOOKUP(AC1013,AC$38:AC1012,1,0)&gt;0,0,0),1))</f>
        <v>0</v>
      </c>
      <c r="AC1013" s="117">
        <f>IF(DATOS!J977=Y$39,DATOS!C977,"")</f>
        <v>0</v>
      </c>
    </row>
    <row r="1014" spans="27:29" x14ac:dyDescent="0.3">
      <c r="AA1014" s="114">
        <f t="shared" si="20"/>
        <v>1</v>
      </c>
      <c r="AB1014" s="114">
        <f>IF(AC1014="",0,IFERROR(IF(VLOOKUP(AC1014,AC$38:AC1013,1,0)&gt;0,0,0),1))</f>
        <v>0</v>
      </c>
      <c r="AC1014" s="117">
        <f>IF(DATOS!J978=Y$39,DATOS!C978,"")</f>
        <v>0</v>
      </c>
    </row>
    <row r="1015" spans="27:29" x14ac:dyDescent="0.3">
      <c r="AA1015" s="114">
        <f t="shared" si="20"/>
        <v>1</v>
      </c>
      <c r="AB1015" s="114">
        <f>IF(AC1015="",0,IFERROR(IF(VLOOKUP(AC1015,AC$38:AC1014,1,0)&gt;0,0,0),1))</f>
        <v>0</v>
      </c>
      <c r="AC1015" s="117">
        <f>IF(DATOS!J979=Y$39,DATOS!C979,"")</f>
        <v>0</v>
      </c>
    </row>
    <row r="1016" spans="27:29" x14ac:dyDescent="0.3">
      <c r="AA1016" s="114">
        <f t="shared" si="20"/>
        <v>1</v>
      </c>
      <c r="AB1016" s="114">
        <f>IF(AC1016="",0,IFERROR(IF(VLOOKUP(AC1016,AC$38:AC1015,1,0)&gt;0,0,0),1))</f>
        <v>0</v>
      </c>
      <c r="AC1016" s="117">
        <f>IF(DATOS!J980=Y$39,DATOS!C980,"")</f>
        <v>0</v>
      </c>
    </row>
    <row r="1017" spans="27:29" x14ac:dyDescent="0.3">
      <c r="AA1017" s="114">
        <f t="shared" si="20"/>
        <v>1</v>
      </c>
      <c r="AB1017" s="114">
        <f>IF(AC1017="",0,IFERROR(IF(VLOOKUP(AC1017,AC$38:AC1016,1,0)&gt;0,0,0),1))</f>
        <v>0</v>
      </c>
      <c r="AC1017" s="117">
        <f>IF(DATOS!J981=Y$39,DATOS!C981,"")</f>
        <v>0</v>
      </c>
    </row>
    <row r="1018" spans="27:29" x14ac:dyDescent="0.3">
      <c r="AA1018" s="114">
        <f t="shared" si="20"/>
        <v>1</v>
      </c>
      <c r="AB1018" s="114">
        <f>IF(AC1018="",0,IFERROR(IF(VLOOKUP(AC1018,AC$38:AC1017,1,0)&gt;0,0,0),1))</f>
        <v>0</v>
      </c>
      <c r="AC1018" s="117">
        <f>IF(DATOS!J982=Y$39,DATOS!C982,"")</f>
        <v>0</v>
      </c>
    </row>
    <row r="1019" spans="27:29" x14ac:dyDescent="0.3">
      <c r="AA1019" s="114">
        <f t="shared" si="20"/>
        <v>1</v>
      </c>
      <c r="AB1019" s="114">
        <f>IF(AC1019="",0,IFERROR(IF(VLOOKUP(AC1019,AC$38:AC1018,1,0)&gt;0,0,0),1))</f>
        <v>0</v>
      </c>
      <c r="AC1019" s="117">
        <f>IF(DATOS!J983=Y$39,DATOS!C983,"")</f>
        <v>0</v>
      </c>
    </row>
    <row r="1020" spans="27:29" x14ac:dyDescent="0.3">
      <c r="AA1020" s="114">
        <f t="shared" si="20"/>
        <v>1</v>
      </c>
      <c r="AB1020" s="114">
        <f>IF(AC1020="",0,IFERROR(IF(VLOOKUP(AC1020,AC$38:AC1019,1,0)&gt;0,0,0),1))</f>
        <v>0</v>
      </c>
      <c r="AC1020" s="117">
        <f>IF(DATOS!J984=Y$39,DATOS!C984,"")</f>
        <v>0</v>
      </c>
    </row>
    <row r="1021" spans="27:29" x14ac:dyDescent="0.3">
      <c r="AA1021" s="114">
        <f t="shared" si="20"/>
        <v>1</v>
      </c>
      <c r="AB1021" s="114">
        <f>IF(AC1021="",0,IFERROR(IF(VLOOKUP(AC1021,AC$38:AC1020,1,0)&gt;0,0,0),1))</f>
        <v>0</v>
      </c>
      <c r="AC1021" s="117">
        <f>IF(DATOS!J985=Y$39,DATOS!C985,"")</f>
        <v>0</v>
      </c>
    </row>
    <row r="1022" spans="27:29" x14ac:dyDescent="0.3">
      <c r="AA1022" s="114">
        <f t="shared" si="20"/>
        <v>1</v>
      </c>
      <c r="AB1022" s="114">
        <f>IF(AC1022="",0,IFERROR(IF(VLOOKUP(AC1022,AC$38:AC1021,1,0)&gt;0,0,0),1))</f>
        <v>0</v>
      </c>
      <c r="AC1022" s="117">
        <f>IF(DATOS!J986=Y$39,DATOS!C986,"")</f>
        <v>0</v>
      </c>
    </row>
    <row r="1023" spans="27:29" x14ac:dyDescent="0.3">
      <c r="AA1023" s="114">
        <f t="shared" si="20"/>
        <v>1</v>
      </c>
      <c r="AB1023" s="114">
        <f>IF(AC1023="",0,IFERROR(IF(VLOOKUP(AC1023,AC$38:AC1022,1,0)&gt;0,0,0),1))</f>
        <v>0</v>
      </c>
      <c r="AC1023" s="117">
        <f>IF(DATOS!J987=Y$39,DATOS!C987,"")</f>
        <v>0</v>
      </c>
    </row>
    <row r="1024" spans="27:29" x14ac:dyDescent="0.3">
      <c r="AA1024" s="114">
        <f t="shared" si="20"/>
        <v>1</v>
      </c>
      <c r="AB1024" s="114">
        <f>IF(AC1024="",0,IFERROR(IF(VLOOKUP(AC1024,AC$38:AC1023,1,0)&gt;0,0,0),1))</f>
        <v>0</v>
      </c>
      <c r="AC1024" s="117">
        <f>IF(DATOS!J988=Y$39,DATOS!C988,"")</f>
        <v>0</v>
      </c>
    </row>
    <row r="1025" spans="27:29" x14ac:dyDescent="0.3">
      <c r="AA1025" s="114">
        <f t="shared" si="20"/>
        <v>1</v>
      </c>
      <c r="AB1025" s="114">
        <f>IF(AC1025="",0,IFERROR(IF(VLOOKUP(AC1025,AC$38:AC1024,1,0)&gt;0,0,0),1))</f>
        <v>0</v>
      </c>
      <c r="AC1025" s="117">
        <f>IF(DATOS!J989=Y$39,DATOS!C989,"")</f>
        <v>0</v>
      </c>
    </row>
    <row r="1026" spans="27:29" x14ac:dyDescent="0.3">
      <c r="AA1026" s="114">
        <f t="shared" si="20"/>
        <v>1</v>
      </c>
      <c r="AB1026" s="114">
        <f>IF(AC1026="",0,IFERROR(IF(VLOOKUP(AC1026,AC$38:AC1025,1,0)&gt;0,0,0),1))</f>
        <v>0</v>
      </c>
      <c r="AC1026" s="117">
        <f>IF(DATOS!J990=Y$39,DATOS!C990,"")</f>
        <v>0</v>
      </c>
    </row>
    <row r="1027" spans="27:29" x14ac:dyDescent="0.3">
      <c r="AA1027" s="114">
        <f t="shared" si="20"/>
        <v>1</v>
      </c>
      <c r="AB1027" s="114">
        <f>IF(AC1027="",0,IFERROR(IF(VLOOKUP(AC1027,AC$38:AC1026,1,0)&gt;0,0,0),1))</f>
        <v>0</v>
      </c>
      <c r="AC1027" s="117">
        <f>IF(DATOS!J991=Y$39,DATOS!C991,"")</f>
        <v>0</v>
      </c>
    </row>
    <row r="1028" spans="27:29" x14ac:dyDescent="0.3">
      <c r="AA1028" s="114">
        <f t="shared" si="20"/>
        <v>1</v>
      </c>
      <c r="AB1028" s="114">
        <f>IF(AC1028="",0,IFERROR(IF(VLOOKUP(AC1028,AC$38:AC1027,1,0)&gt;0,0,0),1))</f>
        <v>0</v>
      </c>
      <c r="AC1028" s="117">
        <f>IF(DATOS!J992=Y$39,DATOS!C992,"")</f>
        <v>0</v>
      </c>
    </row>
    <row r="1029" spans="27:29" x14ac:dyDescent="0.3">
      <c r="AA1029" s="114">
        <f t="shared" si="20"/>
        <v>1</v>
      </c>
      <c r="AB1029" s="114">
        <f>IF(AC1029="",0,IFERROR(IF(VLOOKUP(AC1029,AC$38:AC1028,1,0)&gt;0,0,0),1))</f>
        <v>0</v>
      </c>
      <c r="AC1029" s="117">
        <f>IF(DATOS!J993=Y$39,DATOS!C993,"")</f>
        <v>0</v>
      </c>
    </row>
    <row r="1030" spans="27:29" x14ac:dyDescent="0.3">
      <c r="AA1030" s="114">
        <f t="shared" si="20"/>
        <v>1</v>
      </c>
      <c r="AB1030" s="114">
        <f>IF(AC1030="",0,IFERROR(IF(VLOOKUP(AC1030,AC$38:AC1029,1,0)&gt;0,0,0),1))</f>
        <v>0</v>
      </c>
      <c r="AC1030" s="117">
        <f>IF(DATOS!J994=Y$39,DATOS!C994,"")</f>
        <v>0</v>
      </c>
    </row>
    <row r="1031" spans="27:29" x14ac:dyDescent="0.3">
      <c r="AA1031" s="114">
        <f t="shared" si="20"/>
        <v>1</v>
      </c>
      <c r="AB1031" s="114">
        <f>IF(AC1031="",0,IFERROR(IF(VLOOKUP(AC1031,AC$38:AC1030,1,0)&gt;0,0,0),1))</f>
        <v>0</v>
      </c>
      <c r="AC1031" s="117">
        <f>IF(DATOS!J995=Y$39,DATOS!C995,"")</f>
        <v>0</v>
      </c>
    </row>
    <row r="1032" spans="27:29" x14ac:dyDescent="0.3">
      <c r="AA1032" s="114">
        <f t="shared" si="20"/>
        <v>1</v>
      </c>
      <c r="AB1032" s="114">
        <f>IF(AC1032="",0,IFERROR(IF(VLOOKUP(AC1032,AC$38:AC1031,1,0)&gt;0,0,0),1))</f>
        <v>0</v>
      </c>
      <c r="AC1032" s="117">
        <f>IF(DATOS!J996=Y$39,DATOS!C996,"")</f>
        <v>0</v>
      </c>
    </row>
    <row r="1033" spans="27:29" x14ac:dyDescent="0.3">
      <c r="AA1033" s="114">
        <f t="shared" si="20"/>
        <v>1</v>
      </c>
      <c r="AB1033" s="114">
        <f>IF(AC1033="",0,IFERROR(IF(VLOOKUP(AC1033,AC$38:AC1032,1,0)&gt;0,0,0),1))</f>
        <v>0</v>
      </c>
      <c r="AC1033" s="117">
        <f>IF(DATOS!J997=Y$39,DATOS!C997,"")</f>
        <v>0</v>
      </c>
    </row>
    <row r="1034" spans="27:29" x14ac:dyDescent="0.3">
      <c r="AA1034" s="114">
        <f t="shared" si="20"/>
        <v>1</v>
      </c>
      <c r="AB1034" s="114">
        <f>IF(AC1034="",0,IFERROR(IF(VLOOKUP(AC1034,AC$38:AC1033,1,0)&gt;0,0,0),1))</f>
        <v>0</v>
      </c>
      <c r="AC1034" s="117">
        <f>IF(DATOS!J998=Y$39,DATOS!C998,"")</f>
        <v>0</v>
      </c>
    </row>
    <row r="1035" spans="27:29" x14ac:dyDescent="0.3">
      <c r="AA1035" s="114">
        <f t="shared" si="20"/>
        <v>1</v>
      </c>
      <c r="AB1035" s="114">
        <f>IF(AC1035="",0,IFERROR(IF(VLOOKUP(AC1035,AC$38:AC1034,1,0)&gt;0,0,0),1))</f>
        <v>0</v>
      </c>
      <c r="AC1035" s="117">
        <f>IF(DATOS!J999=Y$39,DATOS!C999,"")</f>
        <v>0</v>
      </c>
    </row>
    <row r="1036" spans="27:29" x14ac:dyDescent="0.3">
      <c r="AA1036" s="114">
        <f t="shared" si="20"/>
        <v>1</v>
      </c>
      <c r="AB1036" s="114">
        <f>IF(AC1036="",0,IFERROR(IF(VLOOKUP(AC1036,AC$38:AC1035,1,0)&gt;0,0,0),1))</f>
        <v>0</v>
      </c>
      <c r="AC1036" s="117">
        <f>IF(DATOS!J1000=Y$39,DATOS!C1000,"")</f>
        <v>0</v>
      </c>
    </row>
    <row r="1037" spans="27:29" x14ac:dyDescent="0.3">
      <c r="AA1037" s="114">
        <f t="shared" si="20"/>
        <v>1</v>
      </c>
      <c r="AB1037" s="114">
        <f>IF(AC1037="",0,IFERROR(IF(VLOOKUP(AC1037,AC$38:AC1036,1,0)&gt;0,0,0),1))</f>
        <v>0</v>
      </c>
      <c r="AC1037" s="117">
        <f>IF(DATOS!J1001=Y$39,DATOS!C1001,"")</f>
        <v>0</v>
      </c>
    </row>
    <row r="1038" spans="27:29" x14ac:dyDescent="0.3">
      <c r="AA1038" s="114">
        <f t="shared" si="20"/>
        <v>1</v>
      </c>
      <c r="AB1038" s="114">
        <f>IF(AC1038="",0,IFERROR(IF(VLOOKUP(AC1038,AC$38:AC1037,1,0)&gt;0,0,0),1))</f>
        <v>0</v>
      </c>
      <c r="AC1038" s="117">
        <f>IF(DATOS!J1002=Y$39,DATOS!C1002,"")</f>
        <v>0</v>
      </c>
    </row>
    <row r="1039" spans="27:29" x14ac:dyDescent="0.3">
      <c r="AA1039" s="114">
        <f t="shared" si="20"/>
        <v>1</v>
      </c>
      <c r="AB1039" s="114">
        <f>IF(AC1039="",0,IFERROR(IF(VLOOKUP(AC1039,AC$38:AC1038,1,0)&gt;0,0,0),1))</f>
        <v>0</v>
      </c>
      <c r="AC1039" s="117">
        <f>IF(DATOS!J1003=Y$39,DATOS!C1003,"")</f>
        <v>0</v>
      </c>
    </row>
    <row r="1040" spans="27:29" x14ac:dyDescent="0.3">
      <c r="AA1040" s="114">
        <f t="shared" si="20"/>
        <v>1</v>
      </c>
      <c r="AB1040" s="114">
        <f>IF(AC1040="",0,IFERROR(IF(VLOOKUP(AC1040,AC$38:AC1039,1,0)&gt;0,0,0),1))</f>
        <v>0</v>
      </c>
      <c r="AC1040" s="117">
        <f>IF(DATOS!J1004=Y$39,DATOS!C1004,"")</f>
        <v>0</v>
      </c>
    </row>
    <row r="1041" spans="27:29" x14ac:dyDescent="0.3">
      <c r="AA1041" s="114">
        <f t="shared" si="20"/>
        <v>1</v>
      </c>
      <c r="AB1041" s="114">
        <f>IF(AC1041="",0,IFERROR(IF(VLOOKUP(AC1041,AC$38:AC1040,1,0)&gt;0,0,0),1))</f>
        <v>0</v>
      </c>
      <c r="AC1041" s="117">
        <f>IF(DATOS!J1005=Y$39,DATOS!C1005,"")</f>
        <v>0</v>
      </c>
    </row>
    <row r="1042" spans="27:29" x14ac:dyDescent="0.3">
      <c r="AA1042" s="114">
        <f t="shared" si="20"/>
        <v>1</v>
      </c>
      <c r="AB1042" s="114">
        <f>IF(AC1042="",0,IFERROR(IF(VLOOKUP(AC1042,AC$38:AC1041,1,0)&gt;0,0,0),1))</f>
        <v>0</v>
      </c>
      <c r="AC1042" s="117">
        <f>IF(DATOS!J1006=Y$39,DATOS!C1006,"")</f>
        <v>0</v>
      </c>
    </row>
    <row r="1043" spans="27:29" x14ac:dyDescent="0.3">
      <c r="AA1043" s="114">
        <f t="shared" si="20"/>
        <v>1</v>
      </c>
      <c r="AB1043" s="114">
        <f>IF(AC1043="",0,IFERROR(IF(VLOOKUP(AC1043,AC$38:AC1042,1,0)&gt;0,0,0),1))</f>
        <v>0</v>
      </c>
      <c r="AC1043" s="117">
        <f>IF(DATOS!J1007=Y$39,DATOS!C1007,"")</f>
        <v>0</v>
      </c>
    </row>
    <row r="1044" spans="27:29" x14ac:dyDescent="0.3">
      <c r="AA1044" s="114">
        <f t="shared" si="20"/>
        <v>1</v>
      </c>
      <c r="AB1044" s="114">
        <f>IF(AC1044="",0,IFERROR(IF(VLOOKUP(AC1044,AC$38:AC1043,1,0)&gt;0,0,0),1))</f>
        <v>0</v>
      </c>
      <c r="AC1044" s="117">
        <f>IF(DATOS!J1008=Y$39,DATOS!C1008,"")</f>
        <v>0</v>
      </c>
    </row>
    <row r="1045" spans="27:29" x14ac:dyDescent="0.3">
      <c r="AA1045" s="114">
        <f t="shared" si="20"/>
        <v>1</v>
      </c>
      <c r="AB1045" s="114">
        <f>IF(AC1045="",0,IFERROR(IF(VLOOKUP(AC1045,AC$38:AC1044,1,0)&gt;0,0,0),1))</f>
        <v>0</v>
      </c>
      <c r="AC1045" s="117">
        <f>IF(DATOS!J1009=Y$39,DATOS!C1009,"")</f>
        <v>0</v>
      </c>
    </row>
    <row r="1046" spans="27:29" x14ac:dyDescent="0.3">
      <c r="AA1046" s="114">
        <f t="shared" si="20"/>
        <v>1</v>
      </c>
      <c r="AB1046" s="114">
        <f>IF(AC1046="",0,IFERROR(IF(VLOOKUP(AC1046,AC$38:AC1045,1,0)&gt;0,0,0),1))</f>
        <v>0</v>
      </c>
      <c r="AC1046" s="117">
        <f>IF(DATOS!J1010=Y$39,DATOS!C1010,"")</f>
        <v>0</v>
      </c>
    </row>
    <row r="1047" spans="27:29" x14ac:dyDescent="0.3">
      <c r="AA1047" s="114">
        <f t="shared" si="20"/>
        <v>1</v>
      </c>
      <c r="AB1047" s="114">
        <f>IF(AC1047="",0,IFERROR(IF(VLOOKUP(AC1047,AC$38:AC1046,1,0)&gt;0,0,0),1))</f>
        <v>0</v>
      </c>
      <c r="AC1047" s="117">
        <f>IF(DATOS!J1011=Y$39,DATOS!C1011,"")</f>
        <v>0</v>
      </c>
    </row>
    <row r="1048" spans="27:29" x14ac:dyDescent="0.3">
      <c r="AA1048" s="114">
        <f t="shared" si="20"/>
        <v>1</v>
      </c>
      <c r="AB1048" s="114">
        <f>IF(AC1048="",0,IFERROR(IF(VLOOKUP(AC1048,AC$38:AC1047,1,0)&gt;0,0,0),1))</f>
        <v>0</v>
      </c>
      <c r="AC1048" s="117">
        <f>IF(DATOS!J1012=Y$39,DATOS!C1012,"")</f>
        <v>0</v>
      </c>
    </row>
    <row r="1049" spans="27:29" x14ac:dyDescent="0.3">
      <c r="AA1049" s="114">
        <f t="shared" si="20"/>
        <v>1</v>
      </c>
      <c r="AB1049" s="114">
        <f>IF(AC1049="",0,IFERROR(IF(VLOOKUP(AC1049,AC$38:AC1048,1,0)&gt;0,0,0),1))</f>
        <v>0</v>
      </c>
      <c r="AC1049" s="117">
        <f>IF(DATOS!J1013=Y$39,DATOS!C1013,"")</f>
        <v>0</v>
      </c>
    </row>
    <row r="1050" spans="27:29" x14ac:dyDescent="0.3">
      <c r="AA1050" s="114">
        <f t="shared" si="20"/>
        <v>1</v>
      </c>
      <c r="AB1050" s="114">
        <f>IF(AC1050="",0,IFERROR(IF(VLOOKUP(AC1050,AC$38:AC1049,1,0)&gt;0,0,0),1))</f>
        <v>0</v>
      </c>
      <c r="AC1050" s="117">
        <f>IF(DATOS!J1014=Y$39,DATOS!C1014,"")</f>
        <v>0</v>
      </c>
    </row>
    <row r="1051" spans="27:29" x14ac:dyDescent="0.3">
      <c r="AA1051" s="114">
        <f t="shared" si="20"/>
        <v>1</v>
      </c>
      <c r="AB1051" s="114">
        <f>IF(AC1051="",0,IFERROR(IF(VLOOKUP(AC1051,AC$38:AC1050,1,0)&gt;0,0,0),1))</f>
        <v>0</v>
      </c>
      <c r="AC1051" s="117">
        <f>IF(DATOS!J1015=Y$39,DATOS!C1015,"")</f>
        <v>0</v>
      </c>
    </row>
    <row r="1052" spans="27:29" x14ac:dyDescent="0.3">
      <c r="AA1052" s="114">
        <f t="shared" si="20"/>
        <v>1</v>
      </c>
      <c r="AB1052" s="114">
        <f>IF(AC1052="",0,IFERROR(IF(VLOOKUP(AC1052,AC$38:AC1051,1,0)&gt;0,0,0),1))</f>
        <v>0</v>
      </c>
      <c r="AC1052" s="117">
        <f>IF(DATOS!J1016=Y$39,DATOS!C1016,"")</f>
        <v>0</v>
      </c>
    </row>
    <row r="1053" spans="27:29" x14ac:dyDescent="0.3">
      <c r="AA1053" s="114">
        <f t="shared" si="20"/>
        <v>1</v>
      </c>
      <c r="AB1053" s="114">
        <f>IF(AC1053="",0,IFERROR(IF(VLOOKUP(AC1053,AC$38:AC1052,1,0)&gt;0,0,0),1))</f>
        <v>0</v>
      </c>
      <c r="AC1053" s="117">
        <f>IF(DATOS!J1017=Y$39,DATOS!C1017,"")</f>
        <v>0</v>
      </c>
    </row>
    <row r="1054" spans="27:29" x14ac:dyDescent="0.3">
      <c r="AA1054" s="114">
        <f t="shared" si="20"/>
        <v>1</v>
      </c>
      <c r="AB1054" s="114">
        <f>IF(AC1054="",0,IFERROR(IF(VLOOKUP(AC1054,AC$38:AC1053,1,0)&gt;0,0,0),1))</f>
        <v>0</v>
      </c>
      <c r="AC1054" s="117">
        <f>IF(DATOS!J1018=Y$39,DATOS!C1018,"")</f>
        <v>0</v>
      </c>
    </row>
    <row r="1055" spans="27:29" x14ac:dyDescent="0.3">
      <c r="AA1055" s="114">
        <f t="shared" si="20"/>
        <v>1</v>
      </c>
      <c r="AB1055" s="114">
        <f>IF(AC1055="",0,IFERROR(IF(VLOOKUP(AC1055,AC$38:AC1054,1,0)&gt;0,0,0),1))</f>
        <v>0</v>
      </c>
      <c r="AC1055" s="117">
        <f>IF(DATOS!J1019=Y$39,DATOS!C1019,"")</f>
        <v>0</v>
      </c>
    </row>
    <row r="1056" spans="27:29" x14ac:dyDescent="0.3">
      <c r="AA1056" s="114">
        <f t="shared" si="20"/>
        <v>1</v>
      </c>
      <c r="AB1056" s="114">
        <f>IF(AC1056="",0,IFERROR(IF(VLOOKUP(AC1056,AC$38:AC1055,1,0)&gt;0,0,0),1))</f>
        <v>0</v>
      </c>
      <c r="AC1056" s="117">
        <f>IF(DATOS!J1020=Y$39,DATOS!C1020,"")</f>
        <v>0</v>
      </c>
    </row>
    <row r="1057" spans="27:29" x14ac:dyDescent="0.3">
      <c r="AA1057" s="114">
        <f t="shared" si="20"/>
        <v>1</v>
      </c>
      <c r="AB1057" s="114">
        <f>IF(AC1057="",0,IFERROR(IF(VLOOKUP(AC1057,AC$38:AC1056,1,0)&gt;0,0,0),1))</f>
        <v>0</v>
      </c>
      <c r="AC1057" s="117">
        <f>IF(DATOS!J1021=Y$39,DATOS!C1021,"")</f>
        <v>0</v>
      </c>
    </row>
    <row r="1058" spans="27:29" x14ac:dyDescent="0.3">
      <c r="AA1058" s="114">
        <f t="shared" si="20"/>
        <v>1</v>
      </c>
      <c r="AB1058" s="114">
        <f>IF(AC1058="",0,IFERROR(IF(VLOOKUP(AC1058,AC$38:AC1057,1,0)&gt;0,0,0),1))</f>
        <v>0</v>
      </c>
      <c r="AC1058" s="117">
        <f>IF(DATOS!J1022=Y$39,DATOS!C1022,"")</f>
        <v>0</v>
      </c>
    </row>
    <row r="1059" spans="27:29" x14ac:dyDescent="0.3">
      <c r="AA1059" s="114">
        <f t="shared" si="20"/>
        <v>1</v>
      </c>
      <c r="AB1059" s="114">
        <f>IF(AC1059="",0,IFERROR(IF(VLOOKUP(AC1059,AC$38:AC1058,1,0)&gt;0,0,0),1))</f>
        <v>0</v>
      </c>
      <c r="AC1059" s="117">
        <f>IF(DATOS!J1023=Y$39,DATOS!C1023,"")</f>
        <v>0</v>
      </c>
    </row>
    <row r="1060" spans="27:29" x14ac:dyDescent="0.3">
      <c r="AA1060" s="114">
        <f t="shared" si="20"/>
        <v>1</v>
      </c>
      <c r="AB1060" s="114">
        <f>IF(AC1060="",0,IFERROR(IF(VLOOKUP(AC1060,AC$38:AC1059,1,0)&gt;0,0,0),1))</f>
        <v>0</v>
      </c>
      <c r="AC1060" s="117">
        <f>IF(DATOS!J1024=Y$39,DATOS!C1024,"")</f>
        <v>0</v>
      </c>
    </row>
    <row r="1061" spans="27:29" x14ac:dyDescent="0.3">
      <c r="AA1061" s="114">
        <f t="shared" si="20"/>
        <v>1</v>
      </c>
      <c r="AB1061" s="114">
        <f>IF(AC1061="",0,IFERROR(IF(VLOOKUP(AC1061,AC$38:AC1060,1,0)&gt;0,0,0),1))</f>
        <v>0</v>
      </c>
      <c r="AC1061" s="117">
        <f>IF(DATOS!J1025=Y$39,DATOS!C1025,"")</f>
        <v>0</v>
      </c>
    </row>
    <row r="1062" spans="27:29" x14ac:dyDescent="0.3">
      <c r="AA1062" s="114">
        <f t="shared" ref="AA1062:AA1125" si="21">AA1061+AB1062</f>
        <v>1</v>
      </c>
      <c r="AB1062" s="114">
        <f>IF(AC1062="",0,IFERROR(IF(VLOOKUP(AC1062,AC$38:AC1061,1,0)&gt;0,0,0),1))</f>
        <v>0</v>
      </c>
      <c r="AC1062" s="117">
        <f>IF(DATOS!J1026=Y$39,DATOS!C1026,"")</f>
        <v>0</v>
      </c>
    </row>
    <row r="1063" spans="27:29" x14ac:dyDescent="0.3">
      <c r="AA1063" s="114">
        <f t="shared" si="21"/>
        <v>1</v>
      </c>
      <c r="AB1063" s="114">
        <f>IF(AC1063="",0,IFERROR(IF(VLOOKUP(AC1063,AC$38:AC1062,1,0)&gt;0,0,0),1))</f>
        <v>0</v>
      </c>
      <c r="AC1063" s="117">
        <f>IF(DATOS!J1027=Y$39,DATOS!C1027,"")</f>
        <v>0</v>
      </c>
    </row>
    <row r="1064" spans="27:29" x14ac:dyDescent="0.3">
      <c r="AA1064" s="114">
        <f t="shared" si="21"/>
        <v>1</v>
      </c>
      <c r="AB1064" s="114">
        <f>IF(AC1064="",0,IFERROR(IF(VLOOKUP(AC1064,AC$38:AC1063,1,0)&gt;0,0,0),1))</f>
        <v>0</v>
      </c>
      <c r="AC1064" s="117">
        <f>IF(DATOS!J1028=Y$39,DATOS!C1028,"")</f>
        <v>0</v>
      </c>
    </row>
    <row r="1065" spans="27:29" x14ac:dyDescent="0.3">
      <c r="AA1065" s="114">
        <f t="shared" si="21"/>
        <v>1</v>
      </c>
      <c r="AB1065" s="114">
        <f>IF(AC1065="",0,IFERROR(IF(VLOOKUP(AC1065,AC$38:AC1064,1,0)&gt;0,0,0),1))</f>
        <v>0</v>
      </c>
      <c r="AC1065" s="117">
        <f>IF(DATOS!J1029=Y$39,DATOS!C1029,"")</f>
        <v>0</v>
      </c>
    </row>
    <row r="1066" spans="27:29" x14ac:dyDescent="0.3">
      <c r="AA1066" s="114">
        <f t="shared" si="21"/>
        <v>1</v>
      </c>
      <c r="AB1066" s="114">
        <f>IF(AC1066="",0,IFERROR(IF(VLOOKUP(AC1066,AC$38:AC1065,1,0)&gt;0,0,0),1))</f>
        <v>0</v>
      </c>
      <c r="AC1066" s="117">
        <f>IF(DATOS!J1030=Y$39,DATOS!C1030,"")</f>
        <v>0</v>
      </c>
    </row>
    <row r="1067" spans="27:29" x14ac:dyDescent="0.3">
      <c r="AA1067" s="114">
        <f t="shared" si="21"/>
        <v>1</v>
      </c>
      <c r="AB1067" s="114">
        <f>IF(AC1067="",0,IFERROR(IF(VLOOKUP(AC1067,AC$38:AC1066,1,0)&gt;0,0,0),1))</f>
        <v>0</v>
      </c>
      <c r="AC1067" s="117">
        <f>IF(DATOS!J1031=Y$39,DATOS!C1031,"")</f>
        <v>0</v>
      </c>
    </row>
    <row r="1068" spans="27:29" x14ac:dyDescent="0.3">
      <c r="AA1068" s="114">
        <f t="shared" si="21"/>
        <v>1</v>
      </c>
      <c r="AB1068" s="114">
        <f>IF(AC1068="",0,IFERROR(IF(VLOOKUP(AC1068,AC$38:AC1067,1,0)&gt;0,0,0),1))</f>
        <v>0</v>
      </c>
      <c r="AC1068" s="117">
        <f>IF(DATOS!J1032=Y$39,DATOS!C1032,"")</f>
        <v>0</v>
      </c>
    </row>
    <row r="1069" spans="27:29" x14ac:dyDescent="0.3">
      <c r="AA1069" s="114">
        <f t="shared" si="21"/>
        <v>1</v>
      </c>
      <c r="AB1069" s="114">
        <f>IF(AC1069="",0,IFERROR(IF(VLOOKUP(AC1069,AC$38:AC1068,1,0)&gt;0,0,0),1))</f>
        <v>0</v>
      </c>
      <c r="AC1069" s="117">
        <f>IF(DATOS!J1033=Y$39,DATOS!C1033,"")</f>
        <v>0</v>
      </c>
    </row>
    <row r="1070" spans="27:29" x14ac:dyDescent="0.3">
      <c r="AA1070" s="114">
        <f t="shared" si="21"/>
        <v>1</v>
      </c>
      <c r="AB1070" s="114">
        <f>IF(AC1070="",0,IFERROR(IF(VLOOKUP(AC1070,AC$38:AC1069,1,0)&gt;0,0,0),1))</f>
        <v>0</v>
      </c>
      <c r="AC1070" s="117">
        <f>IF(DATOS!J1034=Y$39,DATOS!C1034,"")</f>
        <v>0</v>
      </c>
    </row>
    <row r="1071" spans="27:29" x14ac:dyDescent="0.3">
      <c r="AA1071" s="114">
        <f t="shared" si="21"/>
        <v>1</v>
      </c>
      <c r="AB1071" s="114">
        <f>IF(AC1071="",0,IFERROR(IF(VLOOKUP(AC1071,AC$38:AC1070,1,0)&gt;0,0,0),1))</f>
        <v>0</v>
      </c>
      <c r="AC1071" s="117">
        <f>IF(DATOS!J1035=Y$39,DATOS!C1035,"")</f>
        <v>0</v>
      </c>
    </row>
    <row r="1072" spans="27:29" x14ac:dyDescent="0.3">
      <c r="AA1072" s="114">
        <f t="shared" si="21"/>
        <v>1</v>
      </c>
      <c r="AB1072" s="114">
        <f>IF(AC1072="",0,IFERROR(IF(VLOOKUP(AC1072,AC$38:AC1071,1,0)&gt;0,0,0),1))</f>
        <v>0</v>
      </c>
      <c r="AC1072" s="117">
        <f>IF(DATOS!J1036=Y$39,DATOS!C1036,"")</f>
        <v>0</v>
      </c>
    </row>
    <row r="1073" spans="27:29" x14ac:dyDescent="0.3">
      <c r="AA1073" s="114">
        <f t="shared" si="21"/>
        <v>1</v>
      </c>
      <c r="AB1073" s="114">
        <f>IF(AC1073="",0,IFERROR(IF(VLOOKUP(AC1073,AC$38:AC1072,1,0)&gt;0,0,0),1))</f>
        <v>0</v>
      </c>
      <c r="AC1073" s="117">
        <f>IF(DATOS!J1037=Y$39,DATOS!C1037,"")</f>
        <v>0</v>
      </c>
    </row>
    <row r="1074" spans="27:29" x14ac:dyDescent="0.3">
      <c r="AA1074" s="114">
        <f t="shared" si="21"/>
        <v>1</v>
      </c>
      <c r="AB1074" s="114">
        <f>IF(AC1074="",0,IFERROR(IF(VLOOKUP(AC1074,AC$38:AC1073,1,0)&gt;0,0,0),1))</f>
        <v>0</v>
      </c>
      <c r="AC1074" s="117">
        <f>IF(DATOS!J1038=Y$39,DATOS!C1038,"")</f>
        <v>0</v>
      </c>
    </row>
    <row r="1075" spans="27:29" x14ac:dyDescent="0.3">
      <c r="AA1075" s="114">
        <f t="shared" si="21"/>
        <v>1</v>
      </c>
      <c r="AB1075" s="114">
        <f>IF(AC1075="",0,IFERROR(IF(VLOOKUP(AC1075,AC$38:AC1074,1,0)&gt;0,0,0),1))</f>
        <v>0</v>
      </c>
      <c r="AC1075" s="117">
        <f>IF(DATOS!J1039=Y$39,DATOS!C1039,"")</f>
        <v>0</v>
      </c>
    </row>
    <row r="1076" spans="27:29" x14ac:dyDescent="0.3">
      <c r="AA1076" s="114">
        <f t="shared" si="21"/>
        <v>1</v>
      </c>
      <c r="AB1076" s="114">
        <f>IF(AC1076="",0,IFERROR(IF(VLOOKUP(AC1076,AC$38:AC1075,1,0)&gt;0,0,0),1))</f>
        <v>0</v>
      </c>
      <c r="AC1076" s="117">
        <f>IF(DATOS!J1040=Y$39,DATOS!C1040,"")</f>
        <v>0</v>
      </c>
    </row>
    <row r="1077" spans="27:29" x14ac:dyDescent="0.3">
      <c r="AA1077" s="114">
        <f t="shared" si="21"/>
        <v>1</v>
      </c>
      <c r="AB1077" s="114">
        <f>IF(AC1077="",0,IFERROR(IF(VLOOKUP(AC1077,AC$38:AC1076,1,0)&gt;0,0,0),1))</f>
        <v>0</v>
      </c>
      <c r="AC1077" s="117">
        <f>IF(DATOS!J1041=Y$39,DATOS!C1041,"")</f>
        <v>0</v>
      </c>
    </row>
    <row r="1078" spans="27:29" x14ac:dyDescent="0.3">
      <c r="AA1078" s="114">
        <f t="shared" si="21"/>
        <v>1</v>
      </c>
      <c r="AB1078" s="114">
        <f>IF(AC1078="",0,IFERROR(IF(VLOOKUP(AC1078,AC$38:AC1077,1,0)&gt;0,0,0),1))</f>
        <v>0</v>
      </c>
      <c r="AC1078" s="117">
        <f>IF(DATOS!J1042=Y$39,DATOS!C1042,"")</f>
        <v>0</v>
      </c>
    </row>
    <row r="1079" spans="27:29" x14ac:dyDescent="0.3">
      <c r="AA1079" s="114">
        <f t="shared" si="21"/>
        <v>1</v>
      </c>
      <c r="AB1079" s="114">
        <f>IF(AC1079="",0,IFERROR(IF(VLOOKUP(AC1079,AC$38:AC1078,1,0)&gt;0,0,0),1))</f>
        <v>0</v>
      </c>
      <c r="AC1079" s="117">
        <f>IF(DATOS!J1043=Y$39,DATOS!C1043,"")</f>
        <v>0</v>
      </c>
    </row>
    <row r="1080" spans="27:29" x14ac:dyDescent="0.3">
      <c r="AA1080" s="114">
        <f t="shared" si="21"/>
        <v>1</v>
      </c>
      <c r="AB1080" s="114">
        <f>IF(AC1080="",0,IFERROR(IF(VLOOKUP(AC1080,AC$38:AC1079,1,0)&gt;0,0,0),1))</f>
        <v>0</v>
      </c>
      <c r="AC1080" s="117">
        <f>IF(DATOS!J1044=Y$39,DATOS!C1044,"")</f>
        <v>0</v>
      </c>
    </row>
    <row r="1081" spans="27:29" x14ac:dyDescent="0.3">
      <c r="AA1081" s="114">
        <f t="shared" si="21"/>
        <v>1</v>
      </c>
      <c r="AB1081" s="114">
        <f>IF(AC1081="",0,IFERROR(IF(VLOOKUP(AC1081,AC$38:AC1080,1,0)&gt;0,0,0),1))</f>
        <v>0</v>
      </c>
      <c r="AC1081" s="117">
        <f>IF(DATOS!J1045=Y$39,DATOS!C1045,"")</f>
        <v>0</v>
      </c>
    </row>
    <row r="1082" spans="27:29" x14ac:dyDescent="0.3">
      <c r="AA1082" s="114">
        <f t="shared" si="21"/>
        <v>1</v>
      </c>
      <c r="AB1082" s="114">
        <f>IF(AC1082="",0,IFERROR(IF(VLOOKUP(AC1082,AC$38:AC1081,1,0)&gt;0,0,0),1))</f>
        <v>0</v>
      </c>
      <c r="AC1082" s="117">
        <f>IF(DATOS!J1046=Y$39,DATOS!C1046,"")</f>
        <v>0</v>
      </c>
    </row>
    <row r="1083" spans="27:29" x14ac:dyDescent="0.3">
      <c r="AA1083" s="114">
        <f t="shared" si="21"/>
        <v>1</v>
      </c>
      <c r="AB1083" s="114">
        <f>IF(AC1083="",0,IFERROR(IF(VLOOKUP(AC1083,AC$38:AC1082,1,0)&gt;0,0,0),1))</f>
        <v>0</v>
      </c>
      <c r="AC1083" s="117">
        <f>IF(DATOS!J1047=Y$39,DATOS!C1047,"")</f>
        <v>0</v>
      </c>
    </row>
    <row r="1084" spans="27:29" x14ac:dyDescent="0.3">
      <c r="AA1084" s="114">
        <f t="shared" si="21"/>
        <v>1</v>
      </c>
      <c r="AB1084" s="114">
        <f>IF(AC1084="",0,IFERROR(IF(VLOOKUP(AC1084,AC$38:AC1083,1,0)&gt;0,0,0),1))</f>
        <v>0</v>
      </c>
      <c r="AC1084" s="117">
        <f>IF(DATOS!J1048=Y$39,DATOS!C1048,"")</f>
        <v>0</v>
      </c>
    </row>
    <row r="1085" spans="27:29" x14ac:dyDescent="0.3">
      <c r="AA1085" s="114">
        <f t="shared" si="21"/>
        <v>1</v>
      </c>
      <c r="AB1085" s="114">
        <f>IF(AC1085="",0,IFERROR(IF(VLOOKUP(AC1085,AC$38:AC1084,1,0)&gt;0,0,0),1))</f>
        <v>0</v>
      </c>
      <c r="AC1085" s="117">
        <f>IF(DATOS!J1049=Y$39,DATOS!C1049,"")</f>
        <v>0</v>
      </c>
    </row>
    <row r="1086" spans="27:29" x14ac:dyDescent="0.3">
      <c r="AA1086" s="114">
        <f t="shared" si="21"/>
        <v>1</v>
      </c>
      <c r="AB1086" s="114">
        <f>IF(AC1086="",0,IFERROR(IF(VLOOKUP(AC1086,AC$38:AC1085,1,0)&gt;0,0,0),1))</f>
        <v>0</v>
      </c>
      <c r="AC1086" s="117">
        <f>IF(DATOS!J1050=Y$39,DATOS!C1050,"")</f>
        <v>0</v>
      </c>
    </row>
    <row r="1087" spans="27:29" x14ac:dyDescent="0.3">
      <c r="AA1087" s="114">
        <f t="shared" si="21"/>
        <v>1</v>
      </c>
      <c r="AB1087" s="114">
        <f>IF(AC1087="",0,IFERROR(IF(VLOOKUP(AC1087,AC$38:AC1086,1,0)&gt;0,0,0),1))</f>
        <v>0</v>
      </c>
      <c r="AC1087" s="117">
        <f>IF(DATOS!J1051=Y$39,DATOS!C1051,"")</f>
        <v>0</v>
      </c>
    </row>
    <row r="1088" spans="27:29" x14ac:dyDescent="0.3">
      <c r="AA1088" s="114">
        <f t="shared" si="21"/>
        <v>1</v>
      </c>
      <c r="AB1088" s="114">
        <f>IF(AC1088="",0,IFERROR(IF(VLOOKUP(AC1088,AC$38:AC1087,1,0)&gt;0,0,0),1))</f>
        <v>0</v>
      </c>
      <c r="AC1088" s="117">
        <f>IF(DATOS!J1052=Y$39,DATOS!C1052,"")</f>
        <v>0</v>
      </c>
    </row>
    <row r="1089" spans="27:29" x14ac:dyDescent="0.3">
      <c r="AA1089" s="114">
        <f t="shared" si="21"/>
        <v>1</v>
      </c>
      <c r="AB1089" s="114">
        <f>IF(AC1089="",0,IFERROR(IF(VLOOKUP(AC1089,AC$38:AC1088,1,0)&gt;0,0,0),1))</f>
        <v>0</v>
      </c>
      <c r="AC1089" s="117">
        <f>IF(DATOS!J1053=Y$39,DATOS!C1053,"")</f>
        <v>0</v>
      </c>
    </row>
    <row r="1090" spans="27:29" x14ac:dyDescent="0.3">
      <c r="AA1090" s="114">
        <f t="shared" si="21"/>
        <v>1</v>
      </c>
      <c r="AB1090" s="114">
        <f>IF(AC1090="",0,IFERROR(IF(VLOOKUP(AC1090,AC$38:AC1089,1,0)&gt;0,0,0),1))</f>
        <v>0</v>
      </c>
      <c r="AC1090" s="117">
        <f>IF(DATOS!J1054=Y$39,DATOS!C1054,"")</f>
        <v>0</v>
      </c>
    </row>
    <row r="1091" spans="27:29" x14ac:dyDescent="0.3">
      <c r="AA1091" s="114">
        <f t="shared" si="21"/>
        <v>1</v>
      </c>
      <c r="AB1091" s="114">
        <f>IF(AC1091="",0,IFERROR(IF(VLOOKUP(AC1091,AC$38:AC1090,1,0)&gt;0,0,0),1))</f>
        <v>0</v>
      </c>
      <c r="AC1091" s="117">
        <f>IF(DATOS!J1055=Y$39,DATOS!C1055,"")</f>
        <v>0</v>
      </c>
    </row>
    <row r="1092" spans="27:29" x14ac:dyDescent="0.3">
      <c r="AA1092" s="114">
        <f t="shared" si="21"/>
        <v>1</v>
      </c>
      <c r="AB1092" s="114">
        <f>IF(AC1092="",0,IFERROR(IF(VLOOKUP(AC1092,AC$38:AC1091,1,0)&gt;0,0,0),1))</f>
        <v>0</v>
      </c>
      <c r="AC1092" s="117">
        <f>IF(DATOS!J1056=Y$39,DATOS!C1056,"")</f>
        <v>0</v>
      </c>
    </row>
    <row r="1093" spans="27:29" x14ac:dyDescent="0.3">
      <c r="AA1093" s="114">
        <f t="shared" si="21"/>
        <v>1</v>
      </c>
      <c r="AB1093" s="114">
        <f>IF(AC1093="",0,IFERROR(IF(VLOOKUP(AC1093,AC$38:AC1092,1,0)&gt;0,0,0),1))</f>
        <v>0</v>
      </c>
      <c r="AC1093" s="117">
        <f>IF(DATOS!J1057=Y$39,DATOS!C1057,"")</f>
        <v>0</v>
      </c>
    </row>
    <row r="1094" spans="27:29" x14ac:dyDescent="0.3">
      <c r="AA1094" s="114">
        <f t="shared" si="21"/>
        <v>1</v>
      </c>
      <c r="AB1094" s="114">
        <f>IF(AC1094="",0,IFERROR(IF(VLOOKUP(AC1094,AC$38:AC1093,1,0)&gt;0,0,0),1))</f>
        <v>0</v>
      </c>
      <c r="AC1094" s="117">
        <f>IF(DATOS!J1058=Y$39,DATOS!C1058,"")</f>
        <v>0</v>
      </c>
    </row>
    <row r="1095" spans="27:29" x14ac:dyDescent="0.3">
      <c r="AA1095" s="114">
        <f t="shared" si="21"/>
        <v>1</v>
      </c>
      <c r="AB1095" s="114">
        <f>IF(AC1095="",0,IFERROR(IF(VLOOKUP(AC1095,AC$38:AC1094,1,0)&gt;0,0,0),1))</f>
        <v>0</v>
      </c>
      <c r="AC1095" s="117">
        <f>IF(DATOS!J1059=Y$39,DATOS!C1059,"")</f>
        <v>0</v>
      </c>
    </row>
    <row r="1096" spans="27:29" x14ac:dyDescent="0.3">
      <c r="AA1096" s="114">
        <f t="shared" si="21"/>
        <v>1</v>
      </c>
      <c r="AB1096" s="114">
        <f>IF(AC1096="",0,IFERROR(IF(VLOOKUP(AC1096,AC$38:AC1095,1,0)&gt;0,0,0),1))</f>
        <v>0</v>
      </c>
      <c r="AC1096" s="117">
        <f>IF(DATOS!J1060=Y$39,DATOS!C1060,"")</f>
        <v>0</v>
      </c>
    </row>
    <row r="1097" spans="27:29" x14ac:dyDescent="0.3">
      <c r="AA1097" s="114">
        <f t="shared" si="21"/>
        <v>1</v>
      </c>
      <c r="AB1097" s="114">
        <f>IF(AC1097="",0,IFERROR(IF(VLOOKUP(AC1097,AC$38:AC1096,1,0)&gt;0,0,0),1))</f>
        <v>0</v>
      </c>
      <c r="AC1097" s="117">
        <f>IF(DATOS!J1061=Y$39,DATOS!C1061,"")</f>
        <v>0</v>
      </c>
    </row>
    <row r="1098" spans="27:29" x14ac:dyDescent="0.3">
      <c r="AA1098" s="114">
        <f t="shared" si="21"/>
        <v>1</v>
      </c>
      <c r="AB1098" s="114">
        <f>IF(AC1098="",0,IFERROR(IF(VLOOKUP(AC1098,AC$38:AC1097,1,0)&gt;0,0,0),1))</f>
        <v>0</v>
      </c>
      <c r="AC1098" s="117">
        <f>IF(DATOS!J1062=Y$39,DATOS!C1062,"")</f>
        <v>0</v>
      </c>
    </row>
    <row r="1099" spans="27:29" x14ac:dyDescent="0.3">
      <c r="AA1099" s="114">
        <f t="shared" si="21"/>
        <v>1</v>
      </c>
      <c r="AB1099" s="114">
        <f>IF(AC1099="",0,IFERROR(IF(VLOOKUP(AC1099,AC$38:AC1098,1,0)&gt;0,0,0),1))</f>
        <v>0</v>
      </c>
      <c r="AC1099" s="117">
        <f>IF(DATOS!J1063=Y$39,DATOS!C1063,"")</f>
        <v>0</v>
      </c>
    </row>
    <row r="1100" spans="27:29" x14ac:dyDescent="0.3">
      <c r="AA1100" s="114">
        <f t="shared" si="21"/>
        <v>1</v>
      </c>
      <c r="AB1100" s="114">
        <f>IF(AC1100="",0,IFERROR(IF(VLOOKUP(AC1100,AC$38:AC1099,1,0)&gt;0,0,0),1))</f>
        <v>0</v>
      </c>
      <c r="AC1100" s="117">
        <f>IF(DATOS!J1064=Y$39,DATOS!C1064,"")</f>
        <v>0</v>
      </c>
    </row>
    <row r="1101" spans="27:29" x14ac:dyDescent="0.3">
      <c r="AA1101" s="114">
        <f t="shared" si="21"/>
        <v>1</v>
      </c>
      <c r="AB1101" s="114">
        <f>IF(AC1101="",0,IFERROR(IF(VLOOKUP(AC1101,AC$38:AC1100,1,0)&gt;0,0,0),1))</f>
        <v>0</v>
      </c>
      <c r="AC1101" s="117">
        <f>IF(DATOS!J1065=Y$39,DATOS!C1065,"")</f>
        <v>0</v>
      </c>
    </row>
    <row r="1102" spans="27:29" x14ac:dyDescent="0.3">
      <c r="AA1102" s="114">
        <f t="shared" si="21"/>
        <v>1</v>
      </c>
      <c r="AB1102" s="114">
        <f>IF(AC1102="",0,IFERROR(IF(VLOOKUP(AC1102,AC$38:AC1101,1,0)&gt;0,0,0),1))</f>
        <v>0</v>
      </c>
      <c r="AC1102" s="117">
        <f>IF(DATOS!J1066=Y$39,DATOS!C1066,"")</f>
        <v>0</v>
      </c>
    </row>
    <row r="1103" spans="27:29" x14ac:dyDescent="0.3">
      <c r="AA1103" s="114">
        <f t="shared" si="21"/>
        <v>1</v>
      </c>
      <c r="AB1103" s="114">
        <f>IF(AC1103="",0,IFERROR(IF(VLOOKUP(AC1103,AC$38:AC1102,1,0)&gt;0,0,0),1))</f>
        <v>0</v>
      </c>
      <c r="AC1103" s="117">
        <f>IF(DATOS!J1067=Y$39,DATOS!C1067,"")</f>
        <v>0</v>
      </c>
    </row>
    <row r="1104" spans="27:29" x14ac:dyDescent="0.3">
      <c r="AA1104" s="114">
        <f t="shared" si="21"/>
        <v>1</v>
      </c>
      <c r="AB1104" s="114">
        <f>IF(AC1104="",0,IFERROR(IF(VLOOKUP(AC1104,AC$38:AC1103,1,0)&gt;0,0,0),1))</f>
        <v>0</v>
      </c>
      <c r="AC1104" s="117">
        <f>IF(DATOS!J1068=Y$39,DATOS!C1068,"")</f>
        <v>0</v>
      </c>
    </row>
    <row r="1105" spans="27:29" x14ac:dyDescent="0.3">
      <c r="AA1105" s="114">
        <f t="shared" si="21"/>
        <v>1</v>
      </c>
      <c r="AB1105" s="114">
        <f>IF(AC1105="",0,IFERROR(IF(VLOOKUP(AC1105,AC$38:AC1104,1,0)&gt;0,0,0),1))</f>
        <v>0</v>
      </c>
      <c r="AC1105" s="117">
        <f>IF(DATOS!J1069=Y$39,DATOS!C1069,"")</f>
        <v>0</v>
      </c>
    </row>
    <row r="1106" spans="27:29" x14ac:dyDescent="0.3">
      <c r="AA1106" s="114">
        <f t="shared" si="21"/>
        <v>1</v>
      </c>
      <c r="AB1106" s="114">
        <f>IF(AC1106="",0,IFERROR(IF(VLOOKUP(AC1106,AC$38:AC1105,1,0)&gt;0,0,0),1))</f>
        <v>0</v>
      </c>
      <c r="AC1106" s="117">
        <f>IF(DATOS!J1070=Y$39,DATOS!C1070,"")</f>
        <v>0</v>
      </c>
    </row>
    <row r="1107" spans="27:29" x14ac:dyDescent="0.3">
      <c r="AA1107" s="114">
        <f t="shared" si="21"/>
        <v>1</v>
      </c>
      <c r="AB1107" s="114">
        <f>IF(AC1107="",0,IFERROR(IF(VLOOKUP(AC1107,AC$38:AC1106,1,0)&gt;0,0,0),1))</f>
        <v>0</v>
      </c>
      <c r="AC1107" s="117">
        <f>IF(DATOS!J1071=Y$39,DATOS!C1071,"")</f>
        <v>0</v>
      </c>
    </row>
    <row r="1108" spans="27:29" x14ac:dyDescent="0.3">
      <c r="AA1108" s="114">
        <f t="shared" si="21"/>
        <v>1</v>
      </c>
      <c r="AB1108" s="114">
        <f>IF(AC1108="",0,IFERROR(IF(VLOOKUP(AC1108,AC$38:AC1107,1,0)&gt;0,0,0),1))</f>
        <v>0</v>
      </c>
      <c r="AC1108" s="117">
        <f>IF(DATOS!J1072=Y$39,DATOS!C1072,"")</f>
        <v>0</v>
      </c>
    </row>
    <row r="1109" spans="27:29" x14ac:dyDescent="0.3">
      <c r="AA1109" s="114">
        <f t="shared" si="21"/>
        <v>1</v>
      </c>
      <c r="AB1109" s="114">
        <f>IF(AC1109="",0,IFERROR(IF(VLOOKUP(AC1109,AC$38:AC1108,1,0)&gt;0,0,0),1))</f>
        <v>0</v>
      </c>
      <c r="AC1109" s="117">
        <f>IF(DATOS!J1073=Y$39,DATOS!C1073,"")</f>
        <v>0</v>
      </c>
    </row>
    <row r="1110" spans="27:29" x14ac:dyDescent="0.3">
      <c r="AA1110" s="114">
        <f t="shared" si="21"/>
        <v>1</v>
      </c>
      <c r="AB1110" s="114">
        <f>IF(AC1110="",0,IFERROR(IF(VLOOKUP(AC1110,AC$38:AC1109,1,0)&gt;0,0,0),1))</f>
        <v>0</v>
      </c>
      <c r="AC1110" s="117">
        <f>IF(DATOS!J1074=Y$39,DATOS!C1074,"")</f>
        <v>0</v>
      </c>
    </row>
    <row r="1111" spans="27:29" x14ac:dyDescent="0.3">
      <c r="AA1111" s="114">
        <f t="shared" si="21"/>
        <v>1</v>
      </c>
      <c r="AB1111" s="114">
        <f>IF(AC1111="",0,IFERROR(IF(VLOOKUP(AC1111,AC$38:AC1110,1,0)&gt;0,0,0),1))</f>
        <v>0</v>
      </c>
      <c r="AC1111" s="117">
        <f>IF(DATOS!J1075=Y$39,DATOS!C1075,"")</f>
        <v>0</v>
      </c>
    </row>
    <row r="1112" spans="27:29" x14ac:dyDescent="0.3">
      <c r="AA1112" s="114">
        <f t="shared" si="21"/>
        <v>1</v>
      </c>
      <c r="AB1112" s="114">
        <f>IF(AC1112="",0,IFERROR(IF(VLOOKUP(AC1112,AC$38:AC1111,1,0)&gt;0,0,0),1))</f>
        <v>0</v>
      </c>
      <c r="AC1112" s="117">
        <f>IF(DATOS!J1076=Y$39,DATOS!C1076,"")</f>
        <v>0</v>
      </c>
    </row>
    <row r="1113" spans="27:29" x14ac:dyDescent="0.3">
      <c r="AA1113" s="114">
        <f t="shared" si="21"/>
        <v>1</v>
      </c>
      <c r="AB1113" s="114">
        <f>IF(AC1113="",0,IFERROR(IF(VLOOKUP(AC1113,AC$38:AC1112,1,0)&gt;0,0,0),1))</f>
        <v>0</v>
      </c>
      <c r="AC1113" s="117">
        <f>IF(DATOS!J1077=Y$39,DATOS!C1077,"")</f>
        <v>0</v>
      </c>
    </row>
    <row r="1114" spans="27:29" x14ac:dyDescent="0.3">
      <c r="AA1114" s="114">
        <f t="shared" si="21"/>
        <v>1</v>
      </c>
      <c r="AB1114" s="114">
        <f>IF(AC1114="",0,IFERROR(IF(VLOOKUP(AC1114,AC$38:AC1113,1,0)&gt;0,0,0),1))</f>
        <v>0</v>
      </c>
      <c r="AC1114" s="117">
        <f>IF(DATOS!J1078=Y$39,DATOS!C1078,"")</f>
        <v>0</v>
      </c>
    </row>
    <row r="1115" spans="27:29" x14ac:dyDescent="0.3">
      <c r="AA1115" s="114">
        <f t="shared" si="21"/>
        <v>1</v>
      </c>
      <c r="AB1115" s="114">
        <f>IF(AC1115="",0,IFERROR(IF(VLOOKUP(AC1115,AC$38:AC1114,1,0)&gt;0,0,0),1))</f>
        <v>0</v>
      </c>
      <c r="AC1115" s="117">
        <f>IF(DATOS!J1079=Y$39,DATOS!C1079,"")</f>
        <v>0</v>
      </c>
    </row>
    <row r="1116" spans="27:29" x14ac:dyDescent="0.3">
      <c r="AA1116" s="114">
        <f t="shared" si="21"/>
        <v>1</v>
      </c>
      <c r="AB1116" s="114">
        <f>IF(AC1116="",0,IFERROR(IF(VLOOKUP(AC1116,AC$38:AC1115,1,0)&gt;0,0,0),1))</f>
        <v>0</v>
      </c>
      <c r="AC1116" s="117">
        <f>IF(DATOS!J1080=Y$39,DATOS!C1080,"")</f>
        <v>0</v>
      </c>
    </row>
    <row r="1117" spans="27:29" x14ac:dyDescent="0.3">
      <c r="AA1117" s="114">
        <f t="shared" si="21"/>
        <v>1</v>
      </c>
      <c r="AB1117" s="114">
        <f>IF(AC1117="",0,IFERROR(IF(VLOOKUP(AC1117,AC$38:AC1116,1,0)&gt;0,0,0),1))</f>
        <v>0</v>
      </c>
      <c r="AC1117" s="117">
        <f>IF(DATOS!J1081=Y$39,DATOS!C1081,"")</f>
        <v>0</v>
      </c>
    </row>
    <row r="1118" spans="27:29" x14ac:dyDescent="0.3">
      <c r="AA1118" s="114">
        <f t="shared" si="21"/>
        <v>1</v>
      </c>
      <c r="AB1118" s="114">
        <f>IF(AC1118="",0,IFERROR(IF(VLOOKUP(AC1118,AC$38:AC1117,1,0)&gt;0,0,0),1))</f>
        <v>0</v>
      </c>
      <c r="AC1118" s="117">
        <f>IF(DATOS!J1082=Y$39,DATOS!C1082,"")</f>
        <v>0</v>
      </c>
    </row>
    <row r="1119" spans="27:29" x14ac:dyDescent="0.3">
      <c r="AA1119" s="114">
        <f t="shared" si="21"/>
        <v>1</v>
      </c>
      <c r="AB1119" s="114">
        <f>IF(AC1119="",0,IFERROR(IF(VLOOKUP(AC1119,AC$38:AC1118,1,0)&gt;0,0,0),1))</f>
        <v>0</v>
      </c>
      <c r="AC1119" s="117">
        <f>IF(DATOS!J1083=Y$39,DATOS!C1083,"")</f>
        <v>0</v>
      </c>
    </row>
    <row r="1120" spans="27:29" x14ac:dyDescent="0.3">
      <c r="AA1120" s="114">
        <f t="shared" si="21"/>
        <v>1</v>
      </c>
      <c r="AB1120" s="114">
        <f>IF(AC1120="",0,IFERROR(IF(VLOOKUP(AC1120,AC$38:AC1119,1,0)&gt;0,0,0),1))</f>
        <v>0</v>
      </c>
      <c r="AC1120" s="117">
        <f>IF(DATOS!J1084=Y$39,DATOS!C1084,"")</f>
        <v>0</v>
      </c>
    </row>
    <row r="1121" spans="27:29" x14ac:dyDescent="0.3">
      <c r="AA1121" s="114">
        <f t="shared" si="21"/>
        <v>1</v>
      </c>
      <c r="AB1121" s="114">
        <f>IF(AC1121="",0,IFERROR(IF(VLOOKUP(AC1121,AC$38:AC1120,1,0)&gt;0,0,0),1))</f>
        <v>0</v>
      </c>
      <c r="AC1121" s="117">
        <f>IF(DATOS!J1085=Y$39,DATOS!C1085,"")</f>
        <v>0</v>
      </c>
    </row>
    <row r="1122" spans="27:29" x14ac:dyDescent="0.3">
      <c r="AA1122" s="114">
        <f t="shared" si="21"/>
        <v>1</v>
      </c>
      <c r="AB1122" s="114">
        <f>IF(AC1122="",0,IFERROR(IF(VLOOKUP(AC1122,AC$38:AC1121,1,0)&gt;0,0,0),1))</f>
        <v>0</v>
      </c>
      <c r="AC1122" s="117">
        <f>IF(DATOS!J1086=Y$39,DATOS!C1086,"")</f>
        <v>0</v>
      </c>
    </row>
    <row r="1123" spans="27:29" x14ac:dyDescent="0.3">
      <c r="AA1123" s="114">
        <f t="shared" si="21"/>
        <v>1</v>
      </c>
      <c r="AB1123" s="114">
        <f>IF(AC1123="",0,IFERROR(IF(VLOOKUP(AC1123,AC$38:AC1122,1,0)&gt;0,0,0),1))</f>
        <v>0</v>
      </c>
      <c r="AC1123" s="117">
        <f>IF(DATOS!J1087=Y$39,DATOS!C1087,"")</f>
        <v>0</v>
      </c>
    </row>
    <row r="1124" spans="27:29" x14ac:dyDescent="0.3">
      <c r="AA1124" s="114">
        <f t="shared" si="21"/>
        <v>1</v>
      </c>
      <c r="AB1124" s="114">
        <f>IF(AC1124="",0,IFERROR(IF(VLOOKUP(AC1124,AC$38:AC1123,1,0)&gt;0,0,0),1))</f>
        <v>0</v>
      </c>
      <c r="AC1124" s="117">
        <f>IF(DATOS!J1088=Y$39,DATOS!C1088,"")</f>
        <v>0</v>
      </c>
    </row>
    <row r="1125" spans="27:29" x14ac:dyDescent="0.3">
      <c r="AA1125" s="114">
        <f t="shared" si="21"/>
        <v>1</v>
      </c>
      <c r="AB1125" s="114">
        <f>IF(AC1125="",0,IFERROR(IF(VLOOKUP(AC1125,AC$38:AC1124,1,0)&gt;0,0,0),1))</f>
        <v>0</v>
      </c>
      <c r="AC1125" s="117">
        <f>IF(DATOS!J1089=Y$39,DATOS!C1089,"")</f>
        <v>0</v>
      </c>
    </row>
    <row r="1126" spans="27:29" x14ac:dyDescent="0.3">
      <c r="AA1126" s="114">
        <f t="shared" ref="AA1126:AA1189" si="22">AA1125+AB1126</f>
        <v>1</v>
      </c>
      <c r="AB1126" s="114">
        <f>IF(AC1126="",0,IFERROR(IF(VLOOKUP(AC1126,AC$38:AC1125,1,0)&gt;0,0,0),1))</f>
        <v>0</v>
      </c>
      <c r="AC1126" s="117">
        <f>IF(DATOS!J1090=Y$39,DATOS!C1090,"")</f>
        <v>0</v>
      </c>
    </row>
    <row r="1127" spans="27:29" x14ac:dyDescent="0.3">
      <c r="AA1127" s="114">
        <f t="shared" si="22"/>
        <v>1</v>
      </c>
      <c r="AB1127" s="114">
        <f>IF(AC1127="",0,IFERROR(IF(VLOOKUP(AC1127,AC$38:AC1126,1,0)&gt;0,0,0),1))</f>
        <v>0</v>
      </c>
      <c r="AC1127" s="117">
        <f>IF(DATOS!J1091=Y$39,DATOS!C1091,"")</f>
        <v>0</v>
      </c>
    </row>
    <row r="1128" spans="27:29" x14ac:dyDescent="0.3">
      <c r="AA1128" s="114">
        <f t="shared" si="22"/>
        <v>1</v>
      </c>
      <c r="AB1128" s="114">
        <f>IF(AC1128="",0,IFERROR(IF(VLOOKUP(AC1128,AC$38:AC1127,1,0)&gt;0,0,0),1))</f>
        <v>0</v>
      </c>
      <c r="AC1128" s="117">
        <f>IF(DATOS!J1092=Y$39,DATOS!C1092,"")</f>
        <v>0</v>
      </c>
    </row>
    <row r="1129" spans="27:29" x14ac:dyDescent="0.3">
      <c r="AA1129" s="114">
        <f t="shared" si="22"/>
        <v>1</v>
      </c>
      <c r="AB1129" s="114">
        <f>IF(AC1129="",0,IFERROR(IF(VLOOKUP(AC1129,AC$38:AC1128,1,0)&gt;0,0,0),1))</f>
        <v>0</v>
      </c>
      <c r="AC1129" s="117">
        <f>IF(DATOS!J1093=Y$39,DATOS!C1093,"")</f>
        <v>0</v>
      </c>
    </row>
    <row r="1130" spans="27:29" x14ac:dyDescent="0.3">
      <c r="AA1130" s="114">
        <f t="shared" si="22"/>
        <v>1</v>
      </c>
      <c r="AB1130" s="114">
        <f>IF(AC1130="",0,IFERROR(IF(VLOOKUP(AC1130,AC$38:AC1129,1,0)&gt;0,0,0),1))</f>
        <v>0</v>
      </c>
      <c r="AC1130" s="117">
        <f>IF(DATOS!J1094=Y$39,DATOS!C1094,"")</f>
        <v>0</v>
      </c>
    </row>
    <row r="1131" spans="27:29" x14ac:dyDescent="0.3">
      <c r="AA1131" s="114">
        <f t="shared" si="22"/>
        <v>1</v>
      </c>
      <c r="AB1131" s="114">
        <f>IF(AC1131="",0,IFERROR(IF(VLOOKUP(AC1131,AC$38:AC1130,1,0)&gt;0,0,0),1))</f>
        <v>0</v>
      </c>
      <c r="AC1131" s="117">
        <f>IF(DATOS!J1095=Y$39,DATOS!C1095,"")</f>
        <v>0</v>
      </c>
    </row>
    <row r="1132" spans="27:29" x14ac:dyDescent="0.3">
      <c r="AA1132" s="114">
        <f t="shared" si="22"/>
        <v>1</v>
      </c>
      <c r="AB1132" s="114">
        <f>IF(AC1132="",0,IFERROR(IF(VLOOKUP(AC1132,AC$38:AC1131,1,0)&gt;0,0,0),1))</f>
        <v>0</v>
      </c>
      <c r="AC1132" s="117">
        <f>IF(DATOS!J1096=Y$39,DATOS!C1096,"")</f>
        <v>0</v>
      </c>
    </row>
    <row r="1133" spans="27:29" x14ac:dyDescent="0.3">
      <c r="AA1133" s="114">
        <f t="shared" si="22"/>
        <v>1</v>
      </c>
      <c r="AB1133" s="114">
        <f>IF(AC1133="",0,IFERROR(IF(VLOOKUP(AC1133,AC$38:AC1132,1,0)&gt;0,0,0),1))</f>
        <v>0</v>
      </c>
      <c r="AC1133" s="117">
        <f>IF(DATOS!J1097=Y$39,DATOS!C1097,"")</f>
        <v>0</v>
      </c>
    </row>
    <row r="1134" spans="27:29" x14ac:dyDescent="0.3">
      <c r="AA1134" s="114">
        <f t="shared" si="22"/>
        <v>1</v>
      </c>
      <c r="AB1134" s="114">
        <f>IF(AC1134="",0,IFERROR(IF(VLOOKUP(AC1134,AC$38:AC1133,1,0)&gt;0,0,0),1))</f>
        <v>0</v>
      </c>
      <c r="AC1134" s="117">
        <f>IF(DATOS!J1098=Y$39,DATOS!C1098,"")</f>
        <v>0</v>
      </c>
    </row>
    <row r="1135" spans="27:29" x14ac:dyDescent="0.3">
      <c r="AA1135" s="114">
        <f t="shared" si="22"/>
        <v>1</v>
      </c>
      <c r="AB1135" s="114">
        <f>IF(AC1135="",0,IFERROR(IF(VLOOKUP(AC1135,AC$38:AC1134,1,0)&gt;0,0,0),1))</f>
        <v>0</v>
      </c>
      <c r="AC1135" s="117">
        <f>IF(DATOS!J1099=Y$39,DATOS!C1099,"")</f>
        <v>0</v>
      </c>
    </row>
    <row r="1136" spans="27:29" x14ac:dyDescent="0.3">
      <c r="AA1136" s="114">
        <f t="shared" si="22"/>
        <v>1</v>
      </c>
      <c r="AB1136" s="114">
        <f>IF(AC1136="",0,IFERROR(IF(VLOOKUP(AC1136,AC$38:AC1135,1,0)&gt;0,0,0),1))</f>
        <v>0</v>
      </c>
      <c r="AC1136" s="117">
        <f>IF(DATOS!J1100=Y$39,DATOS!C1100,"")</f>
        <v>0</v>
      </c>
    </row>
    <row r="1137" spans="27:29" x14ac:dyDescent="0.3">
      <c r="AA1137" s="114">
        <f t="shared" si="22"/>
        <v>1</v>
      </c>
      <c r="AB1137" s="114">
        <f>IF(AC1137="",0,IFERROR(IF(VLOOKUP(AC1137,AC$38:AC1136,1,0)&gt;0,0,0),1))</f>
        <v>0</v>
      </c>
      <c r="AC1137" s="117">
        <f>IF(DATOS!J1101=Y$39,DATOS!C1101,"")</f>
        <v>0</v>
      </c>
    </row>
    <row r="1138" spans="27:29" x14ac:dyDescent="0.3">
      <c r="AA1138" s="114">
        <f t="shared" si="22"/>
        <v>1</v>
      </c>
      <c r="AB1138" s="114">
        <f>IF(AC1138="",0,IFERROR(IF(VLOOKUP(AC1138,AC$38:AC1137,1,0)&gt;0,0,0),1))</f>
        <v>0</v>
      </c>
      <c r="AC1138" s="117">
        <f>IF(DATOS!J1102=Y$39,DATOS!C1102,"")</f>
        <v>0</v>
      </c>
    </row>
    <row r="1139" spans="27:29" x14ac:dyDescent="0.3">
      <c r="AA1139" s="114">
        <f t="shared" si="22"/>
        <v>1</v>
      </c>
      <c r="AB1139" s="114">
        <f>IF(AC1139="",0,IFERROR(IF(VLOOKUP(AC1139,AC$38:AC1138,1,0)&gt;0,0,0),1))</f>
        <v>0</v>
      </c>
      <c r="AC1139" s="117">
        <f>IF(DATOS!J1103=Y$39,DATOS!C1103,"")</f>
        <v>0</v>
      </c>
    </row>
    <row r="1140" spans="27:29" x14ac:dyDescent="0.3">
      <c r="AA1140" s="114">
        <f t="shared" si="22"/>
        <v>1</v>
      </c>
      <c r="AB1140" s="114">
        <f>IF(AC1140="",0,IFERROR(IF(VLOOKUP(AC1140,AC$38:AC1139,1,0)&gt;0,0,0),1))</f>
        <v>0</v>
      </c>
      <c r="AC1140" s="117">
        <f>IF(DATOS!J1104=Y$39,DATOS!C1104,"")</f>
        <v>0</v>
      </c>
    </row>
    <row r="1141" spans="27:29" x14ac:dyDescent="0.3">
      <c r="AA1141" s="114">
        <f t="shared" si="22"/>
        <v>1</v>
      </c>
      <c r="AB1141" s="114">
        <f>IF(AC1141="",0,IFERROR(IF(VLOOKUP(AC1141,AC$38:AC1140,1,0)&gt;0,0,0),1))</f>
        <v>0</v>
      </c>
      <c r="AC1141" s="117">
        <f>IF(DATOS!J1105=Y$39,DATOS!C1105,"")</f>
        <v>0</v>
      </c>
    </row>
    <row r="1142" spans="27:29" x14ac:dyDescent="0.3">
      <c r="AA1142" s="114">
        <f t="shared" si="22"/>
        <v>1</v>
      </c>
      <c r="AB1142" s="114">
        <f>IF(AC1142="",0,IFERROR(IF(VLOOKUP(AC1142,AC$38:AC1141,1,0)&gt;0,0,0),1))</f>
        <v>0</v>
      </c>
      <c r="AC1142" s="117">
        <f>IF(DATOS!J1106=Y$39,DATOS!C1106,"")</f>
        <v>0</v>
      </c>
    </row>
    <row r="1143" spans="27:29" x14ac:dyDescent="0.3">
      <c r="AA1143" s="114">
        <f t="shared" si="22"/>
        <v>1</v>
      </c>
      <c r="AB1143" s="114">
        <f>IF(AC1143="",0,IFERROR(IF(VLOOKUP(AC1143,AC$38:AC1142,1,0)&gt;0,0,0),1))</f>
        <v>0</v>
      </c>
      <c r="AC1143" s="117">
        <f>IF(DATOS!J1107=Y$39,DATOS!C1107,"")</f>
        <v>0</v>
      </c>
    </row>
    <row r="1144" spans="27:29" x14ac:dyDescent="0.3">
      <c r="AA1144" s="114">
        <f t="shared" si="22"/>
        <v>1</v>
      </c>
      <c r="AB1144" s="114">
        <f>IF(AC1144="",0,IFERROR(IF(VLOOKUP(AC1144,AC$38:AC1143,1,0)&gt;0,0,0),1))</f>
        <v>0</v>
      </c>
      <c r="AC1144" s="117">
        <f>IF(DATOS!J1108=Y$39,DATOS!C1108,"")</f>
        <v>0</v>
      </c>
    </row>
    <row r="1145" spans="27:29" x14ac:dyDescent="0.3">
      <c r="AA1145" s="114">
        <f t="shared" si="22"/>
        <v>1</v>
      </c>
      <c r="AB1145" s="114">
        <f>IF(AC1145="",0,IFERROR(IF(VLOOKUP(AC1145,AC$38:AC1144,1,0)&gt;0,0,0),1))</f>
        <v>0</v>
      </c>
      <c r="AC1145" s="117">
        <f>IF(DATOS!J1109=Y$39,DATOS!C1109,"")</f>
        <v>0</v>
      </c>
    </row>
    <row r="1146" spans="27:29" x14ac:dyDescent="0.3">
      <c r="AA1146" s="114">
        <f t="shared" si="22"/>
        <v>1</v>
      </c>
      <c r="AB1146" s="114">
        <f>IF(AC1146="",0,IFERROR(IF(VLOOKUP(AC1146,AC$38:AC1145,1,0)&gt;0,0,0),1))</f>
        <v>0</v>
      </c>
      <c r="AC1146" s="117">
        <f>IF(DATOS!J1110=Y$39,DATOS!C1110,"")</f>
        <v>0</v>
      </c>
    </row>
    <row r="1147" spans="27:29" x14ac:dyDescent="0.3">
      <c r="AA1147" s="114">
        <f t="shared" si="22"/>
        <v>1</v>
      </c>
      <c r="AB1147" s="114">
        <f>IF(AC1147="",0,IFERROR(IF(VLOOKUP(AC1147,AC$38:AC1146,1,0)&gt;0,0,0),1))</f>
        <v>0</v>
      </c>
      <c r="AC1147" s="117">
        <f>IF(DATOS!J1111=Y$39,DATOS!C1111,"")</f>
        <v>0</v>
      </c>
    </row>
    <row r="1148" spans="27:29" x14ac:dyDescent="0.3">
      <c r="AA1148" s="114">
        <f t="shared" si="22"/>
        <v>1</v>
      </c>
      <c r="AB1148" s="114">
        <f>IF(AC1148="",0,IFERROR(IF(VLOOKUP(AC1148,AC$38:AC1147,1,0)&gt;0,0,0),1))</f>
        <v>0</v>
      </c>
      <c r="AC1148" s="117">
        <f>IF(DATOS!J1112=Y$39,DATOS!C1112,"")</f>
        <v>0</v>
      </c>
    </row>
    <row r="1149" spans="27:29" x14ac:dyDescent="0.3">
      <c r="AA1149" s="114">
        <f t="shared" si="22"/>
        <v>1</v>
      </c>
      <c r="AB1149" s="114">
        <f>IF(AC1149="",0,IFERROR(IF(VLOOKUP(AC1149,AC$38:AC1148,1,0)&gt;0,0,0),1))</f>
        <v>0</v>
      </c>
      <c r="AC1149" s="117">
        <f>IF(DATOS!J1113=Y$39,DATOS!C1113,"")</f>
        <v>0</v>
      </c>
    </row>
    <row r="1150" spans="27:29" x14ac:dyDescent="0.3">
      <c r="AA1150" s="114">
        <f t="shared" si="22"/>
        <v>1</v>
      </c>
      <c r="AB1150" s="114">
        <f>IF(AC1150="",0,IFERROR(IF(VLOOKUP(AC1150,AC$38:AC1149,1,0)&gt;0,0,0),1))</f>
        <v>0</v>
      </c>
      <c r="AC1150" s="117">
        <f>IF(DATOS!J1114=Y$39,DATOS!C1114,"")</f>
        <v>0</v>
      </c>
    </row>
    <row r="1151" spans="27:29" x14ac:dyDescent="0.3">
      <c r="AA1151" s="114">
        <f t="shared" si="22"/>
        <v>1</v>
      </c>
      <c r="AB1151" s="114">
        <f>IF(AC1151="",0,IFERROR(IF(VLOOKUP(AC1151,AC$38:AC1150,1,0)&gt;0,0,0),1))</f>
        <v>0</v>
      </c>
      <c r="AC1151" s="117">
        <f>IF(DATOS!J1115=Y$39,DATOS!C1115,"")</f>
        <v>0</v>
      </c>
    </row>
    <row r="1152" spans="27:29" x14ac:dyDescent="0.3">
      <c r="AA1152" s="114">
        <f t="shared" si="22"/>
        <v>1</v>
      </c>
      <c r="AB1152" s="114">
        <f>IF(AC1152="",0,IFERROR(IF(VLOOKUP(AC1152,AC$38:AC1151,1,0)&gt;0,0,0),1))</f>
        <v>0</v>
      </c>
      <c r="AC1152" s="117">
        <f>IF(DATOS!J1116=Y$39,DATOS!C1116,"")</f>
        <v>0</v>
      </c>
    </row>
    <row r="1153" spans="27:29" x14ac:dyDescent="0.3">
      <c r="AA1153" s="114">
        <f t="shared" si="22"/>
        <v>1</v>
      </c>
      <c r="AB1153" s="114">
        <f>IF(AC1153="",0,IFERROR(IF(VLOOKUP(AC1153,AC$38:AC1152,1,0)&gt;0,0,0),1))</f>
        <v>0</v>
      </c>
      <c r="AC1153" s="117">
        <f>IF(DATOS!J1117=Y$39,DATOS!C1117,"")</f>
        <v>0</v>
      </c>
    </row>
    <row r="1154" spans="27:29" x14ac:dyDescent="0.3">
      <c r="AA1154" s="114">
        <f t="shared" si="22"/>
        <v>1</v>
      </c>
      <c r="AB1154" s="114">
        <f>IF(AC1154="",0,IFERROR(IF(VLOOKUP(AC1154,AC$38:AC1153,1,0)&gt;0,0,0),1))</f>
        <v>0</v>
      </c>
      <c r="AC1154" s="117">
        <f>IF(DATOS!J1118=Y$39,DATOS!C1118,"")</f>
        <v>0</v>
      </c>
    </row>
    <row r="1155" spans="27:29" x14ac:dyDescent="0.3">
      <c r="AA1155" s="114">
        <f t="shared" si="22"/>
        <v>1</v>
      </c>
      <c r="AB1155" s="114">
        <f>IF(AC1155="",0,IFERROR(IF(VLOOKUP(AC1155,AC$38:AC1154,1,0)&gt;0,0,0),1))</f>
        <v>0</v>
      </c>
      <c r="AC1155" s="117">
        <f>IF(DATOS!J1119=Y$39,DATOS!C1119,"")</f>
        <v>0</v>
      </c>
    </row>
    <row r="1156" spans="27:29" x14ac:dyDescent="0.3">
      <c r="AA1156" s="114">
        <f t="shared" si="22"/>
        <v>1</v>
      </c>
      <c r="AB1156" s="114">
        <f>IF(AC1156="",0,IFERROR(IF(VLOOKUP(AC1156,AC$38:AC1155,1,0)&gt;0,0,0),1))</f>
        <v>0</v>
      </c>
      <c r="AC1156" s="117">
        <f>IF(DATOS!J1120=Y$39,DATOS!C1120,"")</f>
        <v>0</v>
      </c>
    </row>
    <row r="1157" spans="27:29" x14ac:dyDescent="0.3">
      <c r="AA1157" s="114">
        <f t="shared" si="22"/>
        <v>1</v>
      </c>
      <c r="AB1157" s="114">
        <f>IF(AC1157="",0,IFERROR(IF(VLOOKUP(AC1157,AC$38:AC1156,1,0)&gt;0,0,0),1))</f>
        <v>0</v>
      </c>
      <c r="AC1157" s="117">
        <f>IF(DATOS!J1121=Y$39,DATOS!C1121,"")</f>
        <v>0</v>
      </c>
    </row>
    <row r="1158" spans="27:29" x14ac:dyDescent="0.3">
      <c r="AA1158" s="114">
        <f t="shared" si="22"/>
        <v>1</v>
      </c>
      <c r="AB1158" s="114">
        <f>IF(AC1158="",0,IFERROR(IF(VLOOKUP(AC1158,AC$38:AC1157,1,0)&gt;0,0,0),1))</f>
        <v>0</v>
      </c>
      <c r="AC1158" s="117">
        <f>IF(DATOS!J1122=Y$39,DATOS!C1122,"")</f>
        <v>0</v>
      </c>
    </row>
    <row r="1159" spans="27:29" x14ac:dyDescent="0.3">
      <c r="AA1159" s="114">
        <f t="shared" si="22"/>
        <v>1</v>
      </c>
      <c r="AB1159" s="114">
        <f>IF(AC1159="",0,IFERROR(IF(VLOOKUP(AC1159,AC$38:AC1158,1,0)&gt;0,0,0),1))</f>
        <v>0</v>
      </c>
      <c r="AC1159" s="117">
        <f>IF(DATOS!J1123=Y$39,DATOS!C1123,"")</f>
        <v>0</v>
      </c>
    </row>
    <row r="1160" spans="27:29" x14ac:dyDescent="0.3">
      <c r="AA1160" s="114">
        <f t="shared" si="22"/>
        <v>1</v>
      </c>
      <c r="AB1160" s="114">
        <f>IF(AC1160="",0,IFERROR(IF(VLOOKUP(AC1160,AC$38:AC1159,1,0)&gt;0,0,0),1))</f>
        <v>0</v>
      </c>
      <c r="AC1160" s="117">
        <f>IF(DATOS!J1124=Y$39,DATOS!C1124,"")</f>
        <v>0</v>
      </c>
    </row>
    <row r="1161" spans="27:29" x14ac:dyDescent="0.3">
      <c r="AA1161" s="114">
        <f t="shared" si="22"/>
        <v>1</v>
      </c>
      <c r="AB1161" s="114">
        <f>IF(AC1161="",0,IFERROR(IF(VLOOKUP(AC1161,AC$38:AC1160,1,0)&gt;0,0,0),1))</f>
        <v>0</v>
      </c>
      <c r="AC1161" s="117">
        <f>IF(DATOS!J1125=Y$39,DATOS!C1125,"")</f>
        <v>0</v>
      </c>
    </row>
    <row r="1162" spans="27:29" x14ac:dyDescent="0.3">
      <c r="AA1162" s="114">
        <f t="shared" si="22"/>
        <v>1</v>
      </c>
      <c r="AB1162" s="114">
        <f>IF(AC1162="",0,IFERROR(IF(VLOOKUP(AC1162,AC$38:AC1161,1,0)&gt;0,0,0),1))</f>
        <v>0</v>
      </c>
      <c r="AC1162" s="117">
        <f>IF(DATOS!J1126=Y$39,DATOS!C1126,"")</f>
        <v>0</v>
      </c>
    </row>
    <row r="1163" spans="27:29" x14ac:dyDescent="0.3">
      <c r="AA1163" s="114">
        <f t="shared" si="22"/>
        <v>1</v>
      </c>
      <c r="AB1163" s="114">
        <f>IF(AC1163="",0,IFERROR(IF(VLOOKUP(AC1163,AC$38:AC1162,1,0)&gt;0,0,0),1))</f>
        <v>0</v>
      </c>
      <c r="AC1163" s="117">
        <f>IF(DATOS!J1127=Y$39,DATOS!C1127,"")</f>
        <v>0</v>
      </c>
    </row>
    <row r="1164" spans="27:29" x14ac:dyDescent="0.3">
      <c r="AA1164" s="114">
        <f t="shared" si="22"/>
        <v>1</v>
      </c>
      <c r="AB1164" s="114">
        <f>IF(AC1164="",0,IFERROR(IF(VLOOKUP(AC1164,AC$38:AC1163,1,0)&gt;0,0,0),1))</f>
        <v>0</v>
      </c>
      <c r="AC1164" s="117">
        <f>IF(DATOS!J1128=Y$39,DATOS!C1128,"")</f>
        <v>0</v>
      </c>
    </row>
    <row r="1165" spans="27:29" x14ac:dyDescent="0.3">
      <c r="AA1165" s="114">
        <f t="shared" si="22"/>
        <v>1</v>
      </c>
      <c r="AB1165" s="114">
        <f>IF(AC1165="",0,IFERROR(IF(VLOOKUP(AC1165,AC$38:AC1164,1,0)&gt;0,0,0),1))</f>
        <v>0</v>
      </c>
      <c r="AC1165" s="117">
        <f>IF(DATOS!J1129=Y$39,DATOS!C1129,"")</f>
        <v>0</v>
      </c>
    </row>
    <row r="1166" spans="27:29" x14ac:dyDescent="0.3">
      <c r="AA1166" s="114">
        <f t="shared" si="22"/>
        <v>1</v>
      </c>
      <c r="AB1166" s="114">
        <f>IF(AC1166="",0,IFERROR(IF(VLOOKUP(AC1166,AC$38:AC1165,1,0)&gt;0,0,0),1))</f>
        <v>0</v>
      </c>
      <c r="AC1166" s="117">
        <f>IF(DATOS!J1130=Y$39,DATOS!C1130,"")</f>
        <v>0</v>
      </c>
    </row>
    <row r="1167" spans="27:29" x14ac:dyDescent="0.3">
      <c r="AA1167" s="114">
        <f t="shared" si="22"/>
        <v>1</v>
      </c>
      <c r="AB1167" s="114">
        <f>IF(AC1167="",0,IFERROR(IF(VLOOKUP(AC1167,AC$38:AC1166,1,0)&gt;0,0,0),1))</f>
        <v>0</v>
      </c>
      <c r="AC1167" s="117">
        <f>IF(DATOS!J1131=Y$39,DATOS!C1131,"")</f>
        <v>0</v>
      </c>
    </row>
    <row r="1168" spans="27:29" x14ac:dyDescent="0.3">
      <c r="AA1168" s="114">
        <f t="shared" si="22"/>
        <v>1</v>
      </c>
      <c r="AB1168" s="114">
        <f>IF(AC1168="",0,IFERROR(IF(VLOOKUP(AC1168,AC$38:AC1167,1,0)&gt;0,0,0),1))</f>
        <v>0</v>
      </c>
      <c r="AC1168" s="117">
        <f>IF(DATOS!J1132=Y$39,DATOS!C1132,"")</f>
        <v>0</v>
      </c>
    </row>
    <row r="1169" spans="27:29" x14ac:dyDescent="0.3">
      <c r="AA1169" s="114">
        <f t="shared" si="22"/>
        <v>1</v>
      </c>
      <c r="AB1169" s="114">
        <f>IF(AC1169="",0,IFERROR(IF(VLOOKUP(AC1169,AC$38:AC1168,1,0)&gt;0,0,0),1))</f>
        <v>0</v>
      </c>
      <c r="AC1169" s="117">
        <f>IF(DATOS!J1133=Y$39,DATOS!C1133,"")</f>
        <v>0</v>
      </c>
    </row>
    <row r="1170" spans="27:29" x14ac:dyDescent="0.3">
      <c r="AA1170" s="114">
        <f t="shared" si="22"/>
        <v>1</v>
      </c>
      <c r="AB1170" s="114">
        <f>IF(AC1170="",0,IFERROR(IF(VLOOKUP(AC1170,AC$38:AC1169,1,0)&gt;0,0,0),1))</f>
        <v>0</v>
      </c>
      <c r="AC1170" s="117">
        <f>IF(DATOS!J1134=Y$39,DATOS!C1134,"")</f>
        <v>0</v>
      </c>
    </row>
    <row r="1171" spans="27:29" x14ac:dyDescent="0.3">
      <c r="AA1171" s="114">
        <f t="shared" si="22"/>
        <v>1</v>
      </c>
      <c r="AB1171" s="114">
        <f>IF(AC1171="",0,IFERROR(IF(VLOOKUP(AC1171,AC$38:AC1170,1,0)&gt;0,0,0),1))</f>
        <v>0</v>
      </c>
      <c r="AC1171" s="117">
        <f>IF(DATOS!J1135=Y$39,DATOS!C1135,"")</f>
        <v>0</v>
      </c>
    </row>
    <row r="1172" spans="27:29" x14ac:dyDescent="0.3">
      <c r="AA1172" s="114">
        <f t="shared" si="22"/>
        <v>1</v>
      </c>
      <c r="AB1172" s="114">
        <f>IF(AC1172="",0,IFERROR(IF(VLOOKUP(AC1172,AC$38:AC1171,1,0)&gt;0,0,0),1))</f>
        <v>0</v>
      </c>
      <c r="AC1172" s="117">
        <f>IF(DATOS!J1136=Y$39,DATOS!C1136,"")</f>
        <v>0</v>
      </c>
    </row>
    <row r="1173" spans="27:29" x14ac:dyDescent="0.3">
      <c r="AA1173" s="114">
        <f t="shared" si="22"/>
        <v>1</v>
      </c>
      <c r="AB1173" s="114">
        <f>IF(AC1173="",0,IFERROR(IF(VLOOKUP(AC1173,AC$38:AC1172,1,0)&gt;0,0,0),1))</f>
        <v>0</v>
      </c>
      <c r="AC1173" s="117">
        <f>IF(DATOS!J1137=Y$39,DATOS!C1137,"")</f>
        <v>0</v>
      </c>
    </row>
    <row r="1174" spans="27:29" x14ac:dyDescent="0.3">
      <c r="AA1174" s="114">
        <f t="shared" si="22"/>
        <v>1</v>
      </c>
      <c r="AB1174" s="114">
        <f>IF(AC1174="",0,IFERROR(IF(VLOOKUP(AC1174,AC$38:AC1173,1,0)&gt;0,0,0),1))</f>
        <v>0</v>
      </c>
      <c r="AC1174" s="117">
        <f>IF(DATOS!J1138=Y$39,DATOS!C1138,"")</f>
        <v>0</v>
      </c>
    </row>
    <row r="1175" spans="27:29" x14ac:dyDescent="0.3">
      <c r="AA1175" s="114">
        <f t="shared" si="22"/>
        <v>1</v>
      </c>
      <c r="AB1175" s="114">
        <f>IF(AC1175="",0,IFERROR(IF(VLOOKUP(AC1175,AC$38:AC1174,1,0)&gt;0,0,0),1))</f>
        <v>0</v>
      </c>
      <c r="AC1175" s="117">
        <f>IF(DATOS!J1139=Y$39,DATOS!C1139,"")</f>
        <v>0</v>
      </c>
    </row>
    <row r="1176" spans="27:29" x14ac:dyDescent="0.3">
      <c r="AA1176" s="114">
        <f t="shared" si="22"/>
        <v>1</v>
      </c>
      <c r="AB1176" s="114">
        <f>IF(AC1176="",0,IFERROR(IF(VLOOKUP(AC1176,AC$38:AC1175,1,0)&gt;0,0,0),1))</f>
        <v>0</v>
      </c>
      <c r="AC1176" s="117">
        <f>IF(DATOS!J1140=Y$39,DATOS!C1140,"")</f>
        <v>0</v>
      </c>
    </row>
    <row r="1177" spans="27:29" x14ac:dyDescent="0.3">
      <c r="AA1177" s="114">
        <f t="shared" si="22"/>
        <v>1</v>
      </c>
      <c r="AB1177" s="114">
        <f>IF(AC1177="",0,IFERROR(IF(VLOOKUP(AC1177,AC$38:AC1176,1,0)&gt;0,0,0),1))</f>
        <v>0</v>
      </c>
      <c r="AC1177" s="117">
        <f>IF(DATOS!J1141=Y$39,DATOS!C1141,"")</f>
        <v>0</v>
      </c>
    </row>
    <row r="1178" spans="27:29" x14ac:dyDescent="0.3">
      <c r="AA1178" s="114">
        <f t="shared" si="22"/>
        <v>1</v>
      </c>
      <c r="AB1178" s="114">
        <f>IF(AC1178="",0,IFERROR(IF(VLOOKUP(AC1178,AC$38:AC1177,1,0)&gt;0,0,0),1))</f>
        <v>0</v>
      </c>
      <c r="AC1178" s="117">
        <f>IF(DATOS!J1142=Y$39,DATOS!C1142,"")</f>
        <v>0</v>
      </c>
    </row>
    <row r="1179" spans="27:29" x14ac:dyDescent="0.3">
      <c r="AA1179" s="114">
        <f t="shared" si="22"/>
        <v>1</v>
      </c>
      <c r="AB1179" s="114">
        <f>IF(AC1179="",0,IFERROR(IF(VLOOKUP(AC1179,AC$38:AC1178,1,0)&gt;0,0,0),1))</f>
        <v>0</v>
      </c>
      <c r="AC1179" s="117">
        <f>IF(DATOS!J1143=Y$39,DATOS!C1143,"")</f>
        <v>0</v>
      </c>
    </row>
    <row r="1180" spans="27:29" x14ac:dyDescent="0.3">
      <c r="AA1180" s="114">
        <f t="shared" si="22"/>
        <v>1</v>
      </c>
      <c r="AB1180" s="114">
        <f>IF(AC1180="",0,IFERROR(IF(VLOOKUP(AC1180,AC$38:AC1179,1,0)&gt;0,0,0),1))</f>
        <v>0</v>
      </c>
      <c r="AC1180" s="117">
        <f>IF(DATOS!J1144=Y$39,DATOS!C1144,"")</f>
        <v>0</v>
      </c>
    </row>
    <row r="1181" spans="27:29" x14ac:dyDescent="0.3">
      <c r="AA1181" s="114">
        <f t="shared" si="22"/>
        <v>1</v>
      </c>
      <c r="AB1181" s="114">
        <f>IF(AC1181="",0,IFERROR(IF(VLOOKUP(AC1181,AC$38:AC1180,1,0)&gt;0,0,0),1))</f>
        <v>0</v>
      </c>
      <c r="AC1181" s="117">
        <f>IF(DATOS!J1145=Y$39,DATOS!C1145,"")</f>
        <v>0</v>
      </c>
    </row>
    <row r="1182" spans="27:29" x14ac:dyDescent="0.3">
      <c r="AA1182" s="114">
        <f t="shared" si="22"/>
        <v>1</v>
      </c>
      <c r="AB1182" s="114">
        <f>IF(AC1182="",0,IFERROR(IF(VLOOKUP(AC1182,AC$38:AC1181,1,0)&gt;0,0,0),1))</f>
        <v>0</v>
      </c>
      <c r="AC1182" s="117">
        <f>IF(DATOS!J1146=Y$39,DATOS!C1146,"")</f>
        <v>0</v>
      </c>
    </row>
    <row r="1183" spans="27:29" x14ac:dyDescent="0.3">
      <c r="AA1183" s="114">
        <f t="shared" si="22"/>
        <v>1</v>
      </c>
      <c r="AB1183" s="114">
        <f>IF(AC1183="",0,IFERROR(IF(VLOOKUP(AC1183,AC$38:AC1182,1,0)&gt;0,0,0),1))</f>
        <v>0</v>
      </c>
      <c r="AC1183" s="117">
        <f>IF(DATOS!J1147=Y$39,DATOS!C1147,"")</f>
        <v>0</v>
      </c>
    </row>
    <row r="1184" spans="27:29" x14ac:dyDescent="0.3">
      <c r="AA1184" s="114">
        <f t="shared" si="22"/>
        <v>1</v>
      </c>
      <c r="AB1184" s="114">
        <f>IF(AC1184="",0,IFERROR(IF(VLOOKUP(AC1184,AC$38:AC1183,1,0)&gt;0,0,0),1))</f>
        <v>0</v>
      </c>
      <c r="AC1184" s="117">
        <f>IF(DATOS!J1148=Y$39,DATOS!C1148,"")</f>
        <v>0</v>
      </c>
    </row>
    <row r="1185" spans="27:29" x14ac:dyDescent="0.3">
      <c r="AA1185" s="114">
        <f t="shared" si="22"/>
        <v>1</v>
      </c>
      <c r="AB1185" s="114">
        <f>IF(AC1185="",0,IFERROR(IF(VLOOKUP(AC1185,AC$38:AC1184,1,0)&gt;0,0,0),1))</f>
        <v>0</v>
      </c>
      <c r="AC1185" s="117">
        <f>IF(DATOS!J1149=Y$39,DATOS!C1149,"")</f>
        <v>0</v>
      </c>
    </row>
    <row r="1186" spans="27:29" x14ac:dyDescent="0.3">
      <c r="AA1186" s="114">
        <f t="shared" si="22"/>
        <v>1</v>
      </c>
      <c r="AB1186" s="114">
        <f>IF(AC1186="",0,IFERROR(IF(VLOOKUP(AC1186,AC$38:AC1185,1,0)&gt;0,0,0),1))</f>
        <v>0</v>
      </c>
      <c r="AC1186" s="117">
        <f>IF(DATOS!J1150=Y$39,DATOS!C1150,"")</f>
        <v>0</v>
      </c>
    </row>
    <row r="1187" spans="27:29" x14ac:dyDescent="0.3">
      <c r="AA1187" s="114">
        <f t="shared" si="22"/>
        <v>1</v>
      </c>
      <c r="AB1187" s="114">
        <f>IF(AC1187="",0,IFERROR(IF(VLOOKUP(AC1187,AC$38:AC1186,1,0)&gt;0,0,0),1))</f>
        <v>0</v>
      </c>
      <c r="AC1187" s="117">
        <f>IF(DATOS!J1151=Y$39,DATOS!C1151,"")</f>
        <v>0</v>
      </c>
    </row>
    <row r="1188" spans="27:29" x14ac:dyDescent="0.3">
      <c r="AA1188" s="114">
        <f t="shared" si="22"/>
        <v>1</v>
      </c>
      <c r="AB1188" s="114">
        <f>IF(AC1188="",0,IFERROR(IF(VLOOKUP(AC1188,AC$38:AC1187,1,0)&gt;0,0,0),1))</f>
        <v>0</v>
      </c>
      <c r="AC1188" s="117">
        <f>IF(DATOS!J1152=Y$39,DATOS!C1152,"")</f>
        <v>0</v>
      </c>
    </row>
    <row r="1189" spans="27:29" x14ac:dyDescent="0.3">
      <c r="AA1189" s="114">
        <f t="shared" si="22"/>
        <v>1</v>
      </c>
      <c r="AB1189" s="114">
        <f>IF(AC1189="",0,IFERROR(IF(VLOOKUP(AC1189,AC$38:AC1188,1,0)&gt;0,0,0),1))</f>
        <v>0</v>
      </c>
      <c r="AC1189" s="117">
        <f>IF(DATOS!J1153=Y$39,DATOS!C1153,"")</f>
        <v>0</v>
      </c>
    </row>
    <row r="1190" spans="27:29" x14ac:dyDescent="0.3">
      <c r="AA1190" s="114">
        <f t="shared" ref="AA1190:AA1253" si="23">AA1189+AB1190</f>
        <v>1</v>
      </c>
      <c r="AB1190" s="114">
        <f>IF(AC1190="",0,IFERROR(IF(VLOOKUP(AC1190,AC$38:AC1189,1,0)&gt;0,0,0),1))</f>
        <v>0</v>
      </c>
      <c r="AC1190" s="117">
        <f>IF(DATOS!J1154=Y$39,DATOS!C1154,"")</f>
        <v>0</v>
      </c>
    </row>
    <row r="1191" spans="27:29" x14ac:dyDescent="0.3">
      <c r="AA1191" s="114">
        <f t="shared" si="23"/>
        <v>1</v>
      </c>
      <c r="AB1191" s="114">
        <f>IF(AC1191="",0,IFERROR(IF(VLOOKUP(AC1191,AC$38:AC1190,1,0)&gt;0,0,0),1))</f>
        <v>0</v>
      </c>
      <c r="AC1191" s="117">
        <f>IF(DATOS!J1155=Y$39,DATOS!C1155,"")</f>
        <v>0</v>
      </c>
    </row>
    <row r="1192" spans="27:29" x14ac:dyDescent="0.3">
      <c r="AA1192" s="114">
        <f t="shared" si="23"/>
        <v>1</v>
      </c>
      <c r="AB1192" s="114">
        <f>IF(AC1192="",0,IFERROR(IF(VLOOKUP(AC1192,AC$38:AC1191,1,0)&gt;0,0,0),1))</f>
        <v>0</v>
      </c>
      <c r="AC1192" s="117">
        <f>IF(DATOS!J1156=Y$39,DATOS!C1156,"")</f>
        <v>0</v>
      </c>
    </row>
    <row r="1193" spans="27:29" x14ac:dyDescent="0.3">
      <c r="AA1193" s="114">
        <f t="shared" si="23"/>
        <v>1</v>
      </c>
      <c r="AB1193" s="114">
        <f>IF(AC1193="",0,IFERROR(IF(VLOOKUP(AC1193,AC$38:AC1192,1,0)&gt;0,0,0),1))</f>
        <v>0</v>
      </c>
      <c r="AC1193" s="117">
        <f>IF(DATOS!J1157=Y$39,DATOS!C1157,"")</f>
        <v>0</v>
      </c>
    </row>
    <row r="1194" spans="27:29" x14ac:dyDescent="0.3">
      <c r="AA1194" s="114">
        <f t="shared" si="23"/>
        <v>1</v>
      </c>
      <c r="AB1194" s="114">
        <f>IF(AC1194="",0,IFERROR(IF(VLOOKUP(AC1194,AC$38:AC1193,1,0)&gt;0,0,0),1))</f>
        <v>0</v>
      </c>
      <c r="AC1194" s="117">
        <f>IF(DATOS!J1158=Y$39,DATOS!C1158,"")</f>
        <v>0</v>
      </c>
    </row>
    <row r="1195" spans="27:29" x14ac:dyDescent="0.3">
      <c r="AA1195" s="114">
        <f t="shared" si="23"/>
        <v>1</v>
      </c>
      <c r="AB1195" s="114">
        <f>IF(AC1195="",0,IFERROR(IF(VLOOKUP(AC1195,AC$38:AC1194,1,0)&gt;0,0,0),1))</f>
        <v>0</v>
      </c>
      <c r="AC1195" s="117">
        <f>IF(DATOS!J1159=Y$39,DATOS!C1159,"")</f>
        <v>0</v>
      </c>
    </row>
    <row r="1196" spans="27:29" x14ac:dyDescent="0.3">
      <c r="AA1196" s="114">
        <f t="shared" si="23"/>
        <v>1</v>
      </c>
      <c r="AB1196" s="114">
        <f>IF(AC1196="",0,IFERROR(IF(VLOOKUP(AC1196,AC$38:AC1195,1,0)&gt;0,0,0),1))</f>
        <v>0</v>
      </c>
      <c r="AC1196" s="117">
        <f>IF(DATOS!J1160=Y$39,DATOS!C1160,"")</f>
        <v>0</v>
      </c>
    </row>
    <row r="1197" spans="27:29" x14ac:dyDescent="0.3">
      <c r="AA1197" s="114">
        <f t="shared" si="23"/>
        <v>1</v>
      </c>
      <c r="AB1197" s="114">
        <f>IF(AC1197="",0,IFERROR(IF(VLOOKUP(AC1197,AC$38:AC1196,1,0)&gt;0,0,0),1))</f>
        <v>0</v>
      </c>
      <c r="AC1197" s="117">
        <f>IF(DATOS!J1161=Y$39,DATOS!C1161,"")</f>
        <v>0</v>
      </c>
    </row>
    <row r="1198" spans="27:29" x14ac:dyDescent="0.3">
      <c r="AA1198" s="114">
        <f t="shared" si="23"/>
        <v>1</v>
      </c>
      <c r="AB1198" s="114">
        <f>IF(AC1198="",0,IFERROR(IF(VLOOKUP(AC1198,AC$38:AC1197,1,0)&gt;0,0,0),1))</f>
        <v>0</v>
      </c>
      <c r="AC1198" s="117">
        <f>IF(DATOS!J1162=Y$39,DATOS!C1162,"")</f>
        <v>0</v>
      </c>
    </row>
    <row r="1199" spans="27:29" x14ac:dyDescent="0.3">
      <c r="AA1199" s="114">
        <f t="shared" si="23"/>
        <v>1</v>
      </c>
      <c r="AB1199" s="114">
        <f>IF(AC1199="",0,IFERROR(IF(VLOOKUP(AC1199,AC$38:AC1198,1,0)&gt;0,0,0),1))</f>
        <v>0</v>
      </c>
      <c r="AC1199" s="117">
        <f>IF(DATOS!J1163=Y$39,DATOS!C1163,"")</f>
        <v>0</v>
      </c>
    </row>
    <row r="1200" spans="27:29" x14ac:dyDescent="0.3">
      <c r="AA1200" s="114">
        <f t="shared" si="23"/>
        <v>1</v>
      </c>
      <c r="AB1200" s="114">
        <f>IF(AC1200="",0,IFERROR(IF(VLOOKUP(AC1200,AC$38:AC1199,1,0)&gt;0,0,0),1))</f>
        <v>0</v>
      </c>
      <c r="AC1200" s="117">
        <f>IF(DATOS!J1164=Y$39,DATOS!C1164,"")</f>
        <v>0</v>
      </c>
    </row>
    <row r="1201" spans="27:29" x14ac:dyDescent="0.3">
      <c r="AA1201" s="114">
        <f t="shared" si="23"/>
        <v>1</v>
      </c>
      <c r="AB1201" s="114">
        <f>IF(AC1201="",0,IFERROR(IF(VLOOKUP(AC1201,AC$38:AC1200,1,0)&gt;0,0,0),1))</f>
        <v>0</v>
      </c>
      <c r="AC1201" s="117">
        <f>IF(DATOS!J1165=Y$39,DATOS!C1165,"")</f>
        <v>0</v>
      </c>
    </row>
    <row r="1202" spans="27:29" x14ac:dyDescent="0.3">
      <c r="AA1202" s="114">
        <f t="shared" si="23"/>
        <v>1</v>
      </c>
      <c r="AB1202" s="114">
        <f>IF(AC1202="",0,IFERROR(IF(VLOOKUP(AC1202,AC$38:AC1201,1,0)&gt;0,0,0),1))</f>
        <v>0</v>
      </c>
      <c r="AC1202" s="117">
        <f>IF(DATOS!J1166=Y$39,DATOS!C1166,"")</f>
        <v>0</v>
      </c>
    </row>
    <row r="1203" spans="27:29" x14ac:dyDescent="0.3">
      <c r="AA1203" s="114">
        <f t="shared" si="23"/>
        <v>1</v>
      </c>
      <c r="AB1203" s="114">
        <f>IF(AC1203="",0,IFERROR(IF(VLOOKUP(AC1203,AC$38:AC1202,1,0)&gt;0,0,0),1))</f>
        <v>0</v>
      </c>
      <c r="AC1203" s="117">
        <f>IF(DATOS!J1167=Y$39,DATOS!C1167,"")</f>
        <v>0</v>
      </c>
    </row>
    <row r="1204" spans="27:29" x14ac:dyDescent="0.3">
      <c r="AA1204" s="114">
        <f t="shared" si="23"/>
        <v>1</v>
      </c>
      <c r="AB1204" s="114">
        <f>IF(AC1204="",0,IFERROR(IF(VLOOKUP(AC1204,AC$38:AC1203,1,0)&gt;0,0,0),1))</f>
        <v>0</v>
      </c>
      <c r="AC1204" s="117">
        <f>IF(DATOS!J1168=Y$39,DATOS!C1168,"")</f>
        <v>0</v>
      </c>
    </row>
    <row r="1205" spans="27:29" x14ac:dyDescent="0.3">
      <c r="AA1205" s="114">
        <f t="shared" si="23"/>
        <v>1</v>
      </c>
      <c r="AB1205" s="114">
        <f>IF(AC1205="",0,IFERROR(IF(VLOOKUP(AC1205,AC$38:AC1204,1,0)&gt;0,0,0),1))</f>
        <v>0</v>
      </c>
      <c r="AC1205" s="117">
        <f>IF(DATOS!J1169=Y$39,DATOS!C1169,"")</f>
        <v>0</v>
      </c>
    </row>
    <row r="1206" spans="27:29" x14ac:dyDescent="0.3">
      <c r="AA1206" s="114">
        <f t="shared" si="23"/>
        <v>1</v>
      </c>
      <c r="AB1206" s="114">
        <f>IF(AC1206="",0,IFERROR(IF(VLOOKUP(AC1206,AC$38:AC1205,1,0)&gt;0,0,0),1))</f>
        <v>0</v>
      </c>
      <c r="AC1206" s="117">
        <f>IF(DATOS!J1170=Y$39,DATOS!C1170,"")</f>
        <v>0</v>
      </c>
    </row>
    <row r="1207" spans="27:29" x14ac:dyDescent="0.3">
      <c r="AA1207" s="114">
        <f t="shared" si="23"/>
        <v>1</v>
      </c>
      <c r="AB1207" s="114">
        <f>IF(AC1207="",0,IFERROR(IF(VLOOKUP(AC1207,AC$38:AC1206,1,0)&gt;0,0,0),1))</f>
        <v>0</v>
      </c>
      <c r="AC1207" s="117">
        <f>IF(DATOS!J1171=Y$39,DATOS!C1171,"")</f>
        <v>0</v>
      </c>
    </row>
    <row r="1208" spans="27:29" x14ac:dyDescent="0.3">
      <c r="AA1208" s="114">
        <f t="shared" si="23"/>
        <v>1</v>
      </c>
      <c r="AB1208" s="114">
        <f>IF(AC1208="",0,IFERROR(IF(VLOOKUP(AC1208,AC$38:AC1207,1,0)&gt;0,0,0),1))</f>
        <v>0</v>
      </c>
      <c r="AC1208" s="117">
        <f>IF(DATOS!J1172=Y$39,DATOS!C1172,"")</f>
        <v>0</v>
      </c>
    </row>
    <row r="1209" spans="27:29" x14ac:dyDescent="0.3">
      <c r="AA1209" s="114">
        <f t="shared" si="23"/>
        <v>1</v>
      </c>
      <c r="AB1209" s="114">
        <f>IF(AC1209="",0,IFERROR(IF(VLOOKUP(AC1209,AC$38:AC1208,1,0)&gt;0,0,0),1))</f>
        <v>0</v>
      </c>
      <c r="AC1209" s="117">
        <f>IF(DATOS!J1173=Y$39,DATOS!C1173,"")</f>
        <v>0</v>
      </c>
    </row>
    <row r="1210" spans="27:29" x14ac:dyDescent="0.3">
      <c r="AA1210" s="114">
        <f t="shared" si="23"/>
        <v>1</v>
      </c>
      <c r="AB1210" s="114">
        <f>IF(AC1210="",0,IFERROR(IF(VLOOKUP(AC1210,AC$38:AC1209,1,0)&gt;0,0,0),1))</f>
        <v>0</v>
      </c>
      <c r="AC1210" s="117">
        <f>IF(DATOS!J1174=Y$39,DATOS!C1174,"")</f>
        <v>0</v>
      </c>
    </row>
    <row r="1211" spans="27:29" x14ac:dyDescent="0.3">
      <c r="AA1211" s="114">
        <f t="shared" si="23"/>
        <v>1</v>
      </c>
      <c r="AB1211" s="114">
        <f>IF(AC1211="",0,IFERROR(IF(VLOOKUP(AC1211,AC$38:AC1210,1,0)&gt;0,0,0),1))</f>
        <v>0</v>
      </c>
      <c r="AC1211" s="117">
        <f>IF(DATOS!J1175=Y$39,DATOS!C1175,"")</f>
        <v>0</v>
      </c>
    </row>
    <row r="1212" spans="27:29" x14ac:dyDescent="0.3">
      <c r="AA1212" s="114">
        <f t="shared" si="23"/>
        <v>1</v>
      </c>
      <c r="AB1212" s="114">
        <f>IF(AC1212="",0,IFERROR(IF(VLOOKUP(AC1212,AC$38:AC1211,1,0)&gt;0,0,0),1))</f>
        <v>0</v>
      </c>
      <c r="AC1212" s="117">
        <f>IF(DATOS!J1176=Y$39,DATOS!C1176,"")</f>
        <v>0</v>
      </c>
    </row>
    <row r="1213" spans="27:29" x14ac:dyDescent="0.3">
      <c r="AA1213" s="114">
        <f t="shared" si="23"/>
        <v>1</v>
      </c>
      <c r="AB1213" s="114">
        <f>IF(AC1213="",0,IFERROR(IF(VLOOKUP(AC1213,AC$38:AC1212,1,0)&gt;0,0,0),1))</f>
        <v>0</v>
      </c>
      <c r="AC1213" s="117">
        <f>IF(DATOS!J1177=Y$39,DATOS!C1177,"")</f>
        <v>0</v>
      </c>
    </row>
    <row r="1214" spans="27:29" x14ac:dyDescent="0.3">
      <c r="AA1214" s="114">
        <f t="shared" si="23"/>
        <v>1</v>
      </c>
      <c r="AB1214" s="114">
        <f>IF(AC1214="",0,IFERROR(IF(VLOOKUP(AC1214,AC$38:AC1213,1,0)&gt;0,0,0),1))</f>
        <v>0</v>
      </c>
      <c r="AC1214" s="117">
        <f>IF(DATOS!J1178=Y$39,DATOS!C1178,"")</f>
        <v>0</v>
      </c>
    </row>
    <row r="1215" spans="27:29" x14ac:dyDescent="0.3">
      <c r="AA1215" s="114">
        <f t="shared" si="23"/>
        <v>1</v>
      </c>
      <c r="AB1215" s="114">
        <f>IF(AC1215="",0,IFERROR(IF(VLOOKUP(AC1215,AC$38:AC1214,1,0)&gt;0,0,0),1))</f>
        <v>0</v>
      </c>
      <c r="AC1215" s="117">
        <f>IF(DATOS!J1179=Y$39,DATOS!C1179,"")</f>
        <v>0</v>
      </c>
    </row>
    <row r="1216" spans="27:29" x14ac:dyDescent="0.3">
      <c r="AA1216" s="114">
        <f t="shared" si="23"/>
        <v>1</v>
      </c>
      <c r="AB1216" s="114">
        <f>IF(AC1216="",0,IFERROR(IF(VLOOKUP(AC1216,AC$38:AC1215,1,0)&gt;0,0,0),1))</f>
        <v>0</v>
      </c>
      <c r="AC1216" s="117">
        <f>IF(DATOS!J1180=Y$39,DATOS!C1180,"")</f>
        <v>0</v>
      </c>
    </row>
    <row r="1217" spans="27:29" x14ac:dyDescent="0.3">
      <c r="AA1217" s="114">
        <f t="shared" si="23"/>
        <v>1</v>
      </c>
      <c r="AB1217" s="114">
        <f>IF(AC1217="",0,IFERROR(IF(VLOOKUP(AC1217,AC$38:AC1216,1,0)&gt;0,0,0),1))</f>
        <v>0</v>
      </c>
      <c r="AC1217" s="117">
        <f>IF(DATOS!J1181=Y$39,DATOS!C1181,"")</f>
        <v>0</v>
      </c>
    </row>
    <row r="1218" spans="27:29" x14ac:dyDescent="0.3">
      <c r="AA1218" s="114">
        <f t="shared" si="23"/>
        <v>1</v>
      </c>
      <c r="AB1218" s="114">
        <f>IF(AC1218="",0,IFERROR(IF(VLOOKUP(AC1218,AC$38:AC1217,1,0)&gt;0,0,0),1))</f>
        <v>0</v>
      </c>
      <c r="AC1218" s="117">
        <f>IF(DATOS!J1182=Y$39,DATOS!C1182,"")</f>
        <v>0</v>
      </c>
    </row>
    <row r="1219" spans="27:29" x14ac:dyDescent="0.3">
      <c r="AA1219" s="114">
        <f t="shared" si="23"/>
        <v>1</v>
      </c>
      <c r="AB1219" s="114">
        <f>IF(AC1219="",0,IFERROR(IF(VLOOKUP(AC1219,AC$38:AC1218,1,0)&gt;0,0,0),1))</f>
        <v>0</v>
      </c>
      <c r="AC1219" s="117">
        <f>IF(DATOS!J1183=Y$39,DATOS!C1183,"")</f>
        <v>0</v>
      </c>
    </row>
    <row r="1220" spans="27:29" x14ac:dyDescent="0.3">
      <c r="AA1220" s="114">
        <f t="shared" si="23"/>
        <v>1</v>
      </c>
      <c r="AB1220" s="114">
        <f>IF(AC1220="",0,IFERROR(IF(VLOOKUP(AC1220,AC$38:AC1219,1,0)&gt;0,0,0),1))</f>
        <v>0</v>
      </c>
      <c r="AC1220" s="117">
        <f>IF(DATOS!J1184=Y$39,DATOS!C1184,"")</f>
        <v>0</v>
      </c>
    </row>
    <row r="1221" spans="27:29" x14ac:dyDescent="0.3">
      <c r="AA1221" s="114">
        <f t="shared" si="23"/>
        <v>1</v>
      </c>
      <c r="AB1221" s="114">
        <f>IF(AC1221="",0,IFERROR(IF(VLOOKUP(AC1221,AC$38:AC1220,1,0)&gt;0,0,0),1))</f>
        <v>0</v>
      </c>
      <c r="AC1221" s="117">
        <f>IF(DATOS!J1185=Y$39,DATOS!C1185,"")</f>
        <v>0</v>
      </c>
    </row>
    <row r="1222" spans="27:29" x14ac:dyDescent="0.3">
      <c r="AA1222" s="114">
        <f t="shared" si="23"/>
        <v>1</v>
      </c>
      <c r="AB1222" s="114">
        <f>IF(AC1222="",0,IFERROR(IF(VLOOKUP(AC1222,AC$38:AC1221,1,0)&gt;0,0,0),1))</f>
        <v>0</v>
      </c>
      <c r="AC1222" s="117">
        <f>IF(DATOS!J1186=Y$39,DATOS!C1186,"")</f>
        <v>0</v>
      </c>
    </row>
    <row r="1223" spans="27:29" x14ac:dyDescent="0.3">
      <c r="AA1223" s="114">
        <f t="shared" si="23"/>
        <v>1</v>
      </c>
      <c r="AB1223" s="114">
        <f>IF(AC1223="",0,IFERROR(IF(VLOOKUP(AC1223,AC$38:AC1222,1,0)&gt;0,0,0),1))</f>
        <v>0</v>
      </c>
      <c r="AC1223" s="117">
        <f>IF(DATOS!J1187=Y$39,DATOS!C1187,"")</f>
        <v>0</v>
      </c>
    </row>
    <row r="1224" spans="27:29" x14ac:dyDescent="0.3">
      <c r="AA1224" s="114">
        <f t="shared" si="23"/>
        <v>1</v>
      </c>
      <c r="AB1224" s="114">
        <f>IF(AC1224="",0,IFERROR(IF(VLOOKUP(AC1224,AC$38:AC1223,1,0)&gt;0,0,0),1))</f>
        <v>0</v>
      </c>
      <c r="AC1224" s="117">
        <f>IF(DATOS!J1188=Y$39,DATOS!C1188,"")</f>
        <v>0</v>
      </c>
    </row>
    <row r="1225" spans="27:29" x14ac:dyDescent="0.3">
      <c r="AA1225" s="114">
        <f t="shared" si="23"/>
        <v>1</v>
      </c>
      <c r="AB1225" s="114">
        <f>IF(AC1225="",0,IFERROR(IF(VLOOKUP(AC1225,AC$38:AC1224,1,0)&gt;0,0,0),1))</f>
        <v>0</v>
      </c>
      <c r="AC1225" s="117">
        <f>IF(DATOS!J1189=Y$39,DATOS!C1189,"")</f>
        <v>0</v>
      </c>
    </row>
    <row r="1226" spans="27:29" x14ac:dyDescent="0.3">
      <c r="AA1226" s="114">
        <f t="shared" si="23"/>
        <v>1</v>
      </c>
      <c r="AB1226" s="114">
        <f>IF(AC1226="",0,IFERROR(IF(VLOOKUP(AC1226,AC$38:AC1225,1,0)&gt;0,0,0),1))</f>
        <v>0</v>
      </c>
      <c r="AC1226" s="117">
        <f>IF(DATOS!J1190=Y$39,DATOS!C1190,"")</f>
        <v>0</v>
      </c>
    </row>
    <row r="1227" spans="27:29" x14ac:dyDescent="0.3">
      <c r="AA1227" s="114">
        <f t="shared" si="23"/>
        <v>1</v>
      </c>
      <c r="AB1227" s="114">
        <f>IF(AC1227="",0,IFERROR(IF(VLOOKUP(AC1227,AC$38:AC1226,1,0)&gt;0,0,0),1))</f>
        <v>0</v>
      </c>
      <c r="AC1227" s="117">
        <f>IF(DATOS!J1191=Y$39,DATOS!C1191,"")</f>
        <v>0</v>
      </c>
    </row>
    <row r="1228" spans="27:29" x14ac:dyDescent="0.3">
      <c r="AA1228" s="114">
        <f t="shared" si="23"/>
        <v>1</v>
      </c>
      <c r="AB1228" s="114">
        <f>IF(AC1228="",0,IFERROR(IF(VLOOKUP(AC1228,AC$38:AC1227,1,0)&gt;0,0,0),1))</f>
        <v>0</v>
      </c>
      <c r="AC1228" s="117">
        <f>IF(DATOS!J1192=Y$39,DATOS!C1192,"")</f>
        <v>0</v>
      </c>
    </row>
    <row r="1229" spans="27:29" x14ac:dyDescent="0.3">
      <c r="AA1229" s="114">
        <f t="shared" si="23"/>
        <v>1</v>
      </c>
      <c r="AB1229" s="114">
        <f>IF(AC1229="",0,IFERROR(IF(VLOOKUP(AC1229,AC$38:AC1228,1,0)&gt;0,0,0),1))</f>
        <v>0</v>
      </c>
      <c r="AC1229" s="117">
        <f>IF(DATOS!J1193=Y$39,DATOS!C1193,"")</f>
        <v>0</v>
      </c>
    </row>
    <row r="1230" spans="27:29" x14ac:dyDescent="0.3">
      <c r="AA1230" s="114">
        <f t="shared" si="23"/>
        <v>1</v>
      </c>
      <c r="AB1230" s="114">
        <f>IF(AC1230="",0,IFERROR(IF(VLOOKUP(AC1230,AC$38:AC1229,1,0)&gt;0,0,0),1))</f>
        <v>0</v>
      </c>
      <c r="AC1230" s="117">
        <f>IF(DATOS!J1194=Y$39,DATOS!C1194,"")</f>
        <v>0</v>
      </c>
    </row>
    <row r="1231" spans="27:29" x14ac:dyDescent="0.3">
      <c r="AA1231" s="114">
        <f t="shared" si="23"/>
        <v>1</v>
      </c>
      <c r="AB1231" s="114">
        <f>IF(AC1231="",0,IFERROR(IF(VLOOKUP(AC1231,AC$38:AC1230,1,0)&gt;0,0,0),1))</f>
        <v>0</v>
      </c>
      <c r="AC1231" s="117">
        <f>IF(DATOS!J1195=Y$39,DATOS!C1195,"")</f>
        <v>0</v>
      </c>
    </row>
    <row r="1232" spans="27:29" x14ac:dyDescent="0.3">
      <c r="AA1232" s="114">
        <f t="shared" si="23"/>
        <v>1</v>
      </c>
      <c r="AB1232" s="114">
        <f>IF(AC1232="",0,IFERROR(IF(VLOOKUP(AC1232,AC$38:AC1231,1,0)&gt;0,0,0),1))</f>
        <v>0</v>
      </c>
      <c r="AC1232" s="117">
        <f>IF(DATOS!J1196=Y$39,DATOS!C1196,"")</f>
        <v>0</v>
      </c>
    </row>
    <row r="1233" spans="27:29" x14ac:dyDescent="0.3">
      <c r="AA1233" s="114">
        <f t="shared" si="23"/>
        <v>1</v>
      </c>
      <c r="AB1233" s="114">
        <f>IF(AC1233="",0,IFERROR(IF(VLOOKUP(AC1233,AC$38:AC1232,1,0)&gt;0,0,0),1))</f>
        <v>0</v>
      </c>
      <c r="AC1233" s="117">
        <f>IF(DATOS!J1197=Y$39,DATOS!C1197,"")</f>
        <v>0</v>
      </c>
    </row>
    <row r="1234" spans="27:29" x14ac:dyDescent="0.3">
      <c r="AA1234" s="114">
        <f t="shared" si="23"/>
        <v>1</v>
      </c>
      <c r="AB1234" s="114">
        <f>IF(AC1234="",0,IFERROR(IF(VLOOKUP(AC1234,AC$38:AC1233,1,0)&gt;0,0,0),1))</f>
        <v>0</v>
      </c>
      <c r="AC1234" s="117">
        <f>IF(DATOS!J1198=Y$39,DATOS!C1198,"")</f>
        <v>0</v>
      </c>
    </row>
    <row r="1235" spans="27:29" x14ac:dyDescent="0.3">
      <c r="AA1235" s="114">
        <f t="shared" si="23"/>
        <v>1</v>
      </c>
      <c r="AB1235" s="114">
        <f>IF(AC1235="",0,IFERROR(IF(VLOOKUP(AC1235,AC$38:AC1234,1,0)&gt;0,0,0),1))</f>
        <v>0</v>
      </c>
      <c r="AC1235" s="117">
        <f>IF(DATOS!J1199=Y$39,DATOS!C1199,"")</f>
        <v>0</v>
      </c>
    </row>
    <row r="1236" spans="27:29" x14ac:dyDescent="0.3">
      <c r="AA1236" s="114">
        <f t="shared" si="23"/>
        <v>1</v>
      </c>
      <c r="AB1236" s="114">
        <f>IF(AC1236="",0,IFERROR(IF(VLOOKUP(AC1236,AC$38:AC1235,1,0)&gt;0,0,0),1))</f>
        <v>0</v>
      </c>
      <c r="AC1236" s="117">
        <f>IF(DATOS!J1200=Y$39,DATOS!C1200,"")</f>
        <v>0</v>
      </c>
    </row>
    <row r="1237" spans="27:29" x14ac:dyDescent="0.3">
      <c r="AA1237" s="114">
        <f t="shared" si="23"/>
        <v>1</v>
      </c>
      <c r="AB1237" s="114">
        <f>IF(AC1237="",0,IFERROR(IF(VLOOKUP(AC1237,AC$38:AC1236,1,0)&gt;0,0,0),1))</f>
        <v>0</v>
      </c>
      <c r="AC1237" s="117">
        <f>IF(DATOS!J1201=Y$39,DATOS!C1201,"")</f>
        <v>0</v>
      </c>
    </row>
    <row r="1238" spans="27:29" x14ac:dyDescent="0.3">
      <c r="AA1238" s="114">
        <f t="shared" si="23"/>
        <v>1</v>
      </c>
      <c r="AB1238" s="114">
        <f>IF(AC1238="",0,IFERROR(IF(VLOOKUP(AC1238,AC$38:AC1237,1,0)&gt;0,0,0),1))</f>
        <v>0</v>
      </c>
      <c r="AC1238" s="117">
        <f>IF(DATOS!J1202=Y$39,DATOS!C1202,"")</f>
        <v>0</v>
      </c>
    </row>
    <row r="1239" spans="27:29" x14ac:dyDescent="0.3">
      <c r="AA1239" s="114">
        <f t="shared" si="23"/>
        <v>1</v>
      </c>
      <c r="AB1239" s="114">
        <f>IF(AC1239="",0,IFERROR(IF(VLOOKUP(AC1239,AC$38:AC1238,1,0)&gt;0,0,0),1))</f>
        <v>0</v>
      </c>
      <c r="AC1239" s="117">
        <f>IF(DATOS!J1203=Y$39,DATOS!C1203,"")</f>
        <v>0</v>
      </c>
    </row>
    <row r="1240" spans="27:29" x14ac:dyDescent="0.3">
      <c r="AA1240" s="114">
        <f t="shared" si="23"/>
        <v>1</v>
      </c>
      <c r="AB1240" s="114">
        <f>IF(AC1240="",0,IFERROR(IF(VLOOKUP(AC1240,AC$38:AC1239,1,0)&gt;0,0,0),1))</f>
        <v>0</v>
      </c>
      <c r="AC1240" s="117">
        <f>IF(DATOS!J1204=Y$39,DATOS!C1204,"")</f>
        <v>0</v>
      </c>
    </row>
    <row r="1241" spans="27:29" x14ac:dyDescent="0.3">
      <c r="AA1241" s="114">
        <f t="shared" si="23"/>
        <v>1</v>
      </c>
      <c r="AB1241" s="114">
        <f>IF(AC1241="",0,IFERROR(IF(VLOOKUP(AC1241,AC$38:AC1240,1,0)&gt;0,0,0),1))</f>
        <v>0</v>
      </c>
      <c r="AC1241" s="117">
        <f>IF(DATOS!J1205=Y$39,DATOS!C1205,"")</f>
        <v>0</v>
      </c>
    </row>
    <row r="1242" spans="27:29" x14ac:dyDescent="0.3">
      <c r="AA1242" s="114">
        <f t="shared" si="23"/>
        <v>1</v>
      </c>
      <c r="AB1242" s="114">
        <f>IF(AC1242="",0,IFERROR(IF(VLOOKUP(AC1242,AC$38:AC1241,1,0)&gt;0,0,0),1))</f>
        <v>0</v>
      </c>
      <c r="AC1242" s="117">
        <f>IF(DATOS!J1206=Y$39,DATOS!C1206,"")</f>
        <v>0</v>
      </c>
    </row>
    <row r="1243" spans="27:29" x14ac:dyDescent="0.3">
      <c r="AA1243" s="114">
        <f t="shared" si="23"/>
        <v>1</v>
      </c>
      <c r="AB1243" s="114">
        <f>IF(AC1243="",0,IFERROR(IF(VLOOKUP(AC1243,AC$38:AC1242,1,0)&gt;0,0,0),1))</f>
        <v>0</v>
      </c>
      <c r="AC1243" s="117">
        <f>IF(DATOS!J1207=Y$39,DATOS!C1207,"")</f>
        <v>0</v>
      </c>
    </row>
    <row r="1244" spans="27:29" x14ac:dyDescent="0.3">
      <c r="AA1244" s="114">
        <f t="shared" si="23"/>
        <v>1</v>
      </c>
      <c r="AB1244" s="114">
        <f>IF(AC1244="",0,IFERROR(IF(VLOOKUP(AC1244,AC$38:AC1243,1,0)&gt;0,0,0),1))</f>
        <v>0</v>
      </c>
      <c r="AC1244" s="117">
        <f>IF(DATOS!J1208=Y$39,DATOS!C1208,"")</f>
        <v>0</v>
      </c>
    </row>
    <row r="1245" spans="27:29" x14ac:dyDescent="0.3">
      <c r="AA1245" s="114">
        <f t="shared" si="23"/>
        <v>1</v>
      </c>
      <c r="AB1245" s="114">
        <f>IF(AC1245="",0,IFERROR(IF(VLOOKUP(AC1245,AC$38:AC1244,1,0)&gt;0,0,0),1))</f>
        <v>0</v>
      </c>
      <c r="AC1245" s="117">
        <f>IF(DATOS!J1209=Y$39,DATOS!C1209,"")</f>
        <v>0</v>
      </c>
    </row>
    <row r="1246" spans="27:29" x14ac:dyDescent="0.3">
      <c r="AA1246" s="114">
        <f t="shared" si="23"/>
        <v>1</v>
      </c>
      <c r="AB1246" s="114">
        <f>IF(AC1246="",0,IFERROR(IF(VLOOKUP(AC1246,AC$38:AC1245,1,0)&gt;0,0,0),1))</f>
        <v>0</v>
      </c>
      <c r="AC1246" s="117">
        <f>IF(DATOS!J1210=Y$39,DATOS!C1210,"")</f>
        <v>0</v>
      </c>
    </row>
    <row r="1247" spans="27:29" x14ac:dyDescent="0.3">
      <c r="AA1247" s="114">
        <f t="shared" si="23"/>
        <v>1</v>
      </c>
      <c r="AB1247" s="114">
        <f>IF(AC1247="",0,IFERROR(IF(VLOOKUP(AC1247,AC$38:AC1246,1,0)&gt;0,0,0),1))</f>
        <v>0</v>
      </c>
      <c r="AC1247" s="117">
        <f>IF(DATOS!J1211=Y$39,DATOS!C1211,"")</f>
        <v>0</v>
      </c>
    </row>
    <row r="1248" spans="27:29" x14ac:dyDescent="0.3">
      <c r="AA1248" s="114">
        <f t="shared" si="23"/>
        <v>1</v>
      </c>
      <c r="AB1248" s="114">
        <f>IF(AC1248="",0,IFERROR(IF(VLOOKUP(AC1248,AC$38:AC1247,1,0)&gt;0,0,0),1))</f>
        <v>0</v>
      </c>
      <c r="AC1248" s="117">
        <f>IF(DATOS!J1212=Y$39,DATOS!C1212,"")</f>
        <v>0</v>
      </c>
    </row>
    <row r="1249" spans="27:29" x14ac:dyDescent="0.3">
      <c r="AA1249" s="114">
        <f t="shared" si="23"/>
        <v>1</v>
      </c>
      <c r="AB1249" s="114">
        <f>IF(AC1249="",0,IFERROR(IF(VLOOKUP(AC1249,AC$38:AC1248,1,0)&gt;0,0,0),1))</f>
        <v>0</v>
      </c>
      <c r="AC1249" s="117">
        <f>IF(DATOS!J1213=Y$39,DATOS!C1213,"")</f>
        <v>0</v>
      </c>
    </row>
    <row r="1250" spans="27:29" x14ac:dyDescent="0.3">
      <c r="AA1250" s="114">
        <f t="shared" si="23"/>
        <v>1</v>
      </c>
      <c r="AB1250" s="114">
        <f>IF(AC1250="",0,IFERROR(IF(VLOOKUP(AC1250,AC$38:AC1249,1,0)&gt;0,0,0),1))</f>
        <v>0</v>
      </c>
      <c r="AC1250" s="117">
        <f>IF(DATOS!J1214=Y$39,DATOS!C1214,"")</f>
        <v>0</v>
      </c>
    </row>
    <row r="1251" spans="27:29" x14ac:dyDescent="0.3">
      <c r="AA1251" s="114">
        <f t="shared" si="23"/>
        <v>1</v>
      </c>
      <c r="AB1251" s="114">
        <f>IF(AC1251="",0,IFERROR(IF(VLOOKUP(AC1251,AC$38:AC1250,1,0)&gt;0,0,0),1))</f>
        <v>0</v>
      </c>
      <c r="AC1251" s="117">
        <f>IF(DATOS!J1215=Y$39,DATOS!C1215,"")</f>
        <v>0</v>
      </c>
    </row>
    <row r="1252" spans="27:29" x14ac:dyDescent="0.3">
      <c r="AA1252" s="114">
        <f t="shared" si="23"/>
        <v>1</v>
      </c>
      <c r="AB1252" s="114">
        <f>IF(AC1252="",0,IFERROR(IF(VLOOKUP(AC1252,AC$38:AC1251,1,0)&gt;0,0,0),1))</f>
        <v>0</v>
      </c>
      <c r="AC1252" s="117">
        <f>IF(DATOS!J1216=Y$39,DATOS!C1216,"")</f>
        <v>0</v>
      </c>
    </row>
    <row r="1253" spans="27:29" x14ac:dyDescent="0.3">
      <c r="AA1253" s="114">
        <f t="shared" si="23"/>
        <v>1</v>
      </c>
      <c r="AB1253" s="114">
        <f>IF(AC1253="",0,IFERROR(IF(VLOOKUP(AC1253,AC$38:AC1252,1,0)&gt;0,0,0),1))</f>
        <v>0</v>
      </c>
      <c r="AC1253" s="117">
        <f>IF(DATOS!J1217=Y$39,DATOS!C1217,"")</f>
        <v>0</v>
      </c>
    </row>
    <row r="1254" spans="27:29" x14ac:dyDescent="0.3">
      <c r="AA1254" s="114">
        <f t="shared" ref="AA1254:AA1317" si="24">AA1253+AB1254</f>
        <v>1</v>
      </c>
      <c r="AB1254" s="114">
        <f>IF(AC1254="",0,IFERROR(IF(VLOOKUP(AC1254,AC$38:AC1253,1,0)&gt;0,0,0),1))</f>
        <v>0</v>
      </c>
      <c r="AC1254" s="117">
        <f>IF(DATOS!J1218=Y$39,DATOS!C1218,"")</f>
        <v>0</v>
      </c>
    </row>
    <row r="1255" spans="27:29" x14ac:dyDescent="0.3">
      <c r="AA1255" s="114">
        <f t="shared" si="24"/>
        <v>1</v>
      </c>
      <c r="AB1255" s="114">
        <f>IF(AC1255="",0,IFERROR(IF(VLOOKUP(AC1255,AC$38:AC1254,1,0)&gt;0,0,0),1))</f>
        <v>0</v>
      </c>
      <c r="AC1255" s="117">
        <f>IF(DATOS!J1219=Y$39,DATOS!C1219,"")</f>
        <v>0</v>
      </c>
    </row>
    <row r="1256" spans="27:29" x14ac:dyDescent="0.3">
      <c r="AA1256" s="114">
        <f t="shared" si="24"/>
        <v>1</v>
      </c>
      <c r="AB1256" s="114">
        <f>IF(AC1256="",0,IFERROR(IF(VLOOKUP(AC1256,AC$38:AC1255,1,0)&gt;0,0,0),1))</f>
        <v>0</v>
      </c>
      <c r="AC1256" s="117">
        <f>IF(DATOS!J1220=Y$39,DATOS!C1220,"")</f>
        <v>0</v>
      </c>
    </row>
    <row r="1257" spans="27:29" x14ac:dyDescent="0.3">
      <c r="AA1257" s="114">
        <f t="shared" si="24"/>
        <v>1</v>
      </c>
      <c r="AB1257" s="114">
        <f>IF(AC1257="",0,IFERROR(IF(VLOOKUP(AC1257,AC$38:AC1256,1,0)&gt;0,0,0),1))</f>
        <v>0</v>
      </c>
      <c r="AC1257" s="117">
        <f>IF(DATOS!J1221=Y$39,DATOS!C1221,"")</f>
        <v>0</v>
      </c>
    </row>
    <row r="1258" spans="27:29" x14ac:dyDescent="0.3">
      <c r="AA1258" s="114">
        <f t="shared" si="24"/>
        <v>1</v>
      </c>
      <c r="AB1258" s="114">
        <f>IF(AC1258="",0,IFERROR(IF(VLOOKUP(AC1258,AC$38:AC1257,1,0)&gt;0,0,0),1))</f>
        <v>0</v>
      </c>
      <c r="AC1258" s="117">
        <f>IF(DATOS!J1222=Y$39,DATOS!C1222,"")</f>
        <v>0</v>
      </c>
    </row>
    <row r="1259" spans="27:29" x14ac:dyDescent="0.3">
      <c r="AA1259" s="114">
        <f t="shared" si="24"/>
        <v>1</v>
      </c>
      <c r="AB1259" s="114">
        <f>IF(AC1259="",0,IFERROR(IF(VLOOKUP(AC1259,AC$38:AC1258,1,0)&gt;0,0,0),1))</f>
        <v>0</v>
      </c>
      <c r="AC1259" s="117">
        <f>IF(DATOS!J1223=Y$39,DATOS!C1223,"")</f>
        <v>0</v>
      </c>
    </row>
    <row r="1260" spans="27:29" x14ac:dyDescent="0.3">
      <c r="AA1260" s="114">
        <f t="shared" si="24"/>
        <v>1</v>
      </c>
      <c r="AB1260" s="114">
        <f>IF(AC1260="",0,IFERROR(IF(VLOOKUP(AC1260,AC$38:AC1259,1,0)&gt;0,0,0),1))</f>
        <v>0</v>
      </c>
      <c r="AC1260" s="117">
        <f>IF(DATOS!J1224=Y$39,DATOS!C1224,"")</f>
        <v>0</v>
      </c>
    </row>
    <row r="1261" spans="27:29" x14ac:dyDescent="0.3">
      <c r="AA1261" s="114">
        <f t="shared" si="24"/>
        <v>1</v>
      </c>
      <c r="AB1261" s="114">
        <f>IF(AC1261="",0,IFERROR(IF(VLOOKUP(AC1261,AC$38:AC1260,1,0)&gt;0,0,0),1))</f>
        <v>0</v>
      </c>
      <c r="AC1261" s="117">
        <f>IF(DATOS!J1225=Y$39,DATOS!C1225,"")</f>
        <v>0</v>
      </c>
    </row>
    <row r="1262" spans="27:29" x14ac:dyDescent="0.3">
      <c r="AA1262" s="114">
        <f t="shared" si="24"/>
        <v>1</v>
      </c>
      <c r="AB1262" s="114">
        <f>IF(AC1262="",0,IFERROR(IF(VLOOKUP(AC1262,AC$38:AC1261,1,0)&gt;0,0,0),1))</f>
        <v>0</v>
      </c>
      <c r="AC1262" s="117">
        <f>IF(DATOS!J1226=Y$39,DATOS!C1226,"")</f>
        <v>0</v>
      </c>
    </row>
    <row r="1263" spans="27:29" x14ac:dyDescent="0.3">
      <c r="AA1263" s="114">
        <f t="shared" si="24"/>
        <v>1</v>
      </c>
      <c r="AB1263" s="114">
        <f>IF(AC1263="",0,IFERROR(IF(VLOOKUP(AC1263,AC$38:AC1262,1,0)&gt;0,0,0),1))</f>
        <v>0</v>
      </c>
      <c r="AC1263" s="117">
        <f>IF(DATOS!J1227=Y$39,DATOS!C1227,"")</f>
        <v>0</v>
      </c>
    </row>
    <row r="1264" spans="27:29" x14ac:dyDescent="0.3">
      <c r="AA1264" s="114">
        <f t="shared" si="24"/>
        <v>1</v>
      </c>
      <c r="AB1264" s="114">
        <f>IF(AC1264="",0,IFERROR(IF(VLOOKUP(AC1264,AC$38:AC1263,1,0)&gt;0,0,0),1))</f>
        <v>0</v>
      </c>
      <c r="AC1264" s="117">
        <f>IF(DATOS!J1228=Y$39,DATOS!C1228,"")</f>
        <v>0</v>
      </c>
    </row>
    <row r="1265" spans="27:29" x14ac:dyDescent="0.3">
      <c r="AA1265" s="114">
        <f t="shared" si="24"/>
        <v>1</v>
      </c>
      <c r="AB1265" s="114">
        <f>IF(AC1265="",0,IFERROR(IF(VLOOKUP(AC1265,AC$38:AC1264,1,0)&gt;0,0,0),1))</f>
        <v>0</v>
      </c>
      <c r="AC1265" s="117">
        <f>IF(DATOS!J1229=Y$39,DATOS!C1229,"")</f>
        <v>0</v>
      </c>
    </row>
    <row r="1266" spans="27:29" x14ac:dyDescent="0.3">
      <c r="AA1266" s="114">
        <f t="shared" si="24"/>
        <v>1</v>
      </c>
      <c r="AB1266" s="114">
        <f>IF(AC1266="",0,IFERROR(IF(VLOOKUP(AC1266,AC$38:AC1265,1,0)&gt;0,0,0),1))</f>
        <v>0</v>
      </c>
      <c r="AC1266" s="117">
        <f>IF(DATOS!J1230=Y$39,DATOS!C1230,"")</f>
        <v>0</v>
      </c>
    </row>
    <row r="1267" spans="27:29" x14ac:dyDescent="0.3">
      <c r="AA1267" s="114">
        <f t="shared" si="24"/>
        <v>1</v>
      </c>
      <c r="AB1267" s="114">
        <f>IF(AC1267="",0,IFERROR(IF(VLOOKUP(AC1267,AC$38:AC1266,1,0)&gt;0,0,0),1))</f>
        <v>0</v>
      </c>
      <c r="AC1267" s="117">
        <f>IF(DATOS!J1231=Y$39,DATOS!C1231,"")</f>
        <v>0</v>
      </c>
    </row>
    <row r="1268" spans="27:29" x14ac:dyDescent="0.3">
      <c r="AA1268" s="114">
        <f t="shared" si="24"/>
        <v>1</v>
      </c>
      <c r="AB1268" s="114">
        <f>IF(AC1268="",0,IFERROR(IF(VLOOKUP(AC1268,AC$38:AC1267,1,0)&gt;0,0,0),1))</f>
        <v>0</v>
      </c>
      <c r="AC1268" s="117">
        <f>IF(DATOS!J1232=Y$39,DATOS!C1232,"")</f>
        <v>0</v>
      </c>
    </row>
    <row r="1269" spans="27:29" x14ac:dyDescent="0.3">
      <c r="AA1269" s="114">
        <f t="shared" si="24"/>
        <v>1</v>
      </c>
      <c r="AB1269" s="114">
        <f>IF(AC1269="",0,IFERROR(IF(VLOOKUP(AC1269,AC$38:AC1268,1,0)&gt;0,0,0),1))</f>
        <v>0</v>
      </c>
      <c r="AC1269" s="117">
        <f>IF(DATOS!J1233=Y$39,DATOS!C1233,"")</f>
        <v>0</v>
      </c>
    </row>
    <row r="1270" spans="27:29" x14ac:dyDescent="0.3">
      <c r="AA1270" s="114">
        <f t="shared" si="24"/>
        <v>1</v>
      </c>
      <c r="AB1270" s="114">
        <f>IF(AC1270="",0,IFERROR(IF(VLOOKUP(AC1270,AC$38:AC1269,1,0)&gt;0,0,0),1))</f>
        <v>0</v>
      </c>
      <c r="AC1270" s="117">
        <f>IF(DATOS!J1234=Y$39,DATOS!C1234,"")</f>
        <v>0</v>
      </c>
    </row>
    <row r="1271" spans="27:29" x14ac:dyDescent="0.3">
      <c r="AA1271" s="114">
        <f t="shared" si="24"/>
        <v>1</v>
      </c>
      <c r="AB1271" s="114">
        <f>IF(AC1271="",0,IFERROR(IF(VLOOKUP(AC1271,AC$38:AC1270,1,0)&gt;0,0,0),1))</f>
        <v>0</v>
      </c>
      <c r="AC1271" s="117">
        <f>IF(DATOS!J1235=Y$39,DATOS!C1235,"")</f>
        <v>0</v>
      </c>
    </row>
    <row r="1272" spans="27:29" x14ac:dyDescent="0.3">
      <c r="AA1272" s="114">
        <f t="shared" si="24"/>
        <v>1</v>
      </c>
      <c r="AB1272" s="114">
        <f>IF(AC1272="",0,IFERROR(IF(VLOOKUP(AC1272,AC$38:AC1271,1,0)&gt;0,0,0),1))</f>
        <v>0</v>
      </c>
      <c r="AC1272" s="117">
        <f>IF(DATOS!J1236=Y$39,DATOS!C1236,"")</f>
        <v>0</v>
      </c>
    </row>
    <row r="1273" spans="27:29" x14ac:dyDescent="0.3">
      <c r="AA1273" s="114">
        <f t="shared" si="24"/>
        <v>1</v>
      </c>
      <c r="AB1273" s="114">
        <f>IF(AC1273="",0,IFERROR(IF(VLOOKUP(AC1273,AC$38:AC1272,1,0)&gt;0,0,0),1))</f>
        <v>0</v>
      </c>
      <c r="AC1273" s="117">
        <f>IF(DATOS!J1237=Y$39,DATOS!C1237,"")</f>
        <v>0</v>
      </c>
    </row>
    <row r="1274" spans="27:29" x14ac:dyDescent="0.3">
      <c r="AA1274" s="114">
        <f t="shared" si="24"/>
        <v>1</v>
      </c>
      <c r="AB1274" s="114">
        <f>IF(AC1274="",0,IFERROR(IF(VLOOKUP(AC1274,AC$38:AC1273,1,0)&gt;0,0,0),1))</f>
        <v>0</v>
      </c>
      <c r="AC1274" s="117">
        <f>IF(DATOS!J1238=Y$39,DATOS!C1238,"")</f>
        <v>0</v>
      </c>
    </row>
    <row r="1275" spans="27:29" x14ac:dyDescent="0.3">
      <c r="AA1275" s="114">
        <f t="shared" si="24"/>
        <v>1</v>
      </c>
      <c r="AB1275" s="114">
        <f>IF(AC1275="",0,IFERROR(IF(VLOOKUP(AC1275,AC$38:AC1274,1,0)&gt;0,0,0),1))</f>
        <v>0</v>
      </c>
      <c r="AC1275" s="117">
        <f>IF(DATOS!J1239=Y$39,DATOS!C1239,"")</f>
        <v>0</v>
      </c>
    </row>
    <row r="1276" spans="27:29" x14ac:dyDescent="0.3">
      <c r="AA1276" s="114">
        <f t="shared" si="24"/>
        <v>1</v>
      </c>
      <c r="AB1276" s="114">
        <f>IF(AC1276="",0,IFERROR(IF(VLOOKUP(AC1276,AC$38:AC1275,1,0)&gt;0,0,0),1))</f>
        <v>0</v>
      </c>
      <c r="AC1276" s="117">
        <f>IF(DATOS!J1240=Y$39,DATOS!C1240,"")</f>
        <v>0</v>
      </c>
    </row>
    <row r="1277" spans="27:29" x14ac:dyDescent="0.3">
      <c r="AA1277" s="114">
        <f t="shared" si="24"/>
        <v>1</v>
      </c>
      <c r="AB1277" s="114">
        <f>IF(AC1277="",0,IFERROR(IF(VLOOKUP(AC1277,AC$38:AC1276,1,0)&gt;0,0,0),1))</f>
        <v>0</v>
      </c>
      <c r="AC1277" s="117">
        <f>IF(DATOS!J1241=Y$39,DATOS!C1241,"")</f>
        <v>0</v>
      </c>
    </row>
    <row r="1278" spans="27:29" x14ac:dyDescent="0.3">
      <c r="AA1278" s="114">
        <f t="shared" si="24"/>
        <v>1</v>
      </c>
      <c r="AB1278" s="114">
        <f>IF(AC1278="",0,IFERROR(IF(VLOOKUP(AC1278,AC$38:AC1277,1,0)&gt;0,0,0),1))</f>
        <v>0</v>
      </c>
      <c r="AC1278" s="117">
        <f>IF(DATOS!J1242=Y$39,DATOS!C1242,"")</f>
        <v>0</v>
      </c>
    </row>
    <row r="1279" spans="27:29" x14ac:dyDescent="0.3">
      <c r="AA1279" s="114">
        <f t="shared" si="24"/>
        <v>1</v>
      </c>
      <c r="AB1279" s="114">
        <f>IF(AC1279="",0,IFERROR(IF(VLOOKUP(AC1279,AC$38:AC1278,1,0)&gt;0,0,0),1))</f>
        <v>0</v>
      </c>
      <c r="AC1279" s="117">
        <f>IF(DATOS!J1243=Y$39,DATOS!C1243,"")</f>
        <v>0</v>
      </c>
    </row>
    <row r="1280" spans="27:29" x14ac:dyDescent="0.3">
      <c r="AA1280" s="114">
        <f t="shared" si="24"/>
        <v>1</v>
      </c>
      <c r="AB1280" s="114">
        <f>IF(AC1280="",0,IFERROR(IF(VLOOKUP(AC1280,AC$38:AC1279,1,0)&gt;0,0,0),1))</f>
        <v>0</v>
      </c>
      <c r="AC1280" s="117">
        <f>IF(DATOS!J1244=Y$39,DATOS!C1244,"")</f>
        <v>0</v>
      </c>
    </row>
    <row r="1281" spans="27:29" x14ac:dyDescent="0.3">
      <c r="AA1281" s="114">
        <f t="shared" si="24"/>
        <v>1</v>
      </c>
      <c r="AB1281" s="114">
        <f>IF(AC1281="",0,IFERROR(IF(VLOOKUP(AC1281,AC$38:AC1280,1,0)&gt;0,0,0),1))</f>
        <v>0</v>
      </c>
      <c r="AC1281" s="117">
        <f>IF(DATOS!J1245=Y$39,DATOS!C1245,"")</f>
        <v>0</v>
      </c>
    </row>
    <row r="1282" spans="27:29" x14ac:dyDescent="0.3">
      <c r="AA1282" s="114">
        <f t="shared" si="24"/>
        <v>1</v>
      </c>
      <c r="AB1282" s="114">
        <f>IF(AC1282="",0,IFERROR(IF(VLOOKUP(AC1282,AC$38:AC1281,1,0)&gt;0,0,0),1))</f>
        <v>0</v>
      </c>
      <c r="AC1282" s="117">
        <f>IF(DATOS!J1246=Y$39,DATOS!C1246,"")</f>
        <v>0</v>
      </c>
    </row>
    <row r="1283" spans="27:29" x14ac:dyDescent="0.3">
      <c r="AA1283" s="114">
        <f t="shared" si="24"/>
        <v>1</v>
      </c>
      <c r="AB1283" s="114">
        <f>IF(AC1283="",0,IFERROR(IF(VLOOKUP(AC1283,AC$38:AC1282,1,0)&gt;0,0,0),1))</f>
        <v>0</v>
      </c>
      <c r="AC1283" s="117">
        <f>IF(DATOS!J1247=Y$39,DATOS!C1247,"")</f>
        <v>0</v>
      </c>
    </row>
    <row r="1284" spans="27:29" x14ac:dyDescent="0.3">
      <c r="AA1284" s="114">
        <f t="shared" si="24"/>
        <v>1</v>
      </c>
      <c r="AB1284" s="114">
        <f>IF(AC1284="",0,IFERROR(IF(VLOOKUP(AC1284,AC$38:AC1283,1,0)&gt;0,0,0),1))</f>
        <v>0</v>
      </c>
      <c r="AC1284" s="117">
        <f>IF(DATOS!J1248=Y$39,DATOS!C1248,"")</f>
        <v>0</v>
      </c>
    </row>
    <row r="1285" spans="27:29" x14ac:dyDescent="0.3">
      <c r="AA1285" s="114">
        <f t="shared" si="24"/>
        <v>1</v>
      </c>
      <c r="AB1285" s="114">
        <f>IF(AC1285="",0,IFERROR(IF(VLOOKUP(AC1285,AC$38:AC1284,1,0)&gt;0,0,0),1))</f>
        <v>0</v>
      </c>
      <c r="AC1285" s="117">
        <f>IF(DATOS!J1249=Y$39,DATOS!C1249,"")</f>
        <v>0</v>
      </c>
    </row>
    <row r="1286" spans="27:29" x14ac:dyDescent="0.3">
      <c r="AA1286" s="114">
        <f t="shared" si="24"/>
        <v>1</v>
      </c>
      <c r="AB1286" s="114">
        <f>IF(AC1286="",0,IFERROR(IF(VLOOKUP(AC1286,AC$38:AC1285,1,0)&gt;0,0,0),1))</f>
        <v>0</v>
      </c>
      <c r="AC1286" s="117">
        <f>IF(DATOS!J1250=Y$39,DATOS!C1250,"")</f>
        <v>0</v>
      </c>
    </row>
    <row r="1287" spans="27:29" x14ac:dyDescent="0.3">
      <c r="AA1287" s="114">
        <f t="shared" si="24"/>
        <v>1</v>
      </c>
      <c r="AB1287" s="114">
        <f>IF(AC1287="",0,IFERROR(IF(VLOOKUP(AC1287,AC$38:AC1286,1,0)&gt;0,0,0),1))</f>
        <v>0</v>
      </c>
      <c r="AC1287" s="117">
        <f>IF(DATOS!J1251=Y$39,DATOS!C1251,"")</f>
        <v>0</v>
      </c>
    </row>
    <row r="1288" spans="27:29" x14ac:dyDescent="0.3">
      <c r="AA1288" s="114">
        <f t="shared" si="24"/>
        <v>1</v>
      </c>
      <c r="AB1288" s="114">
        <f>IF(AC1288="",0,IFERROR(IF(VLOOKUP(AC1288,AC$38:AC1287,1,0)&gt;0,0,0),1))</f>
        <v>0</v>
      </c>
      <c r="AC1288" s="117">
        <f>IF(DATOS!J1252=Y$39,DATOS!C1252,"")</f>
        <v>0</v>
      </c>
    </row>
    <row r="1289" spans="27:29" x14ac:dyDescent="0.3">
      <c r="AA1289" s="114">
        <f t="shared" si="24"/>
        <v>1</v>
      </c>
      <c r="AB1289" s="114">
        <f>IF(AC1289="",0,IFERROR(IF(VLOOKUP(AC1289,AC$38:AC1288,1,0)&gt;0,0,0),1))</f>
        <v>0</v>
      </c>
      <c r="AC1289" s="117">
        <f>IF(DATOS!J1253=Y$39,DATOS!C1253,"")</f>
        <v>0</v>
      </c>
    </row>
    <row r="1290" spans="27:29" x14ac:dyDescent="0.3">
      <c r="AA1290" s="114">
        <f t="shared" si="24"/>
        <v>1</v>
      </c>
      <c r="AB1290" s="114">
        <f>IF(AC1290="",0,IFERROR(IF(VLOOKUP(AC1290,AC$38:AC1289,1,0)&gt;0,0,0),1))</f>
        <v>0</v>
      </c>
      <c r="AC1290" s="117">
        <f>IF(DATOS!J1254=Y$39,DATOS!C1254,"")</f>
        <v>0</v>
      </c>
    </row>
    <row r="1291" spans="27:29" x14ac:dyDescent="0.3">
      <c r="AA1291" s="114">
        <f t="shared" si="24"/>
        <v>1</v>
      </c>
      <c r="AB1291" s="114">
        <f>IF(AC1291="",0,IFERROR(IF(VLOOKUP(AC1291,AC$38:AC1290,1,0)&gt;0,0,0),1))</f>
        <v>0</v>
      </c>
      <c r="AC1291" s="117">
        <f>IF(DATOS!J1255=Y$39,DATOS!C1255,"")</f>
        <v>0</v>
      </c>
    </row>
    <row r="1292" spans="27:29" x14ac:dyDescent="0.3">
      <c r="AA1292" s="114">
        <f t="shared" si="24"/>
        <v>1</v>
      </c>
      <c r="AB1292" s="114">
        <f>IF(AC1292="",0,IFERROR(IF(VLOOKUP(AC1292,AC$38:AC1291,1,0)&gt;0,0,0),1))</f>
        <v>0</v>
      </c>
      <c r="AC1292" s="117">
        <f>IF(DATOS!J1256=Y$39,DATOS!C1256,"")</f>
        <v>0</v>
      </c>
    </row>
    <row r="1293" spans="27:29" x14ac:dyDescent="0.3">
      <c r="AA1293" s="114">
        <f t="shared" si="24"/>
        <v>1</v>
      </c>
      <c r="AB1293" s="114">
        <f>IF(AC1293="",0,IFERROR(IF(VLOOKUP(AC1293,AC$38:AC1292,1,0)&gt;0,0,0),1))</f>
        <v>0</v>
      </c>
      <c r="AC1293" s="117">
        <f>IF(DATOS!J1257=Y$39,DATOS!C1257,"")</f>
        <v>0</v>
      </c>
    </row>
    <row r="1294" spans="27:29" x14ac:dyDescent="0.3">
      <c r="AA1294" s="114">
        <f t="shared" si="24"/>
        <v>1</v>
      </c>
      <c r="AB1294" s="114">
        <f>IF(AC1294="",0,IFERROR(IF(VLOOKUP(AC1294,AC$38:AC1293,1,0)&gt;0,0,0),1))</f>
        <v>0</v>
      </c>
      <c r="AC1294" s="117">
        <f>IF(DATOS!J1258=Y$39,DATOS!C1258,"")</f>
        <v>0</v>
      </c>
    </row>
    <row r="1295" spans="27:29" x14ac:dyDescent="0.3">
      <c r="AA1295" s="114">
        <f t="shared" si="24"/>
        <v>1</v>
      </c>
      <c r="AB1295" s="114">
        <f>IF(AC1295="",0,IFERROR(IF(VLOOKUP(AC1295,AC$38:AC1294,1,0)&gt;0,0,0),1))</f>
        <v>0</v>
      </c>
      <c r="AC1295" s="117">
        <f>IF(DATOS!J1259=Y$39,DATOS!C1259,"")</f>
        <v>0</v>
      </c>
    </row>
    <row r="1296" spans="27:29" x14ac:dyDescent="0.3">
      <c r="AA1296" s="114">
        <f t="shared" si="24"/>
        <v>1</v>
      </c>
      <c r="AB1296" s="114">
        <f>IF(AC1296="",0,IFERROR(IF(VLOOKUP(AC1296,AC$38:AC1295,1,0)&gt;0,0,0),1))</f>
        <v>0</v>
      </c>
      <c r="AC1296" s="117">
        <f>IF(DATOS!J1260=Y$39,DATOS!C1260,"")</f>
        <v>0</v>
      </c>
    </row>
    <row r="1297" spans="27:29" x14ac:dyDescent="0.3">
      <c r="AA1297" s="114">
        <f t="shared" si="24"/>
        <v>1</v>
      </c>
      <c r="AB1297" s="114">
        <f>IF(AC1297="",0,IFERROR(IF(VLOOKUP(AC1297,AC$38:AC1296,1,0)&gt;0,0,0),1))</f>
        <v>0</v>
      </c>
      <c r="AC1297" s="117">
        <f>IF(DATOS!J1261=Y$39,DATOS!C1261,"")</f>
        <v>0</v>
      </c>
    </row>
    <row r="1298" spans="27:29" x14ac:dyDescent="0.3">
      <c r="AA1298" s="114">
        <f t="shared" si="24"/>
        <v>1</v>
      </c>
      <c r="AB1298" s="114">
        <f>IF(AC1298="",0,IFERROR(IF(VLOOKUP(AC1298,AC$38:AC1297,1,0)&gt;0,0,0),1))</f>
        <v>0</v>
      </c>
      <c r="AC1298" s="117">
        <f>IF(DATOS!J1262=Y$39,DATOS!C1262,"")</f>
        <v>0</v>
      </c>
    </row>
    <row r="1299" spans="27:29" x14ac:dyDescent="0.3">
      <c r="AA1299" s="114">
        <f t="shared" si="24"/>
        <v>1</v>
      </c>
      <c r="AB1299" s="114">
        <f>IF(AC1299="",0,IFERROR(IF(VLOOKUP(AC1299,AC$38:AC1298,1,0)&gt;0,0,0),1))</f>
        <v>0</v>
      </c>
      <c r="AC1299" s="117">
        <f>IF(DATOS!J1263=Y$39,DATOS!C1263,"")</f>
        <v>0</v>
      </c>
    </row>
    <row r="1300" spans="27:29" x14ac:dyDescent="0.3">
      <c r="AA1300" s="114">
        <f t="shared" si="24"/>
        <v>1</v>
      </c>
      <c r="AB1300" s="114">
        <f>IF(AC1300="",0,IFERROR(IF(VLOOKUP(AC1300,AC$38:AC1299,1,0)&gt;0,0,0),1))</f>
        <v>0</v>
      </c>
      <c r="AC1300" s="117">
        <f>IF(DATOS!J1264=Y$39,DATOS!C1264,"")</f>
        <v>0</v>
      </c>
    </row>
    <row r="1301" spans="27:29" x14ac:dyDescent="0.3">
      <c r="AA1301" s="114">
        <f t="shared" si="24"/>
        <v>1</v>
      </c>
      <c r="AB1301" s="114">
        <f>IF(AC1301="",0,IFERROR(IF(VLOOKUP(AC1301,AC$38:AC1300,1,0)&gt;0,0,0),1))</f>
        <v>0</v>
      </c>
      <c r="AC1301" s="117">
        <f>IF(DATOS!J1265=Y$39,DATOS!C1265,"")</f>
        <v>0</v>
      </c>
    </row>
    <row r="1302" spans="27:29" x14ac:dyDescent="0.3">
      <c r="AA1302" s="114">
        <f t="shared" si="24"/>
        <v>1</v>
      </c>
      <c r="AB1302" s="114">
        <f>IF(AC1302="",0,IFERROR(IF(VLOOKUP(AC1302,AC$38:AC1301,1,0)&gt;0,0,0),1))</f>
        <v>0</v>
      </c>
      <c r="AC1302" s="117">
        <f>IF(DATOS!J1266=Y$39,DATOS!C1266,"")</f>
        <v>0</v>
      </c>
    </row>
    <row r="1303" spans="27:29" x14ac:dyDescent="0.3">
      <c r="AA1303" s="114">
        <f t="shared" si="24"/>
        <v>1</v>
      </c>
      <c r="AB1303" s="114">
        <f>IF(AC1303="",0,IFERROR(IF(VLOOKUP(AC1303,AC$38:AC1302,1,0)&gt;0,0,0),1))</f>
        <v>0</v>
      </c>
      <c r="AC1303" s="117">
        <f>IF(DATOS!J1267=Y$39,DATOS!C1267,"")</f>
        <v>0</v>
      </c>
    </row>
    <row r="1304" spans="27:29" x14ac:dyDescent="0.3">
      <c r="AA1304" s="114">
        <f t="shared" si="24"/>
        <v>1</v>
      </c>
      <c r="AB1304" s="114">
        <f>IF(AC1304="",0,IFERROR(IF(VLOOKUP(AC1304,AC$38:AC1303,1,0)&gt;0,0,0),1))</f>
        <v>0</v>
      </c>
      <c r="AC1304" s="117">
        <f>IF(DATOS!J1268=Y$39,DATOS!C1268,"")</f>
        <v>0</v>
      </c>
    </row>
    <row r="1305" spans="27:29" x14ac:dyDescent="0.3">
      <c r="AA1305" s="114">
        <f t="shared" si="24"/>
        <v>1</v>
      </c>
      <c r="AB1305" s="114">
        <f>IF(AC1305="",0,IFERROR(IF(VLOOKUP(AC1305,AC$38:AC1304,1,0)&gt;0,0,0),1))</f>
        <v>0</v>
      </c>
      <c r="AC1305" s="117">
        <f>IF(DATOS!J1269=Y$39,DATOS!C1269,"")</f>
        <v>0</v>
      </c>
    </row>
    <row r="1306" spans="27:29" x14ac:dyDescent="0.3">
      <c r="AA1306" s="114">
        <f t="shared" si="24"/>
        <v>1</v>
      </c>
      <c r="AB1306" s="114">
        <f>IF(AC1306="",0,IFERROR(IF(VLOOKUP(AC1306,AC$38:AC1305,1,0)&gt;0,0,0),1))</f>
        <v>0</v>
      </c>
      <c r="AC1306" s="117">
        <f>IF(DATOS!J1270=Y$39,DATOS!C1270,"")</f>
        <v>0</v>
      </c>
    </row>
    <row r="1307" spans="27:29" x14ac:dyDescent="0.3">
      <c r="AA1307" s="114">
        <f t="shared" si="24"/>
        <v>1</v>
      </c>
      <c r="AB1307" s="114">
        <f>IF(AC1307="",0,IFERROR(IF(VLOOKUP(AC1307,AC$38:AC1306,1,0)&gt;0,0,0),1))</f>
        <v>0</v>
      </c>
      <c r="AC1307" s="117">
        <f>IF(DATOS!J1271=Y$39,DATOS!C1271,"")</f>
        <v>0</v>
      </c>
    </row>
    <row r="1308" spans="27:29" x14ac:dyDescent="0.3">
      <c r="AA1308" s="114">
        <f t="shared" si="24"/>
        <v>1</v>
      </c>
      <c r="AB1308" s="114">
        <f>IF(AC1308="",0,IFERROR(IF(VLOOKUP(AC1308,AC$38:AC1307,1,0)&gt;0,0,0),1))</f>
        <v>0</v>
      </c>
      <c r="AC1308" s="117">
        <f>IF(DATOS!J1272=Y$39,DATOS!C1272,"")</f>
        <v>0</v>
      </c>
    </row>
    <row r="1309" spans="27:29" x14ac:dyDescent="0.3">
      <c r="AA1309" s="114">
        <f t="shared" si="24"/>
        <v>1</v>
      </c>
      <c r="AB1309" s="114">
        <f>IF(AC1309="",0,IFERROR(IF(VLOOKUP(AC1309,AC$38:AC1308,1,0)&gt;0,0,0),1))</f>
        <v>0</v>
      </c>
      <c r="AC1309" s="117">
        <f>IF(DATOS!J1273=Y$39,DATOS!C1273,"")</f>
        <v>0</v>
      </c>
    </row>
    <row r="1310" spans="27:29" x14ac:dyDescent="0.3">
      <c r="AA1310" s="114">
        <f t="shared" si="24"/>
        <v>1</v>
      </c>
      <c r="AB1310" s="114">
        <f>IF(AC1310="",0,IFERROR(IF(VLOOKUP(AC1310,AC$38:AC1309,1,0)&gt;0,0,0),1))</f>
        <v>0</v>
      </c>
      <c r="AC1310" s="117">
        <f>IF(DATOS!J1274=Y$39,DATOS!C1274,"")</f>
        <v>0</v>
      </c>
    </row>
    <row r="1311" spans="27:29" x14ac:dyDescent="0.3">
      <c r="AA1311" s="114">
        <f t="shared" si="24"/>
        <v>1</v>
      </c>
      <c r="AB1311" s="114">
        <f>IF(AC1311="",0,IFERROR(IF(VLOOKUP(AC1311,AC$38:AC1310,1,0)&gt;0,0,0),1))</f>
        <v>0</v>
      </c>
      <c r="AC1311" s="117">
        <f>IF(DATOS!J1275=Y$39,DATOS!C1275,"")</f>
        <v>0</v>
      </c>
    </row>
    <row r="1312" spans="27:29" x14ac:dyDescent="0.3">
      <c r="AA1312" s="114">
        <f t="shared" si="24"/>
        <v>1</v>
      </c>
      <c r="AB1312" s="114">
        <f>IF(AC1312="",0,IFERROR(IF(VLOOKUP(AC1312,AC$38:AC1311,1,0)&gt;0,0,0),1))</f>
        <v>0</v>
      </c>
      <c r="AC1312" s="117">
        <f>IF(DATOS!J1276=Y$39,DATOS!C1276,"")</f>
        <v>0</v>
      </c>
    </row>
    <row r="1313" spans="27:29" x14ac:dyDescent="0.3">
      <c r="AA1313" s="114">
        <f t="shared" si="24"/>
        <v>1</v>
      </c>
      <c r="AB1313" s="114">
        <f>IF(AC1313="",0,IFERROR(IF(VLOOKUP(AC1313,AC$38:AC1312,1,0)&gt;0,0,0),1))</f>
        <v>0</v>
      </c>
      <c r="AC1313" s="117">
        <f>IF(DATOS!J1277=Y$39,DATOS!C1277,"")</f>
        <v>0</v>
      </c>
    </row>
    <row r="1314" spans="27:29" x14ac:dyDescent="0.3">
      <c r="AA1314" s="114">
        <f t="shared" si="24"/>
        <v>1</v>
      </c>
      <c r="AB1314" s="114">
        <f>IF(AC1314="",0,IFERROR(IF(VLOOKUP(AC1314,AC$38:AC1313,1,0)&gt;0,0,0),1))</f>
        <v>0</v>
      </c>
      <c r="AC1314" s="117">
        <f>IF(DATOS!J1278=Y$39,DATOS!C1278,"")</f>
        <v>0</v>
      </c>
    </row>
    <row r="1315" spans="27:29" x14ac:dyDescent="0.3">
      <c r="AA1315" s="114">
        <f t="shared" si="24"/>
        <v>1</v>
      </c>
      <c r="AB1315" s="114">
        <f>IF(AC1315="",0,IFERROR(IF(VLOOKUP(AC1315,AC$38:AC1314,1,0)&gt;0,0,0),1))</f>
        <v>0</v>
      </c>
      <c r="AC1315" s="117">
        <f>IF(DATOS!J1279=Y$39,DATOS!C1279,"")</f>
        <v>0</v>
      </c>
    </row>
    <row r="1316" spans="27:29" x14ac:dyDescent="0.3">
      <c r="AA1316" s="114">
        <f t="shared" si="24"/>
        <v>1</v>
      </c>
      <c r="AB1316" s="114">
        <f>IF(AC1316="",0,IFERROR(IF(VLOOKUP(AC1316,AC$38:AC1315,1,0)&gt;0,0,0),1))</f>
        <v>0</v>
      </c>
      <c r="AC1316" s="117">
        <f>IF(DATOS!J1280=Y$39,DATOS!C1280,"")</f>
        <v>0</v>
      </c>
    </row>
    <row r="1317" spans="27:29" x14ac:dyDescent="0.3">
      <c r="AA1317" s="114">
        <f t="shared" si="24"/>
        <v>1</v>
      </c>
      <c r="AB1317" s="114">
        <f>IF(AC1317="",0,IFERROR(IF(VLOOKUP(AC1317,AC$38:AC1316,1,0)&gt;0,0,0),1))</f>
        <v>0</v>
      </c>
      <c r="AC1317" s="117">
        <f>IF(DATOS!J1281=Y$39,DATOS!C1281,"")</f>
        <v>0</v>
      </c>
    </row>
    <row r="1318" spans="27:29" x14ac:dyDescent="0.3">
      <c r="AA1318" s="114">
        <f t="shared" ref="AA1318:AA1381" si="25">AA1317+AB1318</f>
        <v>1</v>
      </c>
      <c r="AB1318" s="114">
        <f>IF(AC1318="",0,IFERROR(IF(VLOOKUP(AC1318,AC$38:AC1317,1,0)&gt;0,0,0),1))</f>
        <v>0</v>
      </c>
      <c r="AC1318" s="117">
        <f>IF(DATOS!J1282=Y$39,DATOS!C1282,"")</f>
        <v>0</v>
      </c>
    </row>
    <row r="1319" spans="27:29" x14ac:dyDescent="0.3">
      <c r="AA1319" s="114">
        <f t="shared" si="25"/>
        <v>1</v>
      </c>
      <c r="AB1319" s="114">
        <f>IF(AC1319="",0,IFERROR(IF(VLOOKUP(AC1319,AC$38:AC1318,1,0)&gt;0,0,0),1))</f>
        <v>0</v>
      </c>
      <c r="AC1319" s="117">
        <f>IF(DATOS!J1283=Y$39,DATOS!C1283,"")</f>
        <v>0</v>
      </c>
    </row>
    <row r="1320" spans="27:29" x14ac:dyDescent="0.3">
      <c r="AA1320" s="114">
        <f t="shared" si="25"/>
        <v>1</v>
      </c>
      <c r="AB1320" s="114">
        <f>IF(AC1320="",0,IFERROR(IF(VLOOKUP(AC1320,AC$38:AC1319,1,0)&gt;0,0,0),1))</f>
        <v>0</v>
      </c>
      <c r="AC1320" s="117">
        <f>IF(DATOS!J1284=Y$39,DATOS!C1284,"")</f>
        <v>0</v>
      </c>
    </row>
    <row r="1321" spans="27:29" x14ac:dyDescent="0.3">
      <c r="AA1321" s="114">
        <f t="shared" si="25"/>
        <v>1</v>
      </c>
      <c r="AB1321" s="114">
        <f>IF(AC1321="",0,IFERROR(IF(VLOOKUP(AC1321,AC$38:AC1320,1,0)&gt;0,0,0),1))</f>
        <v>0</v>
      </c>
      <c r="AC1321" s="117">
        <f>IF(DATOS!J1285=Y$39,DATOS!C1285,"")</f>
        <v>0</v>
      </c>
    </row>
    <row r="1322" spans="27:29" x14ac:dyDescent="0.3">
      <c r="AA1322" s="114">
        <f t="shared" si="25"/>
        <v>1</v>
      </c>
      <c r="AB1322" s="114">
        <f>IF(AC1322="",0,IFERROR(IF(VLOOKUP(AC1322,AC$38:AC1321,1,0)&gt;0,0,0),1))</f>
        <v>0</v>
      </c>
      <c r="AC1322" s="117">
        <f>IF(DATOS!J1286=Y$39,DATOS!C1286,"")</f>
        <v>0</v>
      </c>
    </row>
    <row r="1323" spans="27:29" x14ac:dyDescent="0.3">
      <c r="AA1323" s="114">
        <f t="shared" si="25"/>
        <v>1</v>
      </c>
      <c r="AB1323" s="114">
        <f>IF(AC1323="",0,IFERROR(IF(VLOOKUP(AC1323,AC$38:AC1322,1,0)&gt;0,0,0),1))</f>
        <v>0</v>
      </c>
      <c r="AC1323" s="117">
        <f>IF(DATOS!J1287=Y$39,DATOS!C1287,"")</f>
        <v>0</v>
      </c>
    </row>
    <row r="1324" spans="27:29" x14ac:dyDescent="0.3">
      <c r="AA1324" s="114">
        <f t="shared" si="25"/>
        <v>1</v>
      </c>
      <c r="AB1324" s="114">
        <f>IF(AC1324="",0,IFERROR(IF(VLOOKUP(AC1324,AC$38:AC1323,1,0)&gt;0,0,0),1))</f>
        <v>0</v>
      </c>
      <c r="AC1324" s="117">
        <f>IF(DATOS!J1288=Y$39,DATOS!C1288,"")</f>
        <v>0</v>
      </c>
    </row>
    <row r="1325" spans="27:29" x14ac:dyDescent="0.3">
      <c r="AA1325" s="114">
        <f t="shared" si="25"/>
        <v>1</v>
      </c>
      <c r="AB1325" s="114">
        <f>IF(AC1325="",0,IFERROR(IF(VLOOKUP(AC1325,AC$38:AC1324,1,0)&gt;0,0,0),1))</f>
        <v>0</v>
      </c>
      <c r="AC1325" s="117">
        <f>IF(DATOS!J1289=Y$39,DATOS!C1289,"")</f>
        <v>0</v>
      </c>
    </row>
    <row r="1326" spans="27:29" x14ac:dyDescent="0.3">
      <c r="AA1326" s="114">
        <f t="shared" si="25"/>
        <v>1</v>
      </c>
      <c r="AB1326" s="114">
        <f>IF(AC1326="",0,IFERROR(IF(VLOOKUP(AC1326,AC$38:AC1325,1,0)&gt;0,0,0),1))</f>
        <v>0</v>
      </c>
      <c r="AC1326" s="117">
        <f>IF(DATOS!J1290=Y$39,DATOS!C1290,"")</f>
        <v>0</v>
      </c>
    </row>
    <row r="1327" spans="27:29" x14ac:dyDescent="0.3">
      <c r="AA1327" s="114">
        <f t="shared" si="25"/>
        <v>1</v>
      </c>
      <c r="AB1327" s="114">
        <f>IF(AC1327="",0,IFERROR(IF(VLOOKUP(AC1327,AC$38:AC1326,1,0)&gt;0,0,0),1))</f>
        <v>0</v>
      </c>
      <c r="AC1327" s="117">
        <f>IF(DATOS!J1291=Y$39,DATOS!C1291,"")</f>
        <v>0</v>
      </c>
    </row>
    <row r="1328" spans="27:29" x14ac:dyDescent="0.3">
      <c r="AA1328" s="114">
        <f t="shared" si="25"/>
        <v>1</v>
      </c>
      <c r="AB1328" s="114">
        <f>IF(AC1328="",0,IFERROR(IF(VLOOKUP(AC1328,AC$38:AC1327,1,0)&gt;0,0,0),1))</f>
        <v>0</v>
      </c>
      <c r="AC1328" s="117">
        <f>IF(DATOS!J1292=Y$39,DATOS!C1292,"")</f>
        <v>0</v>
      </c>
    </row>
    <row r="1329" spans="27:29" x14ac:dyDescent="0.3">
      <c r="AA1329" s="114">
        <f t="shared" si="25"/>
        <v>1</v>
      </c>
      <c r="AB1329" s="114">
        <f>IF(AC1329="",0,IFERROR(IF(VLOOKUP(AC1329,AC$38:AC1328,1,0)&gt;0,0,0),1))</f>
        <v>0</v>
      </c>
      <c r="AC1329" s="117">
        <f>IF(DATOS!J1293=Y$39,DATOS!C1293,"")</f>
        <v>0</v>
      </c>
    </row>
    <row r="1330" spans="27:29" x14ac:dyDescent="0.3">
      <c r="AA1330" s="114">
        <f t="shared" si="25"/>
        <v>1</v>
      </c>
      <c r="AB1330" s="114">
        <f>IF(AC1330="",0,IFERROR(IF(VLOOKUP(AC1330,AC$38:AC1329,1,0)&gt;0,0,0),1))</f>
        <v>0</v>
      </c>
      <c r="AC1330" s="117">
        <f>IF(DATOS!J1294=Y$39,DATOS!C1294,"")</f>
        <v>0</v>
      </c>
    </row>
    <row r="1331" spans="27:29" x14ac:dyDescent="0.3">
      <c r="AA1331" s="114">
        <f t="shared" si="25"/>
        <v>1</v>
      </c>
      <c r="AB1331" s="114">
        <f>IF(AC1331="",0,IFERROR(IF(VLOOKUP(AC1331,AC$38:AC1330,1,0)&gt;0,0,0),1))</f>
        <v>0</v>
      </c>
      <c r="AC1331" s="117">
        <f>IF(DATOS!J1295=Y$39,DATOS!C1295,"")</f>
        <v>0</v>
      </c>
    </row>
    <row r="1332" spans="27:29" x14ac:dyDescent="0.3">
      <c r="AA1332" s="114">
        <f t="shared" si="25"/>
        <v>1</v>
      </c>
      <c r="AB1332" s="114">
        <f>IF(AC1332="",0,IFERROR(IF(VLOOKUP(AC1332,AC$38:AC1331,1,0)&gt;0,0,0),1))</f>
        <v>0</v>
      </c>
      <c r="AC1332" s="117">
        <f>IF(DATOS!J1296=Y$39,DATOS!C1296,"")</f>
        <v>0</v>
      </c>
    </row>
    <row r="1333" spans="27:29" x14ac:dyDescent="0.3">
      <c r="AA1333" s="114">
        <f t="shared" si="25"/>
        <v>1</v>
      </c>
      <c r="AB1333" s="114">
        <f>IF(AC1333="",0,IFERROR(IF(VLOOKUP(AC1333,AC$38:AC1332,1,0)&gt;0,0,0),1))</f>
        <v>0</v>
      </c>
      <c r="AC1333" s="117">
        <f>IF(DATOS!J1297=Y$39,DATOS!C1297,"")</f>
        <v>0</v>
      </c>
    </row>
    <row r="1334" spans="27:29" x14ac:dyDescent="0.3">
      <c r="AA1334" s="114">
        <f t="shared" si="25"/>
        <v>1</v>
      </c>
      <c r="AB1334" s="114">
        <f>IF(AC1334="",0,IFERROR(IF(VLOOKUP(AC1334,AC$38:AC1333,1,0)&gt;0,0,0),1))</f>
        <v>0</v>
      </c>
      <c r="AC1334" s="117">
        <f>IF(DATOS!J1298=Y$39,DATOS!C1298,"")</f>
        <v>0</v>
      </c>
    </row>
    <row r="1335" spans="27:29" x14ac:dyDescent="0.3">
      <c r="AA1335" s="114">
        <f t="shared" si="25"/>
        <v>1</v>
      </c>
      <c r="AB1335" s="114">
        <f>IF(AC1335="",0,IFERROR(IF(VLOOKUP(AC1335,AC$38:AC1334,1,0)&gt;0,0,0),1))</f>
        <v>0</v>
      </c>
      <c r="AC1335" s="117">
        <f>IF(DATOS!J1299=Y$39,DATOS!C1299,"")</f>
        <v>0</v>
      </c>
    </row>
    <row r="1336" spans="27:29" x14ac:dyDescent="0.3">
      <c r="AA1336" s="114">
        <f t="shared" si="25"/>
        <v>1</v>
      </c>
      <c r="AB1336" s="114">
        <f>IF(AC1336="",0,IFERROR(IF(VLOOKUP(AC1336,AC$38:AC1335,1,0)&gt;0,0,0),1))</f>
        <v>0</v>
      </c>
      <c r="AC1336" s="117">
        <f>IF(DATOS!J1300=Y$39,DATOS!C1300,"")</f>
        <v>0</v>
      </c>
    </row>
    <row r="1337" spans="27:29" x14ac:dyDescent="0.3">
      <c r="AA1337" s="114">
        <f t="shared" si="25"/>
        <v>1</v>
      </c>
      <c r="AB1337" s="114">
        <f>IF(AC1337="",0,IFERROR(IF(VLOOKUP(AC1337,AC$38:AC1336,1,0)&gt;0,0,0),1))</f>
        <v>0</v>
      </c>
      <c r="AC1337" s="117">
        <f>IF(DATOS!J1301=Y$39,DATOS!C1301,"")</f>
        <v>0</v>
      </c>
    </row>
    <row r="1338" spans="27:29" x14ac:dyDescent="0.3">
      <c r="AA1338" s="114">
        <f t="shared" si="25"/>
        <v>1</v>
      </c>
      <c r="AB1338" s="114">
        <f>IF(AC1338="",0,IFERROR(IF(VLOOKUP(AC1338,AC$38:AC1337,1,0)&gt;0,0,0),1))</f>
        <v>0</v>
      </c>
      <c r="AC1338" s="117">
        <f>IF(DATOS!J1302=Y$39,DATOS!C1302,"")</f>
        <v>0</v>
      </c>
    </row>
    <row r="1339" spans="27:29" x14ac:dyDescent="0.3">
      <c r="AA1339" s="114">
        <f t="shared" si="25"/>
        <v>1</v>
      </c>
      <c r="AB1339" s="114">
        <f>IF(AC1339="",0,IFERROR(IF(VLOOKUP(AC1339,AC$38:AC1338,1,0)&gt;0,0,0),1))</f>
        <v>0</v>
      </c>
      <c r="AC1339" s="117">
        <f>IF(DATOS!J1303=Y$39,DATOS!C1303,"")</f>
        <v>0</v>
      </c>
    </row>
    <row r="1340" spans="27:29" x14ac:dyDescent="0.3">
      <c r="AA1340" s="114">
        <f t="shared" si="25"/>
        <v>1</v>
      </c>
      <c r="AB1340" s="114">
        <f>IF(AC1340="",0,IFERROR(IF(VLOOKUP(AC1340,AC$38:AC1339,1,0)&gt;0,0,0),1))</f>
        <v>0</v>
      </c>
      <c r="AC1340" s="117">
        <f>IF(DATOS!J1304=Y$39,DATOS!C1304,"")</f>
        <v>0</v>
      </c>
    </row>
    <row r="1341" spans="27:29" x14ac:dyDescent="0.3">
      <c r="AA1341" s="114">
        <f t="shared" si="25"/>
        <v>1</v>
      </c>
      <c r="AB1341" s="114">
        <f>IF(AC1341="",0,IFERROR(IF(VLOOKUP(AC1341,AC$38:AC1340,1,0)&gt;0,0,0),1))</f>
        <v>0</v>
      </c>
      <c r="AC1341" s="117">
        <f>IF(DATOS!J1305=Y$39,DATOS!C1305,"")</f>
        <v>0</v>
      </c>
    </row>
    <row r="1342" spans="27:29" x14ac:dyDescent="0.3">
      <c r="AA1342" s="114">
        <f t="shared" si="25"/>
        <v>1</v>
      </c>
      <c r="AB1342" s="114">
        <f>IF(AC1342="",0,IFERROR(IF(VLOOKUP(AC1342,AC$38:AC1341,1,0)&gt;0,0,0),1))</f>
        <v>0</v>
      </c>
      <c r="AC1342" s="117">
        <f>IF(DATOS!J1306=Y$39,DATOS!C1306,"")</f>
        <v>0</v>
      </c>
    </row>
    <row r="1343" spans="27:29" x14ac:dyDescent="0.3">
      <c r="AA1343" s="114">
        <f t="shared" si="25"/>
        <v>1</v>
      </c>
      <c r="AB1343" s="114">
        <f>IF(AC1343="",0,IFERROR(IF(VLOOKUP(AC1343,AC$38:AC1342,1,0)&gt;0,0,0),1))</f>
        <v>0</v>
      </c>
      <c r="AC1343" s="117">
        <f>IF(DATOS!J1307=Y$39,DATOS!C1307,"")</f>
        <v>0</v>
      </c>
    </row>
    <row r="1344" spans="27:29" x14ac:dyDescent="0.3">
      <c r="AA1344" s="114">
        <f t="shared" si="25"/>
        <v>1</v>
      </c>
      <c r="AB1344" s="114">
        <f>IF(AC1344="",0,IFERROR(IF(VLOOKUP(AC1344,AC$38:AC1343,1,0)&gt;0,0,0),1))</f>
        <v>0</v>
      </c>
      <c r="AC1344" s="117">
        <f>IF(DATOS!J1308=Y$39,DATOS!C1308,"")</f>
        <v>0</v>
      </c>
    </row>
    <row r="1345" spans="27:29" x14ac:dyDescent="0.3">
      <c r="AA1345" s="114">
        <f t="shared" si="25"/>
        <v>1</v>
      </c>
      <c r="AB1345" s="114">
        <f>IF(AC1345="",0,IFERROR(IF(VLOOKUP(AC1345,AC$38:AC1344,1,0)&gt;0,0,0),1))</f>
        <v>0</v>
      </c>
      <c r="AC1345" s="117">
        <f>IF(DATOS!J1309=Y$39,DATOS!C1309,"")</f>
        <v>0</v>
      </c>
    </row>
    <row r="1346" spans="27:29" x14ac:dyDescent="0.3">
      <c r="AA1346" s="114">
        <f t="shared" si="25"/>
        <v>1</v>
      </c>
      <c r="AB1346" s="114">
        <f>IF(AC1346="",0,IFERROR(IF(VLOOKUP(AC1346,AC$38:AC1345,1,0)&gt;0,0,0),1))</f>
        <v>0</v>
      </c>
      <c r="AC1346" s="117">
        <f>IF(DATOS!J1310=Y$39,DATOS!C1310,"")</f>
        <v>0</v>
      </c>
    </row>
    <row r="1347" spans="27:29" x14ac:dyDescent="0.3">
      <c r="AA1347" s="114">
        <f t="shared" si="25"/>
        <v>1</v>
      </c>
      <c r="AB1347" s="114">
        <f>IF(AC1347="",0,IFERROR(IF(VLOOKUP(AC1347,AC$38:AC1346,1,0)&gt;0,0,0),1))</f>
        <v>0</v>
      </c>
      <c r="AC1347" s="117">
        <f>IF(DATOS!J1311=Y$39,DATOS!C1311,"")</f>
        <v>0</v>
      </c>
    </row>
    <row r="1348" spans="27:29" x14ac:dyDescent="0.3">
      <c r="AA1348" s="114">
        <f t="shared" si="25"/>
        <v>1</v>
      </c>
      <c r="AB1348" s="114">
        <f>IF(AC1348="",0,IFERROR(IF(VLOOKUP(AC1348,AC$38:AC1347,1,0)&gt;0,0,0),1))</f>
        <v>0</v>
      </c>
      <c r="AC1348" s="117">
        <f>IF(DATOS!J1312=Y$39,DATOS!C1312,"")</f>
        <v>0</v>
      </c>
    </row>
    <row r="1349" spans="27:29" x14ac:dyDescent="0.3">
      <c r="AA1349" s="114">
        <f t="shared" si="25"/>
        <v>1</v>
      </c>
      <c r="AB1349" s="114">
        <f>IF(AC1349="",0,IFERROR(IF(VLOOKUP(AC1349,AC$38:AC1348,1,0)&gt;0,0,0),1))</f>
        <v>0</v>
      </c>
      <c r="AC1349" s="117">
        <f>IF(DATOS!J1313=Y$39,DATOS!C1313,"")</f>
        <v>0</v>
      </c>
    </row>
    <row r="1350" spans="27:29" x14ac:dyDescent="0.3">
      <c r="AA1350" s="114">
        <f t="shared" si="25"/>
        <v>1</v>
      </c>
      <c r="AB1350" s="114">
        <f>IF(AC1350="",0,IFERROR(IF(VLOOKUP(AC1350,AC$38:AC1349,1,0)&gt;0,0,0),1))</f>
        <v>0</v>
      </c>
      <c r="AC1350" s="117">
        <f>IF(DATOS!J1314=Y$39,DATOS!C1314,"")</f>
        <v>0</v>
      </c>
    </row>
    <row r="1351" spans="27:29" x14ac:dyDescent="0.3">
      <c r="AA1351" s="114">
        <f t="shared" si="25"/>
        <v>1</v>
      </c>
      <c r="AB1351" s="114">
        <f>IF(AC1351="",0,IFERROR(IF(VLOOKUP(AC1351,AC$38:AC1350,1,0)&gt;0,0,0),1))</f>
        <v>0</v>
      </c>
      <c r="AC1351" s="117">
        <f>IF(DATOS!J1315=Y$39,DATOS!C1315,"")</f>
        <v>0</v>
      </c>
    </row>
    <row r="1352" spans="27:29" x14ac:dyDescent="0.3">
      <c r="AA1352" s="114">
        <f t="shared" si="25"/>
        <v>1</v>
      </c>
      <c r="AB1352" s="114">
        <f>IF(AC1352="",0,IFERROR(IF(VLOOKUP(AC1352,AC$38:AC1351,1,0)&gt;0,0,0),1))</f>
        <v>0</v>
      </c>
      <c r="AC1352" s="117">
        <f>IF(DATOS!J1316=Y$39,DATOS!C1316,"")</f>
        <v>0</v>
      </c>
    </row>
    <row r="1353" spans="27:29" x14ac:dyDescent="0.3">
      <c r="AA1353" s="114">
        <f t="shared" si="25"/>
        <v>1</v>
      </c>
      <c r="AB1353" s="114">
        <f>IF(AC1353="",0,IFERROR(IF(VLOOKUP(AC1353,AC$38:AC1352,1,0)&gt;0,0,0),1))</f>
        <v>0</v>
      </c>
      <c r="AC1353" s="117">
        <f>IF(DATOS!J1317=Y$39,DATOS!C1317,"")</f>
        <v>0</v>
      </c>
    </row>
    <row r="1354" spans="27:29" x14ac:dyDescent="0.3">
      <c r="AA1354" s="114">
        <f t="shared" si="25"/>
        <v>1</v>
      </c>
      <c r="AB1354" s="114">
        <f>IF(AC1354="",0,IFERROR(IF(VLOOKUP(AC1354,AC$38:AC1353,1,0)&gt;0,0,0),1))</f>
        <v>0</v>
      </c>
      <c r="AC1354" s="117">
        <f>IF(DATOS!J1318=Y$39,DATOS!C1318,"")</f>
        <v>0</v>
      </c>
    </row>
    <row r="1355" spans="27:29" x14ac:dyDescent="0.3">
      <c r="AA1355" s="114">
        <f t="shared" si="25"/>
        <v>1</v>
      </c>
      <c r="AB1355" s="114">
        <f>IF(AC1355="",0,IFERROR(IF(VLOOKUP(AC1355,AC$38:AC1354,1,0)&gt;0,0,0),1))</f>
        <v>0</v>
      </c>
      <c r="AC1355" s="117">
        <f>IF(DATOS!J1319=Y$39,DATOS!C1319,"")</f>
        <v>0</v>
      </c>
    </row>
    <row r="1356" spans="27:29" x14ac:dyDescent="0.3">
      <c r="AA1356" s="114">
        <f t="shared" si="25"/>
        <v>1</v>
      </c>
      <c r="AB1356" s="114">
        <f>IF(AC1356="",0,IFERROR(IF(VLOOKUP(AC1356,AC$38:AC1355,1,0)&gt;0,0,0),1))</f>
        <v>0</v>
      </c>
      <c r="AC1356" s="117">
        <f>IF(DATOS!J1320=Y$39,DATOS!C1320,"")</f>
        <v>0</v>
      </c>
    </row>
    <row r="1357" spans="27:29" x14ac:dyDescent="0.3">
      <c r="AA1357" s="114">
        <f t="shared" si="25"/>
        <v>1</v>
      </c>
      <c r="AB1357" s="114">
        <f>IF(AC1357="",0,IFERROR(IF(VLOOKUP(AC1357,AC$38:AC1356,1,0)&gt;0,0,0),1))</f>
        <v>0</v>
      </c>
      <c r="AC1357" s="117">
        <f>IF(DATOS!J1321=Y$39,DATOS!C1321,"")</f>
        <v>0</v>
      </c>
    </row>
    <row r="1358" spans="27:29" x14ac:dyDescent="0.3">
      <c r="AA1358" s="114">
        <f t="shared" si="25"/>
        <v>1</v>
      </c>
      <c r="AB1358" s="114">
        <f>IF(AC1358="",0,IFERROR(IF(VLOOKUP(AC1358,AC$38:AC1357,1,0)&gt;0,0,0),1))</f>
        <v>0</v>
      </c>
      <c r="AC1358" s="117">
        <f>IF(DATOS!J1322=Y$39,DATOS!C1322,"")</f>
        <v>0</v>
      </c>
    </row>
    <row r="1359" spans="27:29" x14ac:dyDescent="0.3">
      <c r="AA1359" s="114">
        <f t="shared" si="25"/>
        <v>1</v>
      </c>
      <c r="AB1359" s="114">
        <f>IF(AC1359="",0,IFERROR(IF(VLOOKUP(AC1359,AC$38:AC1358,1,0)&gt;0,0,0),1))</f>
        <v>0</v>
      </c>
      <c r="AC1359" s="117">
        <f>IF(DATOS!J1323=Y$39,DATOS!C1323,"")</f>
        <v>0</v>
      </c>
    </row>
    <row r="1360" spans="27:29" x14ac:dyDescent="0.3">
      <c r="AA1360" s="114">
        <f t="shared" si="25"/>
        <v>1</v>
      </c>
      <c r="AB1360" s="114">
        <f>IF(AC1360="",0,IFERROR(IF(VLOOKUP(AC1360,AC$38:AC1359,1,0)&gt;0,0,0),1))</f>
        <v>0</v>
      </c>
      <c r="AC1360" s="117">
        <f>IF(DATOS!J1324=Y$39,DATOS!C1324,"")</f>
        <v>0</v>
      </c>
    </row>
    <row r="1361" spans="27:29" x14ac:dyDescent="0.3">
      <c r="AA1361" s="114">
        <f t="shared" si="25"/>
        <v>1</v>
      </c>
      <c r="AB1361" s="114">
        <f>IF(AC1361="",0,IFERROR(IF(VLOOKUP(AC1361,AC$38:AC1360,1,0)&gt;0,0,0),1))</f>
        <v>0</v>
      </c>
      <c r="AC1361" s="117">
        <f>IF(DATOS!J1325=Y$39,DATOS!C1325,"")</f>
        <v>0</v>
      </c>
    </row>
    <row r="1362" spans="27:29" x14ac:dyDescent="0.3">
      <c r="AA1362" s="114">
        <f t="shared" si="25"/>
        <v>1</v>
      </c>
      <c r="AB1362" s="114">
        <f>IF(AC1362="",0,IFERROR(IF(VLOOKUP(AC1362,AC$38:AC1361,1,0)&gt;0,0,0),1))</f>
        <v>0</v>
      </c>
      <c r="AC1362" s="117">
        <f>IF(DATOS!J1326=Y$39,DATOS!C1326,"")</f>
        <v>0</v>
      </c>
    </row>
    <row r="1363" spans="27:29" x14ac:dyDescent="0.3">
      <c r="AA1363" s="114">
        <f t="shared" si="25"/>
        <v>1</v>
      </c>
      <c r="AB1363" s="114">
        <f>IF(AC1363="",0,IFERROR(IF(VLOOKUP(AC1363,AC$38:AC1362,1,0)&gt;0,0,0),1))</f>
        <v>0</v>
      </c>
      <c r="AC1363" s="117">
        <f>IF(DATOS!J1327=Y$39,DATOS!C1327,"")</f>
        <v>0</v>
      </c>
    </row>
    <row r="1364" spans="27:29" x14ac:dyDescent="0.3">
      <c r="AA1364" s="114">
        <f t="shared" si="25"/>
        <v>1</v>
      </c>
      <c r="AB1364" s="114">
        <f>IF(AC1364="",0,IFERROR(IF(VLOOKUP(AC1364,AC$38:AC1363,1,0)&gt;0,0,0),1))</f>
        <v>0</v>
      </c>
      <c r="AC1364" s="117">
        <f>IF(DATOS!J1328=Y$39,DATOS!C1328,"")</f>
        <v>0</v>
      </c>
    </row>
    <row r="1365" spans="27:29" x14ac:dyDescent="0.3">
      <c r="AA1365" s="114">
        <f t="shared" si="25"/>
        <v>1</v>
      </c>
      <c r="AB1365" s="114">
        <f>IF(AC1365="",0,IFERROR(IF(VLOOKUP(AC1365,AC$38:AC1364,1,0)&gt;0,0,0),1))</f>
        <v>0</v>
      </c>
      <c r="AC1365" s="117">
        <f>IF(DATOS!J1329=Y$39,DATOS!C1329,"")</f>
        <v>0</v>
      </c>
    </row>
    <row r="1366" spans="27:29" x14ac:dyDescent="0.3">
      <c r="AA1366" s="114">
        <f t="shared" si="25"/>
        <v>1</v>
      </c>
      <c r="AB1366" s="114">
        <f>IF(AC1366="",0,IFERROR(IF(VLOOKUP(AC1366,AC$38:AC1365,1,0)&gt;0,0,0),1))</f>
        <v>0</v>
      </c>
      <c r="AC1366" s="117">
        <f>IF(DATOS!J1330=Y$39,DATOS!C1330,"")</f>
        <v>0</v>
      </c>
    </row>
    <row r="1367" spans="27:29" x14ac:dyDescent="0.3">
      <c r="AA1367" s="114">
        <f t="shared" si="25"/>
        <v>1</v>
      </c>
      <c r="AB1367" s="114">
        <f>IF(AC1367="",0,IFERROR(IF(VLOOKUP(AC1367,AC$38:AC1366,1,0)&gt;0,0,0),1))</f>
        <v>0</v>
      </c>
      <c r="AC1367" s="117">
        <f>IF(DATOS!J1331=Y$39,DATOS!C1331,"")</f>
        <v>0</v>
      </c>
    </row>
    <row r="1368" spans="27:29" x14ac:dyDescent="0.3">
      <c r="AA1368" s="114">
        <f t="shared" si="25"/>
        <v>1</v>
      </c>
      <c r="AB1368" s="114">
        <f>IF(AC1368="",0,IFERROR(IF(VLOOKUP(AC1368,AC$38:AC1367,1,0)&gt;0,0,0),1))</f>
        <v>0</v>
      </c>
      <c r="AC1368" s="117">
        <f>IF(DATOS!J1332=Y$39,DATOS!C1332,"")</f>
        <v>0</v>
      </c>
    </row>
    <row r="1369" spans="27:29" x14ac:dyDescent="0.3">
      <c r="AA1369" s="114">
        <f t="shared" si="25"/>
        <v>1</v>
      </c>
      <c r="AB1369" s="114">
        <f>IF(AC1369="",0,IFERROR(IF(VLOOKUP(AC1369,AC$38:AC1368,1,0)&gt;0,0,0),1))</f>
        <v>0</v>
      </c>
      <c r="AC1369" s="117">
        <f>IF(DATOS!J1333=Y$39,DATOS!C1333,"")</f>
        <v>0</v>
      </c>
    </row>
    <row r="1370" spans="27:29" x14ac:dyDescent="0.3">
      <c r="AA1370" s="114">
        <f t="shared" si="25"/>
        <v>1</v>
      </c>
      <c r="AB1370" s="114">
        <f>IF(AC1370="",0,IFERROR(IF(VLOOKUP(AC1370,AC$38:AC1369,1,0)&gt;0,0,0),1))</f>
        <v>0</v>
      </c>
      <c r="AC1370" s="117">
        <f>IF(DATOS!J1334=Y$39,DATOS!C1334,"")</f>
        <v>0</v>
      </c>
    </row>
    <row r="1371" spans="27:29" x14ac:dyDescent="0.3">
      <c r="AA1371" s="114">
        <f t="shared" si="25"/>
        <v>1</v>
      </c>
      <c r="AB1371" s="114">
        <f>IF(AC1371="",0,IFERROR(IF(VLOOKUP(AC1371,AC$38:AC1370,1,0)&gt;0,0,0),1))</f>
        <v>0</v>
      </c>
      <c r="AC1371" s="117">
        <f>IF(DATOS!J1335=Y$39,DATOS!C1335,"")</f>
        <v>0</v>
      </c>
    </row>
    <row r="1372" spans="27:29" x14ac:dyDescent="0.3">
      <c r="AA1372" s="114">
        <f t="shared" si="25"/>
        <v>1</v>
      </c>
      <c r="AB1372" s="114">
        <f>IF(AC1372="",0,IFERROR(IF(VLOOKUP(AC1372,AC$38:AC1371,1,0)&gt;0,0,0),1))</f>
        <v>0</v>
      </c>
      <c r="AC1372" s="117">
        <f>IF(DATOS!J1336=Y$39,DATOS!C1336,"")</f>
        <v>0</v>
      </c>
    </row>
    <row r="1373" spans="27:29" x14ac:dyDescent="0.3">
      <c r="AA1373" s="114">
        <f t="shared" si="25"/>
        <v>1</v>
      </c>
      <c r="AB1373" s="114">
        <f>IF(AC1373="",0,IFERROR(IF(VLOOKUP(AC1373,AC$38:AC1372,1,0)&gt;0,0,0),1))</f>
        <v>0</v>
      </c>
      <c r="AC1373" s="117">
        <f>IF(DATOS!J1337=Y$39,DATOS!C1337,"")</f>
        <v>0</v>
      </c>
    </row>
    <row r="1374" spans="27:29" x14ac:dyDescent="0.3">
      <c r="AA1374" s="114">
        <f t="shared" si="25"/>
        <v>1</v>
      </c>
      <c r="AB1374" s="114">
        <f>IF(AC1374="",0,IFERROR(IF(VLOOKUP(AC1374,AC$38:AC1373,1,0)&gt;0,0,0),1))</f>
        <v>0</v>
      </c>
      <c r="AC1374" s="117">
        <f>IF(DATOS!J1338=Y$39,DATOS!C1338,"")</f>
        <v>0</v>
      </c>
    </row>
    <row r="1375" spans="27:29" x14ac:dyDescent="0.3">
      <c r="AA1375" s="114">
        <f t="shared" si="25"/>
        <v>1</v>
      </c>
      <c r="AB1375" s="114">
        <f>IF(AC1375="",0,IFERROR(IF(VLOOKUP(AC1375,AC$38:AC1374,1,0)&gt;0,0,0),1))</f>
        <v>0</v>
      </c>
      <c r="AC1375" s="117">
        <f>IF(DATOS!J1339=Y$39,DATOS!C1339,"")</f>
        <v>0</v>
      </c>
    </row>
    <row r="1376" spans="27:29" x14ac:dyDescent="0.3">
      <c r="AA1376" s="114">
        <f t="shared" si="25"/>
        <v>1</v>
      </c>
      <c r="AB1376" s="114">
        <f>IF(AC1376="",0,IFERROR(IF(VLOOKUP(AC1376,AC$38:AC1375,1,0)&gt;0,0,0),1))</f>
        <v>0</v>
      </c>
      <c r="AC1376" s="117">
        <f>IF(DATOS!J1340=Y$39,DATOS!C1340,"")</f>
        <v>0</v>
      </c>
    </row>
    <row r="1377" spans="27:29" x14ac:dyDescent="0.3">
      <c r="AA1377" s="114">
        <f t="shared" si="25"/>
        <v>1</v>
      </c>
      <c r="AB1377" s="114">
        <f>IF(AC1377="",0,IFERROR(IF(VLOOKUP(AC1377,AC$38:AC1376,1,0)&gt;0,0,0),1))</f>
        <v>0</v>
      </c>
      <c r="AC1377" s="117">
        <f>IF(DATOS!J1341=Y$39,DATOS!C1341,"")</f>
        <v>0</v>
      </c>
    </row>
    <row r="1378" spans="27:29" x14ac:dyDescent="0.3">
      <c r="AA1378" s="114">
        <f t="shared" si="25"/>
        <v>1</v>
      </c>
      <c r="AB1378" s="114">
        <f>IF(AC1378="",0,IFERROR(IF(VLOOKUP(AC1378,AC$38:AC1377,1,0)&gt;0,0,0),1))</f>
        <v>0</v>
      </c>
      <c r="AC1378" s="117">
        <f>IF(DATOS!J1342=Y$39,DATOS!C1342,"")</f>
        <v>0</v>
      </c>
    </row>
    <row r="1379" spans="27:29" x14ac:dyDescent="0.3">
      <c r="AA1379" s="114">
        <f t="shared" si="25"/>
        <v>1</v>
      </c>
      <c r="AB1379" s="114">
        <f>IF(AC1379="",0,IFERROR(IF(VLOOKUP(AC1379,AC$38:AC1378,1,0)&gt;0,0,0),1))</f>
        <v>0</v>
      </c>
      <c r="AC1379" s="117">
        <f>IF(DATOS!J1343=Y$39,DATOS!C1343,"")</f>
        <v>0</v>
      </c>
    </row>
    <row r="1380" spans="27:29" x14ac:dyDescent="0.3">
      <c r="AA1380" s="114">
        <f t="shared" si="25"/>
        <v>1</v>
      </c>
      <c r="AB1380" s="114">
        <f>IF(AC1380="",0,IFERROR(IF(VLOOKUP(AC1380,AC$38:AC1379,1,0)&gt;0,0,0),1))</f>
        <v>0</v>
      </c>
      <c r="AC1380" s="117">
        <f>IF(DATOS!J1344=Y$39,DATOS!C1344,"")</f>
        <v>0</v>
      </c>
    </row>
    <row r="1381" spans="27:29" x14ac:dyDescent="0.3">
      <c r="AA1381" s="114">
        <f t="shared" si="25"/>
        <v>1</v>
      </c>
      <c r="AB1381" s="114">
        <f>IF(AC1381="",0,IFERROR(IF(VLOOKUP(AC1381,AC$38:AC1380,1,0)&gt;0,0,0),1))</f>
        <v>0</v>
      </c>
      <c r="AC1381" s="117">
        <f>IF(DATOS!J1345=Y$39,DATOS!C1345,"")</f>
        <v>0</v>
      </c>
    </row>
    <row r="1382" spans="27:29" x14ac:dyDescent="0.3">
      <c r="AA1382" s="114">
        <f t="shared" ref="AA1382:AA1445" si="26">AA1381+AB1382</f>
        <v>1</v>
      </c>
      <c r="AB1382" s="114">
        <f>IF(AC1382="",0,IFERROR(IF(VLOOKUP(AC1382,AC$38:AC1381,1,0)&gt;0,0,0),1))</f>
        <v>0</v>
      </c>
      <c r="AC1382" s="117">
        <f>IF(DATOS!J1346=Y$39,DATOS!C1346,"")</f>
        <v>0</v>
      </c>
    </row>
    <row r="1383" spans="27:29" x14ac:dyDescent="0.3">
      <c r="AA1383" s="114">
        <f t="shared" si="26"/>
        <v>1</v>
      </c>
      <c r="AB1383" s="114">
        <f>IF(AC1383="",0,IFERROR(IF(VLOOKUP(AC1383,AC$38:AC1382,1,0)&gt;0,0,0),1))</f>
        <v>0</v>
      </c>
      <c r="AC1383" s="117">
        <f>IF(DATOS!J1347=Y$39,DATOS!C1347,"")</f>
        <v>0</v>
      </c>
    </row>
    <row r="1384" spans="27:29" x14ac:dyDescent="0.3">
      <c r="AA1384" s="114">
        <f t="shared" si="26"/>
        <v>1</v>
      </c>
      <c r="AB1384" s="114">
        <f>IF(AC1384="",0,IFERROR(IF(VLOOKUP(AC1384,AC$38:AC1383,1,0)&gt;0,0,0),1))</f>
        <v>0</v>
      </c>
      <c r="AC1384" s="117">
        <f>IF(DATOS!J1348=Y$39,DATOS!C1348,"")</f>
        <v>0</v>
      </c>
    </row>
    <row r="1385" spans="27:29" x14ac:dyDescent="0.3">
      <c r="AA1385" s="114">
        <f t="shared" si="26"/>
        <v>1</v>
      </c>
      <c r="AB1385" s="114">
        <f>IF(AC1385="",0,IFERROR(IF(VLOOKUP(AC1385,AC$38:AC1384,1,0)&gt;0,0,0),1))</f>
        <v>0</v>
      </c>
      <c r="AC1385" s="117">
        <f>IF(DATOS!J1349=Y$39,DATOS!C1349,"")</f>
        <v>0</v>
      </c>
    </row>
    <row r="1386" spans="27:29" x14ac:dyDescent="0.3">
      <c r="AA1386" s="114">
        <f t="shared" si="26"/>
        <v>1</v>
      </c>
      <c r="AB1386" s="114">
        <f>IF(AC1386="",0,IFERROR(IF(VLOOKUP(AC1386,AC$38:AC1385,1,0)&gt;0,0,0),1))</f>
        <v>0</v>
      </c>
      <c r="AC1386" s="117">
        <f>IF(DATOS!J1350=Y$39,DATOS!C1350,"")</f>
        <v>0</v>
      </c>
    </row>
    <row r="1387" spans="27:29" x14ac:dyDescent="0.3">
      <c r="AA1387" s="114">
        <f t="shared" si="26"/>
        <v>1</v>
      </c>
      <c r="AB1387" s="114">
        <f>IF(AC1387="",0,IFERROR(IF(VLOOKUP(AC1387,AC$38:AC1386,1,0)&gt;0,0,0),1))</f>
        <v>0</v>
      </c>
      <c r="AC1387" s="117">
        <f>IF(DATOS!J1351=Y$39,DATOS!C1351,"")</f>
        <v>0</v>
      </c>
    </row>
    <row r="1388" spans="27:29" x14ac:dyDescent="0.3">
      <c r="AA1388" s="114">
        <f t="shared" si="26"/>
        <v>1</v>
      </c>
      <c r="AB1388" s="114">
        <f>IF(AC1388="",0,IFERROR(IF(VLOOKUP(AC1388,AC$38:AC1387,1,0)&gt;0,0,0),1))</f>
        <v>0</v>
      </c>
      <c r="AC1388" s="117">
        <f>IF(DATOS!J1352=Y$39,DATOS!C1352,"")</f>
        <v>0</v>
      </c>
    </row>
    <row r="1389" spans="27:29" x14ac:dyDescent="0.3">
      <c r="AA1389" s="114">
        <f t="shared" si="26"/>
        <v>1</v>
      </c>
      <c r="AB1389" s="114">
        <f>IF(AC1389="",0,IFERROR(IF(VLOOKUP(AC1389,AC$38:AC1388,1,0)&gt;0,0,0),1))</f>
        <v>0</v>
      </c>
      <c r="AC1389" s="117">
        <f>IF(DATOS!J1353=Y$39,DATOS!C1353,"")</f>
        <v>0</v>
      </c>
    </row>
    <row r="1390" spans="27:29" x14ac:dyDescent="0.3">
      <c r="AA1390" s="114">
        <f t="shared" si="26"/>
        <v>1</v>
      </c>
      <c r="AB1390" s="114">
        <f>IF(AC1390="",0,IFERROR(IF(VLOOKUP(AC1390,AC$38:AC1389,1,0)&gt;0,0,0),1))</f>
        <v>0</v>
      </c>
      <c r="AC1390" s="117">
        <f>IF(DATOS!J1354=Y$39,DATOS!C1354,"")</f>
        <v>0</v>
      </c>
    </row>
    <row r="1391" spans="27:29" x14ac:dyDescent="0.3">
      <c r="AA1391" s="114">
        <f t="shared" si="26"/>
        <v>1</v>
      </c>
      <c r="AB1391" s="114">
        <f>IF(AC1391="",0,IFERROR(IF(VLOOKUP(AC1391,AC$38:AC1390,1,0)&gt;0,0,0),1))</f>
        <v>0</v>
      </c>
      <c r="AC1391" s="117">
        <f>IF(DATOS!J1355=Y$39,DATOS!C1355,"")</f>
        <v>0</v>
      </c>
    </row>
    <row r="1392" spans="27:29" x14ac:dyDescent="0.3">
      <c r="AA1392" s="114">
        <f t="shared" si="26"/>
        <v>1</v>
      </c>
      <c r="AB1392" s="114">
        <f>IF(AC1392="",0,IFERROR(IF(VLOOKUP(AC1392,AC$38:AC1391,1,0)&gt;0,0,0),1))</f>
        <v>0</v>
      </c>
      <c r="AC1392" s="117">
        <f>IF(DATOS!J1356=Y$39,DATOS!C1356,"")</f>
        <v>0</v>
      </c>
    </row>
    <row r="1393" spans="27:29" x14ac:dyDescent="0.3">
      <c r="AA1393" s="114">
        <f t="shared" si="26"/>
        <v>1</v>
      </c>
      <c r="AB1393" s="114">
        <f>IF(AC1393="",0,IFERROR(IF(VLOOKUP(AC1393,AC$38:AC1392,1,0)&gt;0,0,0),1))</f>
        <v>0</v>
      </c>
      <c r="AC1393" s="117">
        <f>IF(DATOS!J1357=Y$39,DATOS!C1357,"")</f>
        <v>0</v>
      </c>
    </row>
    <row r="1394" spans="27:29" x14ac:dyDescent="0.3">
      <c r="AA1394" s="114">
        <f t="shared" si="26"/>
        <v>1</v>
      </c>
      <c r="AB1394" s="114">
        <f>IF(AC1394="",0,IFERROR(IF(VLOOKUP(AC1394,AC$38:AC1393,1,0)&gt;0,0,0),1))</f>
        <v>0</v>
      </c>
      <c r="AC1394" s="117">
        <f>IF(DATOS!J1358=Y$39,DATOS!C1358,"")</f>
        <v>0</v>
      </c>
    </row>
    <row r="1395" spans="27:29" x14ac:dyDescent="0.3">
      <c r="AA1395" s="114">
        <f t="shared" si="26"/>
        <v>1</v>
      </c>
      <c r="AB1395" s="114">
        <f>IF(AC1395="",0,IFERROR(IF(VLOOKUP(AC1395,AC$38:AC1394,1,0)&gt;0,0,0),1))</f>
        <v>0</v>
      </c>
      <c r="AC1395" s="117">
        <f>IF(DATOS!J1359=Y$39,DATOS!C1359,"")</f>
        <v>0</v>
      </c>
    </row>
    <row r="1396" spans="27:29" x14ac:dyDescent="0.3">
      <c r="AA1396" s="114">
        <f t="shared" si="26"/>
        <v>1</v>
      </c>
      <c r="AB1396" s="114">
        <f>IF(AC1396="",0,IFERROR(IF(VLOOKUP(AC1396,AC$38:AC1395,1,0)&gt;0,0,0),1))</f>
        <v>0</v>
      </c>
      <c r="AC1396" s="117">
        <f>IF(DATOS!J1360=Y$39,DATOS!C1360,"")</f>
        <v>0</v>
      </c>
    </row>
    <row r="1397" spans="27:29" x14ac:dyDescent="0.3">
      <c r="AA1397" s="114">
        <f t="shared" si="26"/>
        <v>1</v>
      </c>
      <c r="AB1397" s="114">
        <f>IF(AC1397="",0,IFERROR(IF(VLOOKUP(AC1397,AC$38:AC1396,1,0)&gt;0,0,0),1))</f>
        <v>0</v>
      </c>
      <c r="AC1397" s="117">
        <f>IF(DATOS!J1361=Y$39,DATOS!C1361,"")</f>
        <v>0</v>
      </c>
    </row>
    <row r="1398" spans="27:29" x14ac:dyDescent="0.3">
      <c r="AA1398" s="114">
        <f t="shared" si="26"/>
        <v>1</v>
      </c>
      <c r="AB1398" s="114">
        <f>IF(AC1398="",0,IFERROR(IF(VLOOKUP(AC1398,AC$38:AC1397,1,0)&gt;0,0,0),1))</f>
        <v>0</v>
      </c>
      <c r="AC1398" s="117">
        <f>IF(DATOS!J1362=Y$39,DATOS!C1362,"")</f>
        <v>0</v>
      </c>
    </row>
    <row r="1399" spans="27:29" x14ac:dyDescent="0.3">
      <c r="AA1399" s="114">
        <f t="shared" si="26"/>
        <v>1</v>
      </c>
      <c r="AB1399" s="114">
        <f>IF(AC1399="",0,IFERROR(IF(VLOOKUP(AC1399,AC$38:AC1398,1,0)&gt;0,0,0),1))</f>
        <v>0</v>
      </c>
      <c r="AC1399" s="117">
        <f>IF(DATOS!J1363=Y$39,DATOS!C1363,"")</f>
        <v>0</v>
      </c>
    </row>
    <row r="1400" spans="27:29" x14ac:dyDescent="0.3">
      <c r="AA1400" s="114">
        <f t="shared" si="26"/>
        <v>1</v>
      </c>
      <c r="AB1400" s="114">
        <f>IF(AC1400="",0,IFERROR(IF(VLOOKUP(AC1400,AC$38:AC1399,1,0)&gt;0,0,0),1))</f>
        <v>0</v>
      </c>
      <c r="AC1400" s="117">
        <f>IF(DATOS!J1364=Y$39,DATOS!C1364,"")</f>
        <v>0</v>
      </c>
    </row>
    <row r="1401" spans="27:29" x14ac:dyDescent="0.3">
      <c r="AA1401" s="114">
        <f t="shared" si="26"/>
        <v>1</v>
      </c>
      <c r="AB1401" s="114">
        <f>IF(AC1401="",0,IFERROR(IF(VLOOKUP(AC1401,AC$38:AC1400,1,0)&gt;0,0,0),1))</f>
        <v>0</v>
      </c>
      <c r="AC1401" s="117">
        <f>IF(DATOS!J1365=Y$39,DATOS!C1365,"")</f>
        <v>0</v>
      </c>
    </row>
    <row r="1402" spans="27:29" x14ac:dyDescent="0.3">
      <c r="AA1402" s="114">
        <f t="shared" si="26"/>
        <v>1</v>
      </c>
      <c r="AB1402" s="114">
        <f>IF(AC1402="",0,IFERROR(IF(VLOOKUP(AC1402,AC$38:AC1401,1,0)&gt;0,0,0),1))</f>
        <v>0</v>
      </c>
      <c r="AC1402" s="117">
        <f>IF(DATOS!J1366=Y$39,DATOS!C1366,"")</f>
        <v>0</v>
      </c>
    </row>
    <row r="1403" spans="27:29" x14ac:dyDescent="0.3">
      <c r="AA1403" s="114">
        <f t="shared" si="26"/>
        <v>1</v>
      </c>
      <c r="AB1403" s="114">
        <f>IF(AC1403="",0,IFERROR(IF(VLOOKUP(AC1403,AC$38:AC1402,1,0)&gt;0,0,0),1))</f>
        <v>0</v>
      </c>
      <c r="AC1403" s="117">
        <f>IF(DATOS!J1367=Y$39,DATOS!C1367,"")</f>
        <v>0</v>
      </c>
    </row>
    <row r="1404" spans="27:29" x14ac:dyDescent="0.3">
      <c r="AA1404" s="114">
        <f t="shared" si="26"/>
        <v>1</v>
      </c>
      <c r="AB1404" s="114">
        <f>IF(AC1404="",0,IFERROR(IF(VLOOKUP(AC1404,AC$38:AC1403,1,0)&gt;0,0,0),1))</f>
        <v>0</v>
      </c>
      <c r="AC1404" s="117">
        <f>IF(DATOS!J1368=Y$39,DATOS!C1368,"")</f>
        <v>0</v>
      </c>
    </row>
    <row r="1405" spans="27:29" x14ac:dyDescent="0.3">
      <c r="AA1405" s="114">
        <f t="shared" si="26"/>
        <v>1</v>
      </c>
      <c r="AB1405" s="114">
        <f>IF(AC1405="",0,IFERROR(IF(VLOOKUP(AC1405,AC$38:AC1404,1,0)&gt;0,0,0),1))</f>
        <v>0</v>
      </c>
      <c r="AC1405" s="117">
        <f>IF(DATOS!J1369=Y$39,DATOS!C1369,"")</f>
        <v>0</v>
      </c>
    </row>
    <row r="1406" spans="27:29" x14ac:dyDescent="0.3">
      <c r="AA1406" s="114">
        <f t="shared" si="26"/>
        <v>1</v>
      </c>
      <c r="AB1406" s="114">
        <f>IF(AC1406="",0,IFERROR(IF(VLOOKUP(AC1406,AC$38:AC1405,1,0)&gt;0,0,0),1))</f>
        <v>0</v>
      </c>
      <c r="AC1406" s="117">
        <f>IF(DATOS!J1370=Y$39,DATOS!C1370,"")</f>
        <v>0</v>
      </c>
    </row>
    <row r="1407" spans="27:29" x14ac:dyDescent="0.3">
      <c r="AA1407" s="114">
        <f t="shared" si="26"/>
        <v>1</v>
      </c>
      <c r="AB1407" s="114">
        <f>IF(AC1407="",0,IFERROR(IF(VLOOKUP(AC1407,AC$38:AC1406,1,0)&gt;0,0,0),1))</f>
        <v>0</v>
      </c>
      <c r="AC1407" s="117">
        <f>IF(DATOS!J1371=Y$39,DATOS!C1371,"")</f>
        <v>0</v>
      </c>
    </row>
    <row r="1408" spans="27:29" x14ac:dyDescent="0.3">
      <c r="AA1408" s="114">
        <f t="shared" si="26"/>
        <v>1</v>
      </c>
      <c r="AB1408" s="114">
        <f>IF(AC1408="",0,IFERROR(IF(VLOOKUP(AC1408,AC$38:AC1407,1,0)&gt;0,0,0),1))</f>
        <v>0</v>
      </c>
      <c r="AC1408" s="117">
        <f>IF(DATOS!J1372=Y$39,DATOS!C1372,"")</f>
        <v>0</v>
      </c>
    </row>
    <row r="1409" spans="27:29" x14ac:dyDescent="0.3">
      <c r="AA1409" s="114">
        <f t="shared" si="26"/>
        <v>1</v>
      </c>
      <c r="AB1409" s="114">
        <f>IF(AC1409="",0,IFERROR(IF(VLOOKUP(AC1409,AC$38:AC1408,1,0)&gt;0,0,0),1))</f>
        <v>0</v>
      </c>
      <c r="AC1409" s="117">
        <f>IF(DATOS!J1373=Y$39,DATOS!C1373,"")</f>
        <v>0</v>
      </c>
    </row>
    <row r="1410" spans="27:29" x14ac:dyDescent="0.3">
      <c r="AA1410" s="114">
        <f t="shared" si="26"/>
        <v>1</v>
      </c>
      <c r="AB1410" s="114">
        <f>IF(AC1410="",0,IFERROR(IF(VLOOKUP(AC1410,AC$38:AC1409,1,0)&gt;0,0,0),1))</f>
        <v>0</v>
      </c>
      <c r="AC1410" s="117">
        <f>IF(DATOS!J1374=Y$39,DATOS!C1374,"")</f>
        <v>0</v>
      </c>
    </row>
    <row r="1411" spans="27:29" x14ac:dyDescent="0.3">
      <c r="AA1411" s="114">
        <f t="shared" si="26"/>
        <v>1</v>
      </c>
      <c r="AB1411" s="114">
        <f>IF(AC1411="",0,IFERROR(IF(VLOOKUP(AC1411,AC$38:AC1410,1,0)&gt;0,0,0),1))</f>
        <v>0</v>
      </c>
      <c r="AC1411" s="117">
        <f>IF(DATOS!J1375=Y$39,DATOS!C1375,"")</f>
        <v>0</v>
      </c>
    </row>
    <row r="1412" spans="27:29" x14ac:dyDescent="0.3">
      <c r="AA1412" s="114">
        <f t="shared" si="26"/>
        <v>1</v>
      </c>
      <c r="AB1412" s="114">
        <f>IF(AC1412="",0,IFERROR(IF(VLOOKUP(AC1412,AC$38:AC1411,1,0)&gt;0,0,0),1))</f>
        <v>0</v>
      </c>
      <c r="AC1412" s="117">
        <f>IF(DATOS!J1376=Y$39,DATOS!C1376,"")</f>
        <v>0</v>
      </c>
    </row>
    <row r="1413" spans="27:29" x14ac:dyDescent="0.3">
      <c r="AA1413" s="114">
        <f t="shared" si="26"/>
        <v>1</v>
      </c>
      <c r="AB1413" s="114">
        <f>IF(AC1413="",0,IFERROR(IF(VLOOKUP(AC1413,AC$38:AC1412,1,0)&gt;0,0,0),1))</f>
        <v>0</v>
      </c>
      <c r="AC1413" s="117">
        <f>IF(DATOS!J1377=Y$39,DATOS!C1377,"")</f>
        <v>0</v>
      </c>
    </row>
    <row r="1414" spans="27:29" x14ac:dyDescent="0.3">
      <c r="AA1414" s="114">
        <f t="shared" si="26"/>
        <v>1</v>
      </c>
      <c r="AB1414" s="114">
        <f>IF(AC1414="",0,IFERROR(IF(VLOOKUP(AC1414,AC$38:AC1413,1,0)&gt;0,0,0),1))</f>
        <v>0</v>
      </c>
      <c r="AC1414" s="117">
        <f>IF(DATOS!J1378=Y$39,DATOS!C1378,"")</f>
        <v>0</v>
      </c>
    </row>
    <row r="1415" spans="27:29" x14ac:dyDescent="0.3">
      <c r="AA1415" s="114">
        <f t="shared" si="26"/>
        <v>1</v>
      </c>
      <c r="AB1415" s="114">
        <f>IF(AC1415="",0,IFERROR(IF(VLOOKUP(AC1415,AC$38:AC1414,1,0)&gt;0,0,0),1))</f>
        <v>0</v>
      </c>
      <c r="AC1415" s="117">
        <f>IF(DATOS!J1379=Y$39,DATOS!C1379,"")</f>
        <v>0</v>
      </c>
    </row>
    <row r="1416" spans="27:29" x14ac:dyDescent="0.3">
      <c r="AA1416" s="114">
        <f t="shared" si="26"/>
        <v>1</v>
      </c>
      <c r="AB1416" s="114">
        <f>IF(AC1416="",0,IFERROR(IF(VLOOKUP(AC1416,AC$38:AC1415,1,0)&gt;0,0,0),1))</f>
        <v>0</v>
      </c>
      <c r="AC1416" s="117">
        <f>IF(DATOS!J1380=Y$39,DATOS!C1380,"")</f>
        <v>0</v>
      </c>
    </row>
    <row r="1417" spans="27:29" x14ac:dyDescent="0.3">
      <c r="AA1417" s="114">
        <f t="shared" si="26"/>
        <v>1</v>
      </c>
      <c r="AB1417" s="114">
        <f>IF(AC1417="",0,IFERROR(IF(VLOOKUP(AC1417,AC$38:AC1416,1,0)&gt;0,0,0),1))</f>
        <v>0</v>
      </c>
      <c r="AC1417" s="117">
        <f>IF(DATOS!J1381=Y$39,DATOS!C1381,"")</f>
        <v>0</v>
      </c>
    </row>
    <row r="1418" spans="27:29" x14ac:dyDescent="0.3">
      <c r="AA1418" s="114">
        <f t="shared" si="26"/>
        <v>1</v>
      </c>
      <c r="AB1418" s="114">
        <f>IF(AC1418="",0,IFERROR(IF(VLOOKUP(AC1418,AC$38:AC1417,1,0)&gt;0,0,0),1))</f>
        <v>0</v>
      </c>
      <c r="AC1418" s="117">
        <f>IF(DATOS!J1382=Y$39,DATOS!C1382,"")</f>
        <v>0</v>
      </c>
    </row>
    <row r="1419" spans="27:29" x14ac:dyDescent="0.3">
      <c r="AA1419" s="114">
        <f t="shared" si="26"/>
        <v>1</v>
      </c>
      <c r="AB1419" s="114">
        <f>IF(AC1419="",0,IFERROR(IF(VLOOKUP(AC1419,AC$38:AC1418,1,0)&gt;0,0,0),1))</f>
        <v>0</v>
      </c>
      <c r="AC1419" s="117">
        <f>IF(DATOS!J1383=Y$39,DATOS!C1383,"")</f>
        <v>0</v>
      </c>
    </row>
    <row r="1420" spans="27:29" x14ac:dyDescent="0.3">
      <c r="AA1420" s="114">
        <f t="shared" si="26"/>
        <v>1</v>
      </c>
      <c r="AB1420" s="114">
        <f>IF(AC1420="",0,IFERROR(IF(VLOOKUP(AC1420,AC$38:AC1419,1,0)&gt;0,0,0),1))</f>
        <v>0</v>
      </c>
      <c r="AC1420" s="117">
        <f>IF(DATOS!J1384=Y$39,DATOS!C1384,"")</f>
        <v>0</v>
      </c>
    </row>
    <row r="1421" spans="27:29" x14ac:dyDescent="0.3">
      <c r="AA1421" s="114">
        <f t="shared" si="26"/>
        <v>1</v>
      </c>
      <c r="AB1421" s="114">
        <f>IF(AC1421="",0,IFERROR(IF(VLOOKUP(AC1421,AC$38:AC1420,1,0)&gt;0,0,0),1))</f>
        <v>0</v>
      </c>
      <c r="AC1421" s="117">
        <f>IF(DATOS!J1385=Y$39,DATOS!C1385,"")</f>
        <v>0</v>
      </c>
    </row>
    <row r="1422" spans="27:29" x14ac:dyDescent="0.3">
      <c r="AA1422" s="114">
        <f t="shared" si="26"/>
        <v>1</v>
      </c>
      <c r="AB1422" s="114">
        <f>IF(AC1422="",0,IFERROR(IF(VLOOKUP(AC1422,AC$38:AC1421,1,0)&gt;0,0,0),1))</f>
        <v>0</v>
      </c>
      <c r="AC1422" s="117">
        <f>IF(DATOS!J1386=Y$39,DATOS!C1386,"")</f>
        <v>0</v>
      </c>
    </row>
    <row r="1423" spans="27:29" x14ac:dyDescent="0.3">
      <c r="AA1423" s="114">
        <f t="shared" si="26"/>
        <v>1</v>
      </c>
      <c r="AB1423" s="114">
        <f>IF(AC1423="",0,IFERROR(IF(VLOOKUP(AC1423,AC$38:AC1422,1,0)&gt;0,0,0),1))</f>
        <v>0</v>
      </c>
      <c r="AC1423" s="117">
        <f>IF(DATOS!J1387=Y$39,DATOS!C1387,"")</f>
        <v>0</v>
      </c>
    </row>
    <row r="1424" spans="27:29" x14ac:dyDescent="0.3">
      <c r="AA1424" s="114">
        <f t="shared" si="26"/>
        <v>1</v>
      </c>
      <c r="AB1424" s="114">
        <f>IF(AC1424="",0,IFERROR(IF(VLOOKUP(AC1424,AC$38:AC1423,1,0)&gt;0,0,0),1))</f>
        <v>0</v>
      </c>
      <c r="AC1424" s="117">
        <f>IF(DATOS!J1388=Y$39,DATOS!C1388,"")</f>
        <v>0</v>
      </c>
    </row>
    <row r="1425" spans="27:29" x14ac:dyDescent="0.3">
      <c r="AA1425" s="114">
        <f t="shared" si="26"/>
        <v>1</v>
      </c>
      <c r="AB1425" s="114">
        <f>IF(AC1425="",0,IFERROR(IF(VLOOKUP(AC1425,AC$38:AC1424,1,0)&gt;0,0,0),1))</f>
        <v>0</v>
      </c>
      <c r="AC1425" s="117">
        <f>IF(DATOS!J1389=Y$39,DATOS!C1389,"")</f>
        <v>0</v>
      </c>
    </row>
    <row r="1426" spans="27:29" x14ac:dyDescent="0.3">
      <c r="AA1426" s="114">
        <f t="shared" si="26"/>
        <v>1</v>
      </c>
      <c r="AB1426" s="114">
        <f>IF(AC1426="",0,IFERROR(IF(VLOOKUP(AC1426,AC$38:AC1425,1,0)&gt;0,0,0),1))</f>
        <v>0</v>
      </c>
      <c r="AC1426" s="117">
        <f>IF(DATOS!J1390=Y$39,DATOS!C1390,"")</f>
        <v>0</v>
      </c>
    </row>
    <row r="1427" spans="27:29" x14ac:dyDescent="0.3">
      <c r="AA1427" s="114">
        <f t="shared" si="26"/>
        <v>1</v>
      </c>
      <c r="AB1427" s="114">
        <f>IF(AC1427="",0,IFERROR(IF(VLOOKUP(AC1427,AC$38:AC1426,1,0)&gt;0,0,0),1))</f>
        <v>0</v>
      </c>
      <c r="AC1427" s="117">
        <f>IF(DATOS!J1391=Y$39,DATOS!C1391,"")</f>
        <v>0</v>
      </c>
    </row>
    <row r="1428" spans="27:29" x14ac:dyDescent="0.3">
      <c r="AA1428" s="114">
        <f t="shared" si="26"/>
        <v>1</v>
      </c>
      <c r="AB1428" s="114">
        <f>IF(AC1428="",0,IFERROR(IF(VLOOKUP(AC1428,AC$38:AC1427,1,0)&gt;0,0,0),1))</f>
        <v>0</v>
      </c>
      <c r="AC1428" s="117">
        <f>IF(DATOS!J1392=Y$39,DATOS!C1392,"")</f>
        <v>0</v>
      </c>
    </row>
    <row r="1429" spans="27:29" x14ac:dyDescent="0.3">
      <c r="AA1429" s="114">
        <f t="shared" si="26"/>
        <v>1</v>
      </c>
      <c r="AB1429" s="114">
        <f>IF(AC1429="",0,IFERROR(IF(VLOOKUP(AC1429,AC$38:AC1428,1,0)&gt;0,0,0),1))</f>
        <v>0</v>
      </c>
      <c r="AC1429" s="117">
        <f>IF(DATOS!J1393=Y$39,DATOS!C1393,"")</f>
        <v>0</v>
      </c>
    </row>
    <row r="1430" spans="27:29" x14ac:dyDescent="0.3">
      <c r="AA1430" s="114">
        <f t="shared" si="26"/>
        <v>1</v>
      </c>
      <c r="AB1430" s="114">
        <f>IF(AC1430="",0,IFERROR(IF(VLOOKUP(AC1430,AC$38:AC1429,1,0)&gt;0,0,0),1))</f>
        <v>0</v>
      </c>
      <c r="AC1430" s="117">
        <f>IF(DATOS!J1394=Y$39,DATOS!C1394,"")</f>
        <v>0</v>
      </c>
    </row>
    <row r="1431" spans="27:29" x14ac:dyDescent="0.3">
      <c r="AA1431" s="114">
        <f t="shared" si="26"/>
        <v>1</v>
      </c>
      <c r="AB1431" s="114">
        <f>IF(AC1431="",0,IFERROR(IF(VLOOKUP(AC1431,AC$38:AC1430,1,0)&gt;0,0,0),1))</f>
        <v>0</v>
      </c>
      <c r="AC1431" s="117">
        <f>IF(DATOS!J1395=Y$39,DATOS!C1395,"")</f>
        <v>0</v>
      </c>
    </row>
    <row r="1432" spans="27:29" x14ac:dyDescent="0.3">
      <c r="AA1432" s="114">
        <f t="shared" si="26"/>
        <v>1</v>
      </c>
      <c r="AB1432" s="114">
        <f>IF(AC1432="",0,IFERROR(IF(VLOOKUP(AC1432,AC$38:AC1431,1,0)&gt;0,0,0),1))</f>
        <v>0</v>
      </c>
      <c r="AC1432" s="117">
        <f>IF(DATOS!J1396=Y$39,DATOS!C1396,"")</f>
        <v>0</v>
      </c>
    </row>
    <row r="1433" spans="27:29" x14ac:dyDescent="0.3">
      <c r="AA1433" s="114">
        <f t="shared" si="26"/>
        <v>1</v>
      </c>
      <c r="AB1433" s="114">
        <f>IF(AC1433="",0,IFERROR(IF(VLOOKUP(AC1433,AC$38:AC1432,1,0)&gt;0,0,0),1))</f>
        <v>0</v>
      </c>
      <c r="AC1433" s="117">
        <f>IF(DATOS!J1397=Y$39,DATOS!C1397,"")</f>
        <v>0</v>
      </c>
    </row>
    <row r="1434" spans="27:29" x14ac:dyDescent="0.3">
      <c r="AA1434" s="114">
        <f t="shared" si="26"/>
        <v>1</v>
      </c>
      <c r="AB1434" s="114">
        <f>IF(AC1434="",0,IFERROR(IF(VLOOKUP(AC1434,AC$38:AC1433,1,0)&gt;0,0,0),1))</f>
        <v>0</v>
      </c>
      <c r="AC1434" s="117">
        <f>IF(DATOS!J1398=Y$39,DATOS!C1398,"")</f>
        <v>0</v>
      </c>
    </row>
    <row r="1435" spans="27:29" x14ac:dyDescent="0.3">
      <c r="AA1435" s="114">
        <f t="shared" si="26"/>
        <v>1</v>
      </c>
      <c r="AB1435" s="114">
        <f>IF(AC1435="",0,IFERROR(IF(VLOOKUP(AC1435,AC$38:AC1434,1,0)&gt;0,0,0),1))</f>
        <v>0</v>
      </c>
      <c r="AC1435" s="117">
        <f>IF(DATOS!J1399=Y$39,DATOS!C1399,"")</f>
        <v>0</v>
      </c>
    </row>
    <row r="1436" spans="27:29" x14ac:dyDescent="0.3">
      <c r="AA1436" s="114">
        <f t="shared" si="26"/>
        <v>1</v>
      </c>
      <c r="AB1436" s="114">
        <f>IF(AC1436="",0,IFERROR(IF(VLOOKUP(AC1436,AC$38:AC1435,1,0)&gt;0,0,0),1))</f>
        <v>0</v>
      </c>
      <c r="AC1436" s="117">
        <f>IF(DATOS!J1400=Y$39,DATOS!C1400,"")</f>
        <v>0</v>
      </c>
    </row>
    <row r="1437" spans="27:29" x14ac:dyDescent="0.3">
      <c r="AA1437" s="114">
        <f t="shared" si="26"/>
        <v>1</v>
      </c>
      <c r="AB1437" s="114">
        <f>IF(AC1437="",0,IFERROR(IF(VLOOKUP(AC1437,AC$38:AC1436,1,0)&gt;0,0,0),1))</f>
        <v>0</v>
      </c>
      <c r="AC1437" s="117">
        <f>IF(DATOS!J1401=Y$39,DATOS!C1401,"")</f>
        <v>0</v>
      </c>
    </row>
    <row r="1438" spans="27:29" x14ac:dyDescent="0.3">
      <c r="AA1438" s="114">
        <f t="shared" si="26"/>
        <v>1</v>
      </c>
      <c r="AB1438" s="114">
        <f>IF(AC1438="",0,IFERROR(IF(VLOOKUP(AC1438,AC$38:AC1437,1,0)&gt;0,0,0),1))</f>
        <v>0</v>
      </c>
      <c r="AC1438" s="117">
        <f>IF(DATOS!J1402=Y$39,DATOS!C1402,"")</f>
        <v>0</v>
      </c>
    </row>
    <row r="1439" spans="27:29" x14ac:dyDescent="0.3">
      <c r="AA1439" s="114">
        <f t="shared" si="26"/>
        <v>1</v>
      </c>
      <c r="AB1439" s="114">
        <f>IF(AC1439="",0,IFERROR(IF(VLOOKUP(AC1439,AC$38:AC1438,1,0)&gt;0,0,0),1))</f>
        <v>0</v>
      </c>
      <c r="AC1439" s="117">
        <f>IF(DATOS!J1403=Y$39,DATOS!C1403,"")</f>
        <v>0</v>
      </c>
    </row>
    <row r="1440" spans="27:29" x14ac:dyDescent="0.3">
      <c r="AA1440" s="114">
        <f t="shared" si="26"/>
        <v>1</v>
      </c>
      <c r="AB1440" s="114">
        <f>IF(AC1440="",0,IFERROR(IF(VLOOKUP(AC1440,AC$38:AC1439,1,0)&gt;0,0,0),1))</f>
        <v>0</v>
      </c>
      <c r="AC1440" s="117">
        <f>IF(DATOS!J1404=Y$39,DATOS!C1404,"")</f>
        <v>0</v>
      </c>
    </row>
    <row r="1441" spans="27:29" x14ac:dyDescent="0.3">
      <c r="AA1441" s="114">
        <f t="shared" si="26"/>
        <v>1</v>
      </c>
      <c r="AB1441" s="114">
        <f>IF(AC1441="",0,IFERROR(IF(VLOOKUP(AC1441,AC$38:AC1440,1,0)&gt;0,0,0),1))</f>
        <v>0</v>
      </c>
      <c r="AC1441" s="117">
        <f>IF(DATOS!J1405=Y$39,DATOS!C1405,"")</f>
        <v>0</v>
      </c>
    </row>
    <row r="1442" spans="27:29" x14ac:dyDescent="0.3">
      <c r="AA1442" s="114">
        <f t="shared" si="26"/>
        <v>1</v>
      </c>
      <c r="AB1442" s="114">
        <f>IF(AC1442="",0,IFERROR(IF(VLOOKUP(AC1442,AC$38:AC1441,1,0)&gt;0,0,0),1))</f>
        <v>0</v>
      </c>
      <c r="AC1442" s="117">
        <f>IF(DATOS!J1406=Y$39,DATOS!C1406,"")</f>
        <v>0</v>
      </c>
    </row>
    <row r="1443" spans="27:29" x14ac:dyDescent="0.3">
      <c r="AA1443" s="114">
        <f t="shared" si="26"/>
        <v>1</v>
      </c>
      <c r="AB1443" s="114">
        <f>IF(AC1443="",0,IFERROR(IF(VLOOKUP(AC1443,AC$38:AC1442,1,0)&gt;0,0,0),1))</f>
        <v>0</v>
      </c>
      <c r="AC1443" s="117">
        <f>IF(DATOS!J1407=Y$39,DATOS!C1407,"")</f>
        <v>0</v>
      </c>
    </row>
    <row r="1444" spans="27:29" x14ac:dyDescent="0.3">
      <c r="AA1444" s="114">
        <f t="shared" si="26"/>
        <v>1</v>
      </c>
      <c r="AB1444" s="114">
        <f>IF(AC1444="",0,IFERROR(IF(VLOOKUP(AC1444,AC$38:AC1443,1,0)&gt;0,0,0),1))</f>
        <v>0</v>
      </c>
      <c r="AC1444" s="117">
        <f>IF(DATOS!J1408=Y$39,DATOS!C1408,"")</f>
        <v>0</v>
      </c>
    </row>
    <row r="1445" spans="27:29" x14ac:dyDescent="0.3">
      <c r="AA1445" s="114">
        <f t="shared" si="26"/>
        <v>1</v>
      </c>
      <c r="AB1445" s="114">
        <f>IF(AC1445="",0,IFERROR(IF(VLOOKUP(AC1445,AC$38:AC1444,1,0)&gt;0,0,0),1))</f>
        <v>0</v>
      </c>
      <c r="AC1445" s="117">
        <f>IF(DATOS!J1409=Y$39,DATOS!C1409,"")</f>
        <v>0</v>
      </c>
    </row>
    <row r="1446" spans="27:29" x14ac:dyDescent="0.3">
      <c r="AA1446" s="114">
        <f t="shared" ref="AA1446:AA1509" si="27">AA1445+AB1446</f>
        <v>1</v>
      </c>
      <c r="AB1446" s="114">
        <f>IF(AC1446="",0,IFERROR(IF(VLOOKUP(AC1446,AC$38:AC1445,1,0)&gt;0,0,0),1))</f>
        <v>0</v>
      </c>
      <c r="AC1446" s="117">
        <f>IF(DATOS!J1410=Y$39,DATOS!C1410,"")</f>
        <v>0</v>
      </c>
    </row>
    <row r="1447" spans="27:29" x14ac:dyDescent="0.3">
      <c r="AA1447" s="114">
        <f t="shared" si="27"/>
        <v>1</v>
      </c>
      <c r="AB1447" s="114">
        <f>IF(AC1447="",0,IFERROR(IF(VLOOKUP(AC1447,AC$38:AC1446,1,0)&gt;0,0,0),1))</f>
        <v>0</v>
      </c>
      <c r="AC1447" s="117">
        <f>IF(DATOS!J1411=Y$39,DATOS!C1411,"")</f>
        <v>0</v>
      </c>
    </row>
    <row r="1448" spans="27:29" x14ac:dyDescent="0.3">
      <c r="AA1448" s="114">
        <f t="shared" si="27"/>
        <v>1</v>
      </c>
      <c r="AB1448" s="114">
        <f>IF(AC1448="",0,IFERROR(IF(VLOOKUP(AC1448,AC$38:AC1447,1,0)&gt;0,0,0),1))</f>
        <v>0</v>
      </c>
      <c r="AC1448" s="117">
        <f>IF(DATOS!J1412=Y$39,DATOS!C1412,"")</f>
        <v>0</v>
      </c>
    </row>
    <row r="1449" spans="27:29" x14ac:dyDescent="0.3">
      <c r="AA1449" s="114">
        <f t="shared" si="27"/>
        <v>1</v>
      </c>
      <c r="AB1449" s="114">
        <f>IF(AC1449="",0,IFERROR(IF(VLOOKUP(AC1449,AC$38:AC1448,1,0)&gt;0,0,0),1))</f>
        <v>0</v>
      </c>
      <c r="AC1449" s="117">
        <f>IF(DATOS!J1413=Y$39,DATOS!C1413,"")</f>
        <v>0</v>
      </c>
    </row>
    <row r="1450" spans="27:29" x14ac:dyDescent="0.3">
      <c r="AA1450" s="114">
        <f t="shared" si="27"/>
        <v>1</v>
      </c>
      <c r="AB1450" s="114">
        <f>IF(AC1450="",0,IFERROR(IF(VLOOKUP(AC1450,AC$38:AC1449,1,0)&gt;0,0,0),1))</f>
        <v>0</v>
      </c>
      <c r="AC1450" s="117">
        <f>IF(DATOS!J1414=Y$39,DATOS!C1414,"")</f>
        <v>0</v>
      </c>
    </row>
    <row r="1451" spans="27:29" x14ac:dyDescent="0.3">
      <c r="AA1451" s="114">
        <f t="shared" si="27"/>
        <v>1</v>
      </c>
      <c r="AB1451" s="114">
        <f>IF(AC1451="",0,IFERROR(IF(VLOOKUP(AC1451,AC$38:AC1450,1,0)&gt;0,0,0),1))</f>
        <v>0</v>
      </c>
      <c r="AC1451" s="117">
        <f>IF(DATOS!J1415=Y$39,DATOS!C1415,"")</f>
        <v>0</v>
      </c>
    </row>
    <row r="1452" spans="27:29" x14ac:dyDescent="0.3">
      <c r="AA1452" s="114">
        <f t="shared" si="27"/>
        <v>1</v>
      </c>
      <c r="AB1452" s="114">
        <f>IF(AC1452="",0,IFERROR(IF(VLOOKUP(AC1452,AC$38:AC1451,1,0)&gt;0,0,0),1))</f>
        <v>0</v>
      </c>
      <c r="AC1452" s="117">
        <f>IF(DATOS!J1416=Y$39,DATOS!C1416,"")</f>
        <v>0</v>
      </c>
    </row>
    <row r="1453" spans="27:29" x14ac:dyDescent="0.3">
      <c r="AA1453" s="114">
        <f t="shared" si="27"/>
        <v>1</v>
      </c>
      <c r="AB1453" s="114">
        <f>IF(AC1453="",0,IFERROR(IF(VLOOKUP(AC1453,AC$38:AC1452,1,0)&gt;0,0,0),1))</f>
        <v>0</v>
      </c>
      <c r="AC1453" s="117">
        <f>IF(DATOS!J1417=Y$39,DATOS!C1417,"")</f>
        <v>0</v>
      </c>
    </row>
    <row r="1454" spans="27:29" x14ac:dyDescent="0.3">
      <c r="AA1454" s="114">
        <f t="shared" si="27"/>
        <v>1</v>
      </c>
      <c r="AB1454" s="114">
        <f>IF(AC1454="",0,IFERROR(IF(VLOOKUP(AC1454,AC$38:AC1453,1,0)&gt;0,0,0),1))</f>
        <v>0</v>
      </c>
      <c r="AC1454" s="117">
        <f>IF(DATOS!J1418=Y$39,DATOS!C1418,"")</f>
        <v>0</v>
      </c>
    </row>
    <row r="1455" spans="27:29" x14ac:dyDescent="0.3">
      <c r="AA1455" s="114">
        <f t="shared" si="27"/>
        <v>1</v>
      </c>
      <c r="AB1455" s="114">
        <f>IF(AC1455="",0,IFERROR(IF(VLOOKUP(AC1455,AC$38:AC1454,1,0)&gt;0,0,0),1))</f>
        <v>0</v>
      </c>
      <c r="AC1455" s="117">
        <f>IF(DATOS!J1419=Y$39,DATOS!C1419,"")</f>
        <v>0</v>
      </c>
    </row>
    <row r="1456" spans="27:29" x14ac:dyDescent="0.3">
      <c r="AA1456" s="114">
        <f t="shared" si="27"/>
        <v>1</v>
      </c>
      <c r="AB1456" s="114">
        <f>IF(AC1456="",0,IFERROR(IF(VLOOKUP(AC1456,AC$38:AC1455,1,0)&gt;0,0,0),1))</f>
        <v>0</v>
      </c>
      <c r="AC1456" s="117">
        <f>IF(DATOS!J1420=Y$39,DATOS!C1420,"")</f>
        <v>0</v>
      </c>
    </row>
    <row r="1457" spans="27:29" x14ac:dyDescent="0.3">
      <c r="AA1457" s="114">
        <f t="shared" si="27"/>
        <v>1</v>
      </c>
      <c r="AB1457" s="114">
        <f>IF(AC1457="",0,IFERROR(IF(VLOOKUP(AC1457,AC$38:AC1456,1,0)&gt;0,0,0),1))</f>
        <v>0</v>
      </c>
      <c r="AC1457" s="117">
        <f>IF(DATOS!J1421=Y$39,DATOS!C1421,"")</f>
        <v>0</v>
      </c>
    </row>
    <row r="1458" spans="27:29" x14ac:dyDescent="0.3">
      <c r="AA1458" s="114">
        <f t="shared" si="27"/>
        <v>1</v>
      </c>
      <c r="AB1458" s="114">
        <f>IF(AC1458="",0,IFERROR(IF(VLOOKUP(AC1458,AC$38:AC1457,1,0)&gt;0,0,0),1))</f>
        <v>0</v>
      </c>
      <c r="AC1458" s="117">
        <f>IF(DATOS!J1422=Y$39,DATOS!C1422,"")</f>
        <v>0</v>
      </c>
    </row>
    <row r="1459" spans="27:29" x14ac:dyDescent="0.3">
      <c r="AA1459" s="114">
        <f t="shared" si="27"/>
        <v>1</v>
      </c>
      <c r="AB1459" s="114">
        <f>IF(AC1459="",0,IFERROR(IF(VLOOKUP(AC1459,AC$38:AC1458,1,0)&gt;0,0,0),1))</f>
        <v>0</v>
      </c>
      <c r="AC1459" s="117">
        <f>IF(DATOS!J1423=Y$39,DATOS!C1423,"")</f>
        <v>0</v>
      </c>
    </row>
    <row r="1460" spans="27:29" x14ac:dyDescent="0.3">
      <c r="AA1460" s="114">
        <f t="shared" si="27"/>
        <v>1</v>
      </c>
      <c r="AB1460" s="114">
        <f>IF(AC1460="",0,IFERROR(IF(VLOOKUP(AC1460,AC$38:AC1459,1,0)&gt;0,0,0),1))</f>
        <v>0</v>
      </c>
      <c r="AC1460" s="117">
        <f>IF(DATOS!J1424=Y$39,DATOS!C1424,"")</f>
        <v>0</v>
      </c>
    </row>
    <row r="1461" spans="27:29" x14ac:dyDescent="0.3">
      <c r="AA1461" s="114">
        <f t="shared" si="27"/>
        <v>1</v>
      </c>
      <c r="AB1461" s="114">
        <f>IF(AC1461="",0,IFERROR(IF(VLOOKUP(AC1461,AC$38:AC1460,1,0)&gt;0,0,0),1))</f>
        <v>0</v>
      </c>
      <c r="AC1461" s="117">
        <f>IF(DATOS!J1425=Y$39,DATOS!C1425,"")</f>
        <v>0</v>
      </c>
    </row>
    <row r="1462" spans="27:29" x14ac:dyDescent="0.3">
      <c r="AA1462" s="114">
        <f t="shared" si="27"/>
        <v>1</v>
      </c>
      <c r="AB1462" s="114">
        <f>IF(AC1462="",0,IFERROR(IF(VLOOKUP(AC1462,AC$38:AC1461,1,0)&gt;0,0,0),1))</f>
        <v>0</v>
      </c>
      <c r="AC1462" s="117">
        <f>IF(DATOS!J1426=Y$39,DATOS!C1426,"")</f>
        <v>0</v>
      </c>
    </row>
    <row r="1463" spans="27:29" x14ac:dyDescent="0.3">
      <c r="AA1463" s="114">
        <f t="shared" si="27"/>
        <v>1</v>
      </c>
      <c r="AB1463" s="114">
        <f>IF(AC1463="",0,IFERROR(IF(VLOOKUP(AC1463,AC$38:AC1462,1,0)&gt;0,0,0),1))</f>
        <v>0</v>
      </c>
      <c r="AC1463" s="117">
        <f>IF(DATOS!J1427=Y$39,DATOS!C1427,"")</f>
        <v>0</v>
      </c>
    </row>
    <row r="1464" spans="27:29" x14ac:dyDescent="0.3">
      <c r="AA1464" s="114">
        <f t="shared" si="27"/>
        <v>1</v>
      </c>
      <c r="AB1464" s="114">
        <f>IF(AC1464="",0,IFERROR(IF(VLOOKUP(AC1464,AC$38:AC1463,1,0)&gt;0,0,0),1))</f>
        <v>0</v>
      </c>
      <c r="AC1464" s="117">
        <f>IF(DATOS!J1428=Y$39,DATOS!C1428,"")</f>
        <v>0</v>
      </c>
    </row>
    <row r="1465" spans="27:29" x14ac:dyDescent="0.3">
      <c r="AA1465" s="114">
        <f t="shared" si="27"/>
        <v>1</v>
      </c>
      <c r="AB1465" s="114">
        <f>IF(AC1465="",0,IFERROR(IF(VLOOKUP(AC1465,AC$38:AC1464,1,0)&gt;0,0,0),1))</f>
        <v>0</v>
      </c>
      <c r="AC1465" s="117">
        <f>IF(DATOS!J1429=Y$39,DATOS!C1429,"")</f>
        <v>0</v>
      </c>
    </row>
    <row r="1466" spans="27:29" x14ac:dyDescent="0.3">
      <c r="AA1466" s="114">
        <f t="shared" si="27"/>
        <v>1</v>
      </c>
      <c r="AB1466" s="114">
        <f>IF(AC1466="",0,IFERROR(IF(VLOOKUP(AC1466,AC$38:AC1465,1,0)&gt;0,0,0),1))</f>
        <v>0</v>
      </c>
      <c r="AC1466" s="117">
        <f>IF(DATOS!J1430=Y$39,DATOS!C1430,"")</f>
        <v>0</v>
      </c>
    </row>
    <row r="1467" spans="27:29" x14ac:dyDescent="0.3">
      <c r="AA1467" s="114">
        <f t="shared" si="27"/>
        <v>1</v>
      </c>
      <c r="AB1467" s="114">
        <f>IF(AC1467="",0,IFERROR(IF(VLOOKUP(AC1467,AC$38:AC1466,1,0)&gt;0,0,0),1))</f>
        <v>0</v>
      </c>
      <c r="AC1467" s="117">
        <f>IF(DATOS!J1431=Y$39,DATOS!C1431,"")</f>
        <v>0</v>
      </c>
    </row>
    <row r="1468" spans="27:29" x14ac:dyDescent="0.3">
      <c r="AA1468" s="114">
        <f t="shared" si="27"/>
        <v>1</v>
      </c>
      <c r="AB1468" s="114">
        <f>IF(AC1468="",0,IFERROR(IF(VLOOKUP(AC1468,AC$38:AC1467,1,0)&gt;0,0,0),1))</f>
        <v>0</v>
      </c>
      <c r="AC1468" s="117">
        <f>IF(DATOS!J1432=Y$39,DATOS!C1432,"")</f>
        <v>0</v>
      </c>
    </row>
    <row r="1469" spans="27:29" x14ac:dyDescent="0.3">
      <c r="AA1469" s="114">
        <f t="shared" si="27"/>
        <v>1</v>
      </c>
      <c r="AB1469" s="114">
        <f>IF(AC1469="",0,IFERROR(IF(VLOOKUP(AC1469,AC$38:AC1468,1,0)&gt;0,0,0),1))</f>
        <v>0</v>
      </c>
      <c r="AC1469" s="117">
        <f>IF(DATOS!J1433=Y$39,DATOS!C1433,"")</f>
        <v>0</v>
      </c>
    </row>
    <row r="1470" spans="27:29" x14ac:dyDescent="0.3">
      <c r="AA1470" s="114">
        <f t="shared" si="27"/>
        <v>1</v>
      </c>
      <c r="AB1470" s="114">
        <f>IF(AC1470="",0,IFERROR(IF(VLOOKUP(AC1470,AC$38:AC1469,1,0)&gt;0,0,0),1))</f>
        <v>0</v>
      </c>
      <c r="AC1470" s="117">
        <f>IF(DATOS!J1434=Y$39,DATOS!C1434,"")</f>
        <v>0</v>
      </c>
    </row>
    <row r="1471" spans="27:29" x14ac:dyDescent="0.3">
      <c r="AA1471" s="114">
        <f t="shared" si="27"/>
        <v>1</v>
      </c>
      <c r="AB1471" s="114">
        <f>IF(AC1471="",0,IFERROR(IF(VLOOKUP(AC1471,AC$38:AC1470,1,0)&gt;0,0,0),1))</f>
        <v>0</v>
      </c>
      <c r="AC1471" s="117">
        <f>IF(DATOS!J1435=Y$39,DATOS!C1435,"")</f>
        <v>0</v>
      </c>
    </row>
    <row r="1472" spans="27:29" x14ac:dyDescent="0.3">
      <c r="AA1472" s="114">
        <f t="shared" si="27"/>
        <v>1</v>
      </c>
      <c r="AB1472" s="114">
        <f>IF(AC1472="",0,IFERROR(IF(VLOOKUP(AC1472,AC$38:AC1471,1,0)&gt;0,0,0),1))</f>
        <v>0</v>
      </c>
      <c r="AC1472" s="117">
        <f>IF(DATOS!J1436=Y$39,DATOS!C1436,"")</f>
        <v>0</v>
      </c>
    </row>
    <row r="1473" spans="27:29" x14ac:dyDescent="0.3">
      <c r="AA1473" s="114">
        <f t="shared" si="27"/>
        <v>1</v>
      </c>
      <c r="AB1473" s="114">
        <f>IF(AC1473="",0,IFERROR(IF(VLOOKUP(AC1473,AC$38:AC1472,1,0)&gt;0,0,0),1))</f>
        <v>0</v>
      </c>
      <c r="AC1473" s="117">
        <f>IF(DATOS!J1437=Y$39,DATOS!C1437,"")</f>
        <v>0</v>
      </c>
    </row>
    <row r="1474" spans="27:29" x14ac:dyDescent="0.3">
      <c r="AA1474" s="114">
        <f t="shared" si="27"/>
        <v>1</v>
      </c>
      <c r="AB1474" s="114">
        <f>IF(AC1474="",0,IFERROR(IF(VLOOKUP(AC1474,AC$38:AC1473,1,0)&gt;0,0,0),1))</f>
        <v>0</v>
      </c>
      <c r="AC1474" s="117">
        <f>IF(DATOS!J1438=Y$39,DATOS!C1438,"")</f>
        <v>0</v>
      </c>
    </row>
    <row r="1475" spans="27:29" x14ac:dyDescent="0.3">
      <c r="AA1475" s="114">
        <f t="shared" si="27"/>
        <v>1</v>
      </c>
      <c r="AB1475" s="114">
        <f>IF(AC1475="",0,IFERROR(IF(VLOOKUP(AC1475,AC$38:AC1474,1,0)&gt;0,0,0),1))</f>
        <v>0</v>
      </c>
      <c r="AC1475" s="117">
        <f>IF(DATOS!J1439=Y$39,DATOS!C1439,"")</f>
        <v>0</v>
      </c>
    </row>
    <row r="1476" spans="27:29" x14ac:dyDescent="0.3">
      <c r="AA1476" s="114">
        <f t="shared" si="27"/>
        <v>1</v>
      </c>
      <c r="AB1476" s="114">
        <f>IF(AC1476="",0,IFERROR(IF(VLOOKUP(AC1476,AC$38:AC1475,1,0)&gt;0,0,0),1))</f>
        <v>0</v>
      </c>
      <c r="AC1476" s="117">
        <f>IF(DATOS!J1440=Y$39,DATOS!C1440,"")</f>
        <v>0</v>
      </c>
    </row>
    <row r="1477" spans="27:29" x14ac:dyDescent="0.3">
      <c r="AA1477" s="114">
        <f t="shared" si="27"/>
        <v>1</v>
      </c>
      <c r="AB1477" s="114">
        <f>IF(AC1477="",0,IFERROR(IF(VLOOKUP(AC1477,AC$38:AC1476,1,0)&gt;0,0,0),1))</f>
        <v>0</v>
      </c>
      <c r="AC1477" s="117">
        <f>IF(DATOS!J1441=Y$39,DATOS!C1441,"")</f>
        <v>0</v>
      </c>
    </row>
    <row r="1478" spans="27:29" x14ac:dyDescent="0.3">
      <c r="AA1478" s="114">
        <f t="shared" si="27"/>
        <v>1</v>
      </c>
      <c r="AB1478" s="114">
        <f>IF(AC1478="",0,IFERROR(IF(VLOOKUP(AC1478,AC$38:AC1477,1,0)&gt;0,0,0),1))</f>
        <v>0</v>
      </c>
      <c r="AC1478" s="117">
        <f>IF(DATOS!J1442=Y$39,DATOS!C1442,"")</f>
        <v>0</v>
      </c>
    </row>
    <row r="1479" spans="27:29" x14ac:dyDescent="0.3">
      <c r="AA1479" s="114">
        <f t="shared" si="27"/>
        <v>1</v>
      </c>
      <c r="AB1479" s="114">
        <f>IF(AC1479="",0,IFERROR(IF(VLOOKUP(AC1479,AC$38:AC1478,1,0)&gt;0,0,0),1))</f>
        <v>0</v>
      </c>
      <c r="AC1479" s="117">
        <f>IF(DATOS!J1443=Y$39,DATOS!C1443,"")</f>
        <v>0</v>
      </c>
    </row>
    <row r="1480" spans="27:29" x14ac:dyDescent="0.3">
      <c r="AA1480" s="114">
        <f t="shared" si="27"/>
        <v>1</v>
      </c>
      <c r="AB1480" s="114">
        <f>IF(AC1480="",0,IFERROR(IF(VLOOKUP(AC1480,AC$38:AC1479,1,0)&gt;0,0,0),1))</f>
        <v>0</v>
      </c>
      <c r="AC1480" s="117">
        <f>IF(DATOS!J1444=Y$39,DATOS!C1444,"")</f>
        <v>0</v>
      </c>
    </row>
    <row r="1481" spans="27:29" x14ac:dyDescent="0.3">
      <c r="AA1481" s="114">
        <f t="shared" si="27"/>
        <v>1</v>
      </c>
      <c r="AB1481" s="114">
        <f>IF(AC1481="",0,IFERROR(IF(VLOOKUP(AC1481,AC$38:AC1480,1,0)&gt;0,0,0),1))</f>
        <v>0</v>
      </c>
      <c r="AC1481" s="117">
        <f>IF(DATOS!J1445=Y$39,DATOS!C1445,"")</f>
        <v>0</v>
      </c>
    </row>
    <row r="1482" spans="27:29" x14ac:dyDescent="0.3">
      <c r="AA1482" s="114">
        <f t="shared" si="27"/>
        <v>1</v>
      </c>
      <c r="AB1482" s="114">
        <f>IF(AC1482="",0,IFERROR(IF(VLOOKUP(AC1482,AC$38:AC1481,1,0)&gt;0,0,0),1))</f>
        <v>0</v>
      </c>
      <c r="AC1482" s="117">
        <f>IF(DATOS!J1446=Y$39,DATOS!C1446,"")</f>
        <v>0</v>
      </c>
    </row>
    <row r="1483" spans="27:29" x14ac:dyDescent="0.3">
      <c r="AA1483" s="114">
        <f t="shared" si="27"/>
        <v>1</v>
      </c>
      <c r="AB1483" s="114">
        <f>IF(AC1483="",0,IFERROR(IF(VLOOKUP(AC1483,AC$38:AC1482,1,0)&gt;0,0,0),1))</f>
        <v>0</v>
      </c>
      <c r="AC1483" s="117">
        <f>IF(DATOS!J1447=Y$39,DATOS!C1447,"")</f>
        <v>0</v>
      </c>
    </row>
    <row r="1484" spans="27:29" x14ac:dyDescent="0.3">
      <c r="AA1484" s="114">
        <f t="shared" si="27"/>
        <v>1</v>
      </c>
      <c r="AB1484" s="114">
        <f>IF(AC1484="",0,IFERROR(IF(VLOOKUP(AC1484,AC$38:AC1483,1,0)&gt;0,0,0),1))</f>
        <v>0</v>
      </c>
      <c r="AC1484" s="117">
        <f>IF(DATOS!J1448=Y$39,DATOS!C1448,"")</f>
        <v>0</v>
      </c>
    </row>
    <row r="1485" spans="27:29" x14ac:dyDescent="0.3">
      <c r="AA1485" s="114">
        <f t="shared" si="27"/>
        <v>1</v>
      </c>
      <c r="AB1485" s="114">
        <f>IF(AC1485="",0,IFERROR(IF(VLOOKUP(AC1485,AC$38:AC1484,1,0)&gt;0,0,0),1))</f>
        <v>0</v>
      </c>
      <c r="AC1485" s="117">
        <f>IF(DATOS!J1449=Y$39,DATOS!C1449,"")</f>
        <v>0</v>
      </c>
    </row>
    <row r="1486" spans="27:29" x14ac:dyDescent="0.3">
      <c r="AA1486" s="114">
        <f t="shared" si="27"/>
        <v>1</v>
      </c>
      <c r="AB1486" s="114">
        <f>IF(AC1486="",0,IFERROR(IF(VLOOKUP(AC1486,AC$38:AC1485,1,0)&gt;0,0,0),1))</f>
        <v>0</v>
      </c>
      <c r="AC1486" s="117">
        <f>IF(DATOS!J1450=Y$39,DATOS!C1450,"")</f>
        <v>0</v>
      </c>
    </row>
    <row r="1487" spans="27:29" x14ac:dyDescent="0.3">
      <c r="AA1487" s="114">
        <f t="shared" si="27"/>
        <v>1</v>
      </c>
      <c r="AB1487" s="114">
        <f>IF(AC1487="",0,IFERROR(IF(VLOOKUP(AC1487,AC$38:AC1486,1,0)&gt;0,0,0),1))</f>
        <v>0</v>
      </c>
      <c r="AC1487" s="117">
        <f>IF(DATOS!J1451=Y$39,DATOS!C1451,"")</f>
        <v>0</v>
      </c>
    </row>
    <row r="1488" spans="27:29" x14ac:dyDescent="0.3">
      <c r="AA1488" s="114">
        <f t="shared" si="27"/>
        <v>1</v>
      </c>
      <c r="AB1488" s="114">
        <f>IF(AC1488="",0,IFERROR(IF(VLOOKUP(AC1488,AC$38:AC1487,1,0)&gt;0,0,0),1))</f>
        <v>0</v>
      </c>
      <c r="AC1488" s="117">
        <f>IF(DATOS!J1452=Y$39,DATOS!C1452,"")</f>
        <v>0</v>
      </c>
    </row>
    <row r="1489" spans="27:29" x14ac:dyDescent="0.3">
      <c r="AA1489" s="114">
        <f t="shared" si="27"/>
        <v>1</v>
      </c>
      <c r="AB1489" s="114">
        <f>IF(AC1489="",0,IFERROR(IF(VLOOKUP(AC1489,AC$38:AC1488,1,0)&gt;0,0,0),1))</f>
        <v>0</v>
      </c>
      <c r="AC1489" s="117">
        <f>IF(DATOS!J1453=Y$39,DATOS!C1453,"")</f>
        <v>0</v>
      </c>
    </row>
    <row r="1490" spans="27:29" x14ac:dyDescent="0.3">
      <c r="AA1490" s="114">
        <f t="shared" si="27"/>
        <v>1</v>
      </c>
      <c r="AB1490" s="114">
        <f>IF(AC1490="",0,IFERROR(IF(VLOOKUP(AC1490,AC$38:AC1489,1,0)&gt;0,0,0),1))</f>
        <v>0</v>
      </c>
      <c r="AC1490" s="117">
        <f>IF(DATOS!J1454=Y$39,DATOS!C1454,"")</f>
        <v>0</v>
      </c>
    </row>
    <row r="1491" spans="27:29" x14ac:dyDescent="0.3">
      <c r="AA1491" s="114">
        <f t="shared" si="27"/>
        <v>1</v>
      </c>
      <c r="AB1491" s="114">
        <f>IF(AC1491="",0,IFERROR(IF(VLOOKUP(AC1491,AC$38:AC1490,1,0)&gt;0,0,0),1))</f>
        <v>0</v>
      </c>
      <c r="AC1491" s="117">
        <f>IF(DATOS!J1455=Y$39,DATOS!C1455,"")</f>
        <v>0</v>
      </c>
    </row>
    <row r="1492" spans="27:29" x14ac:dyDescent="0.3">
      <c r="AA1492" s="114">
        <f t="shared" si="27"/>
        <v>1</v>
      </c>
      <c r="AB1492" s="114">
        <f>IF(AC1492="",0,IFERROR(IF(VLOOKUP(AC1492,AC$38:AC1491,1,0)&gt;0,0,0),1))</f>
        <v>0</v>
      </c>
      <c r="AC1492" s="117">
        <f>IF(DATOS!J1456=Y$39,DATOS!C1456,"")</f>
        <v>0</v>
      </c>
    </row>
    <row r="1493" spans="27:29" x14ac:dyDescent="0.3">
      <c r="AA1493" s="114">
        <f t="shared" si="27"/>
        <v>1</v>
      </c>
      <c r="AB1493" s="114">
        <f>IF(AC1493="",0,IFERROR(IF(VLOOKUP(AC1493,AC$38:AC1492,1,0)&gt;0,0,0),1))</f>
        <v>0</v>
      </c>
      <c r="AC1493" s="117">
        <f>IF(DATOS!J1457=Y$39,DATOS!C1457,"")</f>
        <v>0</v>
      </c>
    </row>
    <row r="1494" spans="27:29" x14ac:dyDescent="0.3">
      <c r="AA1494" s="114">
        <f t="shared" si="27"/>
        <v>1</v>
      </c>
      <c r="AB1494" s="114">
        <f>IF(AC1494="",0,IFERROR(IF(VLOOKUP(AC1494,AC$38:AC1493,1,0)&gt;0,0,0),1))</f>
        <v>0</v>
      </c>
      <c r="AC1494" s="117">
        <f>IF(DATOS!J1458=Y$39,DATOS!C1458,"")</f>
        <v>0</v>
      </c>
    </row>
    <row r="1495" spans="27:29" x14ac:dyDescent="0.3">
      <c r="AA1495" s="114">
        <f t="shared" si="27"/>
        <v>1</v>
      </c>
      <c r="AB1495" s="114">
        <f>IF(AC1495="",0,IFERROR(IF(VLOOKUP(AC1495,AC$38:AC1494,1,0)&gt;0,0,0),1))</f>
        <v>0</v>
      </c>
      <c r="AC1495" s="117">
        <f>IF(DATOS!J1459=Y$39,DATOS!C1459,"")</f>
        <v>0</v>
      </c>
    </row>
    <row r="1496" spans="27:29" x14ac:dyDescent="0.3">
      <c r="AA1496" s="114">
        <f t="shared" si="27"/>
        <v>1</v>
      </c>
      <c r="AB1496" s="114">
        <f>IF(AC1496="",0,IFERROR(IF(VLOOKUP(AC1496,AC$38:AC1495,1,0)&gt;0,0,0),1))</f>
        <v>0</v>
      </c>
      <c r="AC1496" s="117">
        <f>IF(DATOS!J1460=Y$39,DATOS!C1460,"")</f>
        <v>0</v>
      </c>
    </row>
    <row r="1497" spans="27:29" x14ac:dyDescent="0.3">
      <c r="AA1497" s="114">
        <f t="shared" si="27"/>
        <v>1</v>
      </c>
      <c r="AB1497" s="114">
        <f>IF(AC1497="",0,IFERROR(IF(VLOOKUP(AC1497,AC$38:AC1496,1,0)&gt;0,0,0),1))</f>
        <v>0</v>
      </c>
      <c r="AC1497" s="117">
        <f>IF(DATOS!J1461=Y$39,DATOS!C1461,"")</f>
        <v>0</v>
      </c>
    </row>
    <row r="1498" spans="27:29" x14ac:dyDescent="0.3">
      <c r="AA1498" s="114">
        <f t="shared" si="27"/>
        <v>1</v>
      </c>
      <c r="AB1498" s="114">
        <f>IF(AC1498="",0,IFERROR(IF(VLOOKUP(AC1498,AC$38:AC1497,1,0)&gt;0,0,0),1))</f>
        <v>0</v>
      </c>
      <c r="AC1498" s="117">
        <f>IF(DATOS!J1462=Y$39,DATOS!C1462,"")</f>
        <v>0</v>
      </c>
    </row>
    <row r="1499" spans="27:29" x14ac:dyDescent="0.3">
      <c r="AA1499" s="114">
        <f t="shared" si="27"/>
        <v>1</v>
      </c>
      <c r="AB1499" s="114">
        <f>IF(AC1499="",0,IFERROR(IF(VLOOKUP(AC1499,AC$38:AC1498,1,0)&gt;0,0,0),1))</f>
        <v>0</v>
      </c>
      <c r="AC1499" s="117">
        <f>IF(DATOS!J1463=Y$39,DATOS!C1463,"")</f>
        <v>0</v>
      </c>
    </row>
    <row r="1500" spans="27:29" x14ac:dyDescent="0.3">
      <c r="AA1500" s="114">
        <f t="shared" si="27"/>
        <v>1</v>
      </c>
      <c r="AB1500" s="114">
        <f>IF(AC1500="",0,IFERROR(IF(VLOOKUP(AC1500,AC$38:AC1499,1,0)&gt;0,0,0),1))</f>
        <v>0</v>
      </c>
      <c r="AC1500" s="117">
        <f>IF(DATOS!J1464=Y$39,DATOS!C1464,"")</f>
        <v>0</v>
      </c>
    </row>
    <row r="1501" spans="27:29" x14ac:dyDescent="0.3">
      <c r="AA1501" s="114">
        <f t="shared" si="27"/>
        <v>1</v>
      </c>
      <c r="AB1501" s="114">
        <f>IF(AC1501="",0,IFERROR(IF(VLOOKUP(AC1501,AC$38:AC1500,1,0)&gt;0,0,0),1))</f>
        <v>0</v>
      </c>
      <c r="AC1501" s="117">
        <f>IF(DATOS!J1465=Y$39,DATOS!C1465,"")</f>
        <v>0</v>
      </c>
    </row>
    <row r="1502" spans="27:29" x14ac:dyDescent="0.3">
      <c r="AA1502" s="114">
        <f t="shared" si="27"/>
        <v>1</v>
      </c>
      <c r="AB1502" s="114">
        <f>IF(AC1502="",0,IFERROR(IF(VLOOKUP(AC1502,AC$38:AC1501,1,0)&gt;0,0,0),1))</f>
        <v>0</v>
      </c>
      <c r="AC1502" s="117">
        <f>IF(DATOS!J1466=Y$39,DATOS!C1466,"")</f>
        <v>0</v>
      </c>
    </row>
    <row r="1503" spans="27:29" x14ac:dyDescent="0.3">
      <c r="AA1503" s="114">
        <f t="shared" si="27"/>
        <v>1</v>
      </c>
      <c r="AB1503" s="114">
        <f>IF(AC1503="",0,IFERROR(IF(VLOOKUP(AC1503,AC$38:AC1502,1,0)&gt;0,0,0),1))</f>
        <v>0</v>
      </c>
      <c r="AC1503" s="117">
        <f>IF(DATOS!J1467=Y$39,DATOS!C1467,"")</f>
        <v>0</v>
      </c>
    </row>
    <row r="1504" spans="27:29" x14ac:dyDescent="0.3">
      <c r="AA1504" s="114">
        <f t="shared" si="27"/>
        <v>1</v>
      </c>
      <c r="AB1504" s="114">
        <f>IF(AC1504="",0,IFERROR(IF(VLOOKUP(AC1504,AC$38:AC1503,1,0)&gt;0,0,0),1))</f>
        <v>0</v>
      </c>
      <c r="AC1504" s="117">
        <f>IF(DATOS!J1468=Y$39,DATOS!C1468,"")</f>
        <v>0</v>
      </c>
    </row>
    <row r="1505" spans="27:29" x14ac:dyDescent="0.3">
      <c r="AA1505" s="114">
        <f t="shared" si="27"/>
        <v>1</v>
      </c>
      <c r="AB1505" s="114">
        <f>IF(AC1505="",0,IFERROR(IF(VLOOKUP(AC1505,AC$38:AC1504,1,0)&gt;0,0,0),1))</f>
        <v>0</v>
      </c>
      <c r="AC1505" s="117">
        <f>IF(DATOS!J1469=Y$39,DATOS!C1469,"")</f>
        <v>0</v>
      </c>
    </row>
    <row r="1506" spans="27:29" x14ac:dyDescent="0.3">
      <c r="AA1506" s="114">
        <f t="shared" si="27"/>
        <v>1</v>
      </c>
      <c r="AB1506" s="114">
        <f>IF(AC1506="",0,IFERROR(IF(VLOOKUP(AC1506,AC$38:AC1505,1,0)&gt;0,0,0),1))</f>
        <v>0</v>
      </c>
      <c r="AC1506" s="117">
        <f>IF(DATOS!J1470=Y$39,DATOS!C1470,"")</f>
        <v>0</v>
      </c>
    </row>
    <row r="1507" spans="27:29" x14ac:dyDescent="0.3">
      <c r="AA1507" s="114">
        <f t="shared" si="27"/>
        <v>1</v>
      </c>
      <c r="AB1507" s="114">
        <f>IF(AC1507="",0,IFERROR(IF(VLOOKUP(AC1507,AC$38:AC1506,1,0)&gt;0,0,0),1))</f>
        <v>0</v>
      </c>
      <c r="AC1507" s="117">
        <f>IF(DATOS!J1471=Y$39,DATOS!C1471,"")</f>
        <v>0</v>
      </c>
    </row>
    <row r="1508" spans="27:29" x14ac:dyDescent="0.3">
      <c r="AA1508" s="114">
        <f t="shared" si="27"/>
        <v>1</v>
      </c>
      <c r="AB1508" s="114">
        <f>IF(AC1508="",0,IFERROR(IF(VLOOKUP(AC1508,AC$38:AC1507,1,0)&gt;0,0,0),1))</f>
        <v>0</v>
      </c>
      <c r="AC1508" s="117">
        <f>IF(DATOS!J1472=Y$39,DATOS!C1472,"")</f>
        <v>0</v>
      </c>
    </row>
    <row r="1509" spans="27:29" x14ac:dyDescent="0.3">
      <c r="AA1509" s="114">
        <f t="shared" si="27"/>
        <v>1</v>
      </c>
      <c r="AB1509" s="114">
        <f>IF(AC1509="",0,IFERROR(IF(VLOOKUP(AC1509,AC$38:AC1508,1,0)&gt;0,0,0),1))</f>
        <v>0</v>
      </c>
      <c r="AC1509" s="117">
        <f>IF(DATOS!J1473=Y$39,DATOS!C1473,"")</f>
        <v>0</v>
      </c>
    </row>
    <row r="1510" spans="27:29" x14ac:dyDescent="0.3">
      <c r="AA1510" s="114">
        <f t="shared" ref="AA1510:AA1573" si="28">AA1509+AB1510</f>
        <v>1</v>
      </c>
      <c r="AB1510" s="114">
        <f>IF(AC1510="",0,IFERROR(IF(VLOOKUP(AC1510,AC$38:AC1509,1,0)&gt;0,0,0),1))</f>
        <v>0</v>
      </c>
      <c r="AC1510" s="117">
        <f>IF(DATOS!J1474=Y$39,DATOS!C1474,"")</f>
        <v>0</v>
      </c>
    </row>
    <row r="1511" spans="27:29" x14ac:dyDescent="0.3">
      <c r="AA1511" s="114">
        <f t="shared" si="28"/>
        <v>1</v>
      </c>
      <c r="AB1511" s="114">
        <f>IF(AC1511="",0,IFERROR(IF(VLOOKUP(AC1511,AC$38:AC1510,1,0)&gt;0,0,0),1))</f>
        <v>0</v>
      </c>
      <c r="AC1511" s="117">
        <f>IF(DATOS!J1475=Y$39,DATOS!C1475,"")</f>
        <v>0</v>
      </c>
    </row>
    <row r="1512" spans="27:29" x14ac:dyDescent="0.3">
      <c r="AA1512" s="114">
        <f t="shared" si="28"/>
        <v>1</v>
      </c>
      <c r="AB1512" s="114">
        <f>IF(AC1512="",0,IFERROR(IF(VLOOKUP(AC1512,AC$38:AC1511,1,0)&gt;0,0,0),1))</f>
        <v>0</v>
      </c>
      <c r="AC1512" s="117">
        <f>IF(DATOS!J1476=Y$39,DATOS!C1476,"")</f>
        <v>0</v>
      </c>
    </row>
    <row r="1513" spans="27:29" x14ac:dyDescent="0.3">
      <c r="AA1513" s="114">
        <f t="shared" si="28"/>
        <v>1</v>
      </c>
      <c r="AB1513" s="114">
        <f>IF(AC1513="",0,IFERROR(IF(VLOOKUP(AC1513,AC$38:AC1512,1,0)&gt;0,0,0),1))</f>
        <v>0</v>
      </c>
      <c r="AC1513" s="117">
        <f>IF(DATOS!J1477=Y$39,DATOS!C1477,"")</f>
        <v>0</v>
      </c>
    </row>
    <row r="1514" spans="27:29" x14ac:dyDescent="0.3">
      <c r="AA1514" s="114">
        <f t="shared" si="28"/>
        <v>1</v>
      </c>
      <c r="AB1514" s="114">
        <f>IF(AC1514="",0,IFERROR(IF(VLOOKUP(AC1514,AC$38:AC1513,1,0)&gt;0,0,0),1))</f>
        <v>0</v>
      </c>
      <c r="AC1514" s="117">
        <f>IF(DATOS!J1478=Y$39,DATOS!C1478,"")</f>
        <v>0</v>
      </c>
    </row>
    <row r="1515" spans="27:29" x14ac:dyDescent="0.3">
      <c r="AA1515" s="114">
        <f t="shared" si="28"/>
        <v>1</v>
      </c>
      <c r="AB1515" s="114">
        <f>IF(AC1515="",0,IFERROR(IF(VLOOKUP(AC1515,AC$38:AC1514,1,0)&gt;0,0,0),1))</f>
        <v>0</v>
      </c>
      <c r="AC1515" s="117">
        <f>IF(DATOS!J1479=Y$39,DATOS!C1479,"")</f>
        <v>0</v>
      </c>
    </row>
    <row r="1516" spans="27:29" x14ac:dyDescent="0.3">
      <c r="AA1516" s="114">
        <f t="shared" si="28"/>
        <v>1</v>
      </c>
      <c r="AB1516" s="114">
        <f>IF(AC1516="",0,IFERROR(IF(VLOOKUP(AC1516,AC$38:AC1515,1,0)&gt;0,0,0),1))</f>
        <v>0</v>
      </c>
      <c r="AC1516" s="117">
        <f>IF(DATOS!J1480=Y$39,DATOS!C1480,"")</f>
        <v>0</v>
      </c>
    </row>
    <row r="1517" spans="27:29" x14ac:dyDescent="0.3">
      <c r="AA1517" s="114">
        <f t="shared" si="28"/>
        <v>1</v>
      </c>
      <c r="AB1517" s="114">
        <f>IF(AC1517="",0,IFERROR(IF(VLOOKUP(AC1517,AC$38:AC1516,1,0)&gt;0,0,0),1))</f>
        <v>0</v>
      </c>
      <c r="AC1517" s="117">
        <f>IF(DATOS!J1481=Y$39,DATOS!C1481,"")</f>
        <v>0</v>
      </c>
    </row>
    <row r="1518" spans="27:29" x14ac:dyDescent="0.3">
      <c r="AA1518" s="114">
        <f t="shared" si="28"/>
        <v>1</v>
      </c>
      <c r="AB1518" s="114">
        <f>IF(AC1518="",0,IFERROR(IF(VLOOKUP(AC1518,AC$38:AC1517,1,0)&gt;0,0,0),1))</f>
        <v>0</v>
      </c>
      <c r="AC1518" s="117">
        <f>IF(DATOS!J1482=Y$39,DATOS!C1482,"")</f>
        <v>0</v>
      </c>
    </row>
    <row r="1519" spans="27:29" x14ac:dyDescent="0.3">
      <c r="AA1519" s="114">
        <f t="shared" si="28"/>
        <v>1</v>
      </c>
      <c r="AB1519" s="114">
        <f>IF(AC1519="",0,IFERROR(IF(VLOOKUP(AC1519,AC$38:AC1518,1,0)&gt;0,0,0),1))</f>
        <v>0</v>
      </c>
      <c r="AC1519" s="117">
        <f>IF(DATOS!J1483=Y$39,DATOS!C1483,"")</f>
        <v>0</v>
      </c>
    </row>
    <row r="1520" spans="27:29" x14ac:dyDescent="0.3">
      <c r="AA1520" s="114">
        <f t="shared" si="28"/>
        <v>1</v>
      </c>
      <c r="AB1520" s="114">
        <f>IF(AC1520="",0,IFERROR(IF(VLOOKUP(AC1520,AC$38:AC1519,1,0)&gt;0,0,0),1))</f>
        <v>0</v>
      </c>
      <c r="AC1520" s="117">
        <f>IF(DATOS!J1484=Y$39,DATOS!C1484,"")</f>
        <v>0</v>
      </c>
    </row>
    <row r="1521" spans="27:29" x14ac:dyDescent="0.3">
      <c r="AA1521" s="114">
        <f t="shared" si="28"/>
        <v>1</v>
      </c>
      <c r="AB1521" s="114">
        <f>IF(AC1521="",0,IFERROR(IF(VLOOKUP(AC1521,AC$38:AC1520,1,0)&gt;0,0,0),1))</f>
        <v>0</v>
      </c>
      <c r="AC1521" s="117">
        <f>IF(DATOS!J1485=Y$39,DATOS!C1485,"")</f>
        <v>0</v>
      </c>
    </row>
    <row r="1522" spans="27:29" x14ac:dyDescent="0.3">
      <c r="AA1522" s="114">
        <f t="shared" si="28"/>
        <v>1</v>
      </c>
      <c r="AB1522" s="114">
        <f>IF(AC1522="",0,IFERROR(IF(VLOOKUP(AC1522,AC$38:AC1521,1,0)&gt;0,0,0),1))</f>
        <v>0</v>
      </c>
      <c r="AC1522" s="117">
        <f>IF(DATOS!J1486=Y$39,DATOS!C1486,"")</f>
        <v>0</v>
      </c>
    </row>
    <row r="1523" spans="27:29" x14ac:dyDescent="0.3">
      <c r="AA1523" s="114">
        <f t="shared" si="28"/>
        <v>1</v>
      </c>
      <c r="AB1523" s="114">
        <f>IF(AC1523="",0,IFERROR(IF(VLOOKUP(AC1523,AC$38:AC1522,1,0)&gt;0,0,0),1))</f>
        <v>0</v>
      </c>
      <c r="AC1523" s="117">
        <f>IF(DATOS!J1487=Y$39,DATOS!C1487,"")</f>
        <v>0</v>
      </c>
    </row>
    <row r="1524" spans="27:29" x14ac:dyDescent="0.3">
      <c r="AA1524" s="114">
        <f t="shared" si="28"/>
        <v>1</v>
      </c>
      <c r="AB1524" s="114">
        <f>IF(AC1524="",0,IFERROR(IF(VLOOKUP(AC1524,AC$38:AC1523,1,0)&gt;0,0,0),1))</f>
        <v>0</v>
      </c>
      <c r="AC1524" s="117">
        <f>IF(DATOS!J1488=Y$39,DATOS!C1488,"")</f>
        <v>0</v>
      </c>
    </row>
    <row r="1525" spans="27:29" x14ac:dyDescent="0.3">
      <c r="AA1525" s="114">
        <f t="shared" si="28"/>
        <v>1</v>
      </c>
      <c r="AB1525" s="114">
        <f>IF(AC1525="",0,IFERROR(IF(VLOOKUP(AC1525,AC$38:AC1524,1,0)&gt;0,0,0),1))</f>
        <v>0</v>
      </c>
      <c r="AC1525" s="117">
        <f>IF(DATOS!J1489=Y$39,DATOS!C1489,"")</f>
        <v>0</v>
      </c>
    </row>
    <row r="1526" spans="27:29" x14ac:dyDescent="0.3">
      <c r="AA1526" s="114">
        <f t="shared" si="28"/>
        <v>1</v>
      </c>
      <c r="AB1526" s="114">
        <f>IF(AC1526="",0,IFERROR(IF(VLOOKUP(AC1526,AC$38:AC1525,1,0)&gt;0,0,0),1))</f>
        <v>0</v>
      </c>
      <c r="AC1526" s="117">
        <f>IF(DATOS!J1490=Y$39,DATOS!C1490,"")</f>
        <v>0</v>
      </c>
    </row>
    <row r="1527" spans="27:29" x14ac:dyDescent="0.3">
      <c r="AA1527" s="114">
        <f t="shared" si="28"/>
        <v>1</v>
      </c>
      <c r="AB1527" s="114">
        <f>IF(AC1527="",0,IFERROR(IF(VLOOKUP(AC1527,AC$38:AC1526,1,0)&gt;0,0,0),1))</f>
        <v>0</v>
      </c>
      <c r="AC1527" s="117">
        <f>IF(DATOS!J1491=Y$39,DATOS!C1491,"")</f>
        <v>0</v>
      </c>
    </row>
    <row r="1528" spans="27:29" x14ac:dyDescent="0.3">
      <c r="AA1528" s="114">
        <f t="shared" si="28"/>
        <v>1</v>
      </c>
      <c r="AB1528" s="114">
        <f>IF(AC1528="",0,IFERROR(IF(VLOOKUP(AC1528,AC$38:AC1527,1,0)&gt;0,0,0),1))</f>
        <v>0</v>
      </c>
      <c r="AC1528" s="117">
        <f>IF(DATOS!J1492=Y$39,DATOS!C1492,"")</f>
        <v>0</v>
      </c>
    </row>
    <row r="1529" spans="27:29" x14ac:dyDescent="0.3">
      <c r="AA1529" s="114">
        <f t="shared" si="28"/>
        <v>1</v>
      </c>
      <c r="AB1529" s="114">
        <f>IF(AC1529="",0,IFERROR(IF(VLOOKUP(AC1529,AC$38:AC1528,1,0)&gt;0,0,0),1))</f>
        <v>0</v>
      </c>
      <c r="AC1529" s="117">
        <f>IF(DATOS!J1493=Y$39,DATOS!C1493,"")</f>
        <v>0</v>
      </c>
    </row>
    <row r="1530" spans="27:29" x14ac:dyDescent="0.3">
      <c r="AA1530" s="114">
        <f t="shared" si="28"/>
        <v>1</v>
      </c>
      <c r="AB1530" s="114">
        <f>IF(AC1530="",0,IFERROR(IF(VLOOKUP(AC1530,AC$38:AC1529,1,0)&gt;0,0,0),1))</f>
        <v>0</v>
      </c>
      <c r="AC1530" s="117">
        <f>IF(DATOS!J1494=Y$39,DATOS!C1494,"")</f>
        <v>0</v>
      </c>
    </row>
    <row r="1531" spans="27:29" x14ac:dyDescent="0.3">
      <c r="AA1531" s="114">
        <f t="shared" si="28"/>
        <v>1</v>
      </c>
      <c r="AB1531" s="114">
        <f>IF(AC1531="",0,IFERROR(IF(VLOOKUP(AC1531,AC$38:AC1530,1,0)&gt;0,0,0),1))</f>
        <v>0</v>
      </c>
      <c r="AC1531" s="117">
        <f>IF(DATOS!J1495=Y$39,DATOS!C1495,"")</f>
        <v>0</v>
      </c>
    </row>
    <row r="1532" spans="27:29" x14ac:dyDescent="0.3">
      <c r="AA1532" s="114">
        <f t="shared" si="28"/>
        <v>1</v>
      </c>
      <c r="AB1532" s="114">
        <f>IF(AC1532="",0,IFERROR(IF(VLOOKUP(AC1532,AC$38:AC1531,1,0)&gt;0,0,0),1))</f>
        <v>0</v>
      </c>
      <c r="AC1532" s="117">
        <f>IF(DATOS!J1496=Y$39,DATOS!C1496,"")</f>
        <v>0</v>
      </c>
    </row>
    <row r="1533" spans="27:29" x14ac:dyDescent="0.3">
      <c r="AA1533" s="114">
        <f t="shared" si="28"/>
        <v>1</v>
      </c>
      <c r="AB1533" s="114">
        <f>IF(AC1533="",0,IFERROR(IF(VLOOKUP(AC1533,AC$38:AC1532,1,0)&gt;0,0,0),1))</f>
        <v>0</v>
      </c>
      <c r="AC1533" s="117">
        <f>IF(DATOS!J1497=Y$39,DATOS!C1497,"")</f>
        <v>0</v>
      </c>
    </row>
    <row r="1534" spans="27:29" x14ac:dyDescent="0.3">
      <c r="AA1534" s="114">
        <f t="shared" si="28"/>
        <v>1</v>
      </c>
      <c r="AB1534" s="114">
        <f>IF(AC1534="",0,IFERROR(IF(VLOOKUP(AC1534,AC$38:AC1533,1,0)&gt;0,0,0),1))</f>
        <v>0</v>
      </c>
      <c r="AC1534" s="117">
        <f>IF(DATOS!J1498=Y$39,DATOS!C1498,"")</f>
        <v>0</v>
      </c>
    </row>
    <row r="1535" spans="27:29" x14ac:dyDescent="0.3">
      <c r="AA1535" s="114">
        <f t="shared" si="28"/>
        <v>1</v>
      </c>
      <c r="AB1535" s="114">
        <f>IF(AC1535="",0,IFERROR(IF(VLOOKUP(AC1535,AC$38:AC1534,1,0)&gt;0,0,0),1))</f>
        <v>0</v>
      </c>
      <c r="AC1535" s="117">
        <f>IF(DATOS!J1499=Y$39,DATOS!C1499,"")</f>
        <v>0</v>
      </c>
    </row>
    <row r="1536" spans="27:29" x14ac:dyDescent="0.3">
      <c r="AA1536" s="114">
        <f t="shared" si="28"/>
        <v>1</v>
      </c>
      <c r="AB1536" s="114">
        <f>IF(AC1536="",0,IFERROR(IF(VLOOKUP(AC1536,AC$38:AC1535,1,0)&gt;0,0,0),1))</f>
        <v>0</v>
      </c>
      <c r="AC1536" s="117">
        <f>IF(DATOS!J1500=Y$39,DATOS!C1500,"")</f>
        <v>0</v>
      </c>
    </row>
    <row r="1537" spans="27:29" x14ac:dyDescent="0.3">
      <c r="AA1537" s="114">
        <f t="shared" si="28"/>
        <v>1</v>
      </c>
      <c r="AB1537" s="114">
        <f>IF(AC1537="",0,IFERROR(IF(VLOOKUP(AC1537,AC$38:AC1536,1,0)&gt;0,0,0),1))</f>
        <v>0</v>
      </c>
      <c r="AC1537" s="117">
        <f>IF(DATOS!J1501=Y$39,DATOS!C1501,"")</f>
        <v>0</v>
      </c>
    </row>
    <row r="1538" spans="27:29" x14ac:dyDescent="0.3">
      <c r="AA1538" s="114">
        <f t="shared" si="28"/>
        <v>1</v>
      </c>
      <c r="AB1538" s="114">
        <f>IF(AC1538="",0,IFERROR(IF(VLOOKUP(AC1538,AC$38:AC1537,1,0)&gt;0,0,0),1))</f>
        <v>0</v>
      </c>
      <c r="AC1538" s="117">
        <f>IF(DATOS!J1502=Y$39,DATOS!C1502,"")</f>
        <v>0</v>
      </c>
    </row>
    <row r="1539" spans="27:29" x14ac:dyDescent="0.3">
      <c r="AA1539" s="114">
        <f t="shared" si="28"/>
        <v>1</v>
      </c>
      <c r="AB1539" s="114">
        <f>IF(AC1539="",0,IFERROR(IF(VLOOKUP(AC1539,AC$38:AC1538,1,0)&gt;0,0,0),1))</f>
        <v>0</v>
      </c>
      <c r="AC1539" s="117">
        <f>IF(DATOS!J1503=Y$39,DATOS!C1503,"")</f>
        <v>0</v>
      </c>
    </row>
    <row r="1540" spans="27:29" x14ac:dyDescent="0.3">
      <c r="AA1540" s="114">
        <f t="shared" si="28"/>
        <v>1</v>
      </c>
      <c r="AB1540" s="114">
        <f>IF(AC1540="",0,IFERROR(IF(VLOOKUP(AC1540,AC$38:AC1539,1,0)&gt;0,0,0),1))</f>
        <v>0</v>
      </c>
      <c r="AC1540" s="117">
        <f>IF(DATOS!J1504=Y$39,DATOS!C1504,"")</f>
        <v>0</v>
      </c>
    </row>
    <row r="1541" spans="27:29" x14ac:dyDescent="0.3">
      <c r="AA1541" s="114">
        <f t="shared" si="28"/>
        <v>1</v>
      </c>
      <c r="AB1541" s="114">
        <f>IF(AC1541="",0,IFERROR(IF(VLOOKUP(AC1541,AC$38:AC1540,1,0)&gt;0,0,0),1))</f>
        <v>0</v>
      </c>
      <c r="AC1541" s="117">
        <f>IF(DATOS!J1505=Y$39,DATOS!C1505,"")</f>
        <v>0</v>
      </c>
    </row>
    <row r="1542" spans="27:29" x14ac:dyDescent="0.3">
      <c r="AA1542" s="114">
        <f t="shared" si="28"/>
        <v>1</v>
      </c>
      <c r="AB1542" s="114">
        <f>IF(AC1542="",0,IFERROR(IF(VLOOKUP(AC1542,AC$38:AC1541,1,0)&gt;0,0,0),1))</f>
        <v>0</v>
      </c>
      <c r="AC1542" s="117">
        <f>IF(DATOS!J1506=Y$39,DATOS!C1506,"")</f>
        <v>0</v>
      </c>
    </row>
    <row r="1543" spans="27:29" x14ac:dyDescent="0.3">
      <c r="AA1543" s="114">
        <f t="shared" si="28"/>
        <v>1</v>
      </c>
      <c r="AB1543" s="114">
        <f>IF(AC1543="",0,IFERROR(IF(VLOOKUP(AC1543,AC$38:AC1542,1,0)&gt;0,0,0),1))</f>
        <v>0</v>
      </c>
      <c r="AC1543" s="117">
        <f>IF(DATOS!J1507=Y$39,DATOS!C1507,"")</f>
        <v>0</v>
      </c>
    </row>
    <row r="1544" spans="27:29" x14ac:dyDescent="0.3">
      <c r="AA1544" s="114">
        <f t="shared" si="28"/>
        <v>1</v>
      </c>
      <c r="AB1544" s="114">
        <f>IF(AC1544="",0,IFERROR(IF(VLOOKUP(AC1544,AC$38:AC1543,1,0)&gt;0,0,0),1))</f>
        <v>0</v>
      </c>
      <c r="AC1544" s="117">
        <f>IF(DATOS!J1508=Y$39,DATOS!C1508,"")</f>
        <v>0</v>
      </c>
    </row>
    <row r="1545" spans="27:29" x14ac:dyDescent="0.3">
      <c r="AA1545" s="114">
        <f t="shared" si="28"/>
        <v>1</v>
      </c>
      <c r="AB1545" s="114">
        <f>IF(AC1545="",0,IFERROR(IF(VLOOKUP(AC1545,AC$38:AC1544,1,0)&gt;0,0,0),1))</f>
        <v>0</v>
      </c>
      <c r="AC1545" s="117">
        <f>IF(DATOS!J1509=Y$39,DATOS!C1509,"")</f>
        <v>0</v>
      </c>
    </row>
    <row r="1546" spans="27:29" x14ac:dyDescent="0.3">
      <c r="AA1546" s="114">
        <f t="shared" si="28"/>
        <v>1</v>
      </c>
      <c r="AB1546" s="114">
        <f>IF(AC1546="",0,IFERROR(IF(VLOOKUP(AC1546,AC$38:AC1545,1,0)&gt;0,0,0),1))</f>
        <v>0</v>
      </c>
      <c r="AC1546" s="117">
        <f>IF(DATOS!J1510=Y$39,DATOS!C1510,"")</f>
        <v>0</v>
      </c>
    </row>
    <row r="1547" spans="27:29" x14ac:dyDescent="0.3">
      <c r="AA1547" s="114">
        <f t="shared" si="28"/>
        <v>1</v>
      </c>
      <c r="AB1547" s="114">
        <f>IF(AC1547="",0,IFERROR(IF(VLOOKUP(AC1547,AC$38:AC1546,1,0)&gt;0,0,0),1))</f>
        <v>0</v>
      </c>
      <c r="AC1547" s="117">
        <f>IF(DATOS!J1511=Y$39,DATOS!C1511,"")</f>
        <v>0</v>
      </c>
    </row>
    <row r="1548" spans="27:29" x14ac:dyDescent="0.3">
      <c r="AA1548" s="114">
        <f t="shared" si="28"/>
        <v>1</v>
      </c>
      <c r="AB1548" s="114">
        <f>IF(AC1548="",0,IFERROR(IF(VLOOKUP(AC1548,AC$38:AC1547,1,0)&gt;0,0,0),1))</f>
        <v>0</v>
      </c>
      <c r="AC1548" s="117">
        <f>IF(DATOS!J1512=Y$39,DATOS!C1512,"")</f>
        <v>0</v>
      </c>
    </row>
    <row r="1549" spans="27:29" x14ac:dyDescent="0.3">
      <c r="AA1549" s="114">
        <f t="shared" si="28"/>
        <v>1</v>
      </c>
      <c r="AB1549" s="114">
        <f>IF(AC1549="",0,IFERROR(IF(VLOOKUP(AC1549,AC$38:AC1548,1,0)&gt;0,0,0),1))</f>
        <v>0</v>
      </c>
      <c r="AC1549" s="117">
        <f>IF(DATOS!J1513=Y$39,DATOS!C1513,"")</f>
        <v>0</v>
      </c>
    </row>
    <row r="1550" spans="27:29" x14ac:dyDescent="0.3">
      <c r="AA1550" s="114">
        <f t="shared" si="28"/>
        <v>1</v>
      </c>
      <c r="AB1550" s="114">
        <f>IF(AC1550="",0,IFERROR(IF(VLOOKUP(AC1550,AC$38:AC1549,1,0)&gt;0,0,0),1))</f>
        <v>0</v>
      </c>
      <c r="AC1550" s="117">
        <f>IF(DATOS!J1514=Y$39,DATOS!C1514,"")</f>
        <v>0</v>
      </c>
    </row>
    <row r="1551" spans="27:29" x14ac:dyDescent="0.3">
      <c r="AA1551" s="114">
        <f t="shared" si="28"/>
        <v>1</v>
      </c>
      <c r="AB1551" s="114">
        <f>IF(AC1551="",0,IFERROR(IF(VLOOKUP(AC1551,AC$38:AC1550,1,0)&gt;0,0,0),1))</f>
        <v>0</v>
      </c>
      <c r="AC1551" s="117">
        <f>IF(DATOS!J1515=Y$39,DATOS!C1515,"")</f>
        <v>0</v>
      </c>
    </row>
    <row r="1552" spans="27:29" x14ac:dyDescent="0.3">
      <c r="AA1552" s="114">
        <f t="shared" si="28"/>
        <v>1</v>
      </c>
      <c r="AB1552" s="114">
        <f>IF(AC1552="",0,IFERROR(IF(VLOOKUP(AC1552,AC$38:AC1551,1,0)&gt;0,0,0),1))</f>
        <v>0</v>
      </c>
      <c r="AC1552" s="117">
        <f>IF(DATOS!J1516=Y$39,DATOS!C1516,"")</f>
        <v>0</v>
      </c>
    </row>
    <row r="1553" spans="27:29" x14ac:dyDescent="0.3">
      <c r="AA1553" s="114">
        <f t="shared" si="28"/>
        <v>1</v>
      </c>
      <c r="AB1553" s="114">
        <f>IF(AC1553="",0,IFERROR(IF(VLOOKUP(AC1553,AC$38:AC1552,1,0)&gt;0,0,0),1))</f>
        <v>0</v>
      </c>
      <c r="AC1553" s="117">
        <f>IF(DATOS!J1517=Y$39,DATOS!C1517,"")</f>
        <v>0</v>
      </c>
    </row>
    <row r="1554" spans="27:29" x14ac:dyDescent="0.3">
      <c r="AA1554" s="114">
        <f t="shared" si="28"/>
        <v>1</v>
      </c>
      <c r="AB1554" s="114">
        <f>IF(AC1554="",0,IFERROR(IF(VLOOKUP(AC1554,AC$38:AC1553,1,0)&gt;0,0,0),1))</f>
        <v>0</v>
      </c>
      <c r="AC1554" s="117">
        <f>IF(DATOS!J1518=Y$39,DATOS!C1518,"")</f>
        <v>0</v>
      </c>
    </row>
    <row r="1555" spans="27:29" x14ac:dyDescent="0.3">
      <c r="AA1555" s="114">
        <f t="shared" si="28"/>
        <v>1</v>
      </c>
      <c r="AB1555" s="114">
        <f>IF(AC1555="",0,IFERROR(IF(VLOOKUP(AC1555,AC$38:AC1554,1,0)&gt;0,0,0),1))</f>
        <v>0</v>
      </c>
      <c r="AC1555" s="117">
        <f>IF(DATOS!J1519=Y$39,DATOS!C1519,"")</f>
        <v>0</v>
      </c>
    </row>
    <row r="1556" spans="27:29" x14ac:dyDescent="0.3">
      <c r="AA1556" s="114">
        <f t="shared" si="28"/>
        <v>1</v>
      </c>
      <c r="AB1556" s="114">
        <f>IF(AC1556="",0,IFERROR(IF(VLOOKUP(AC1556,AC$38:AC1555,1,0)&gt;0,0,0),1))</f>
        <v>0</v>
      </c>
      <c r="AC1556" s="117">
        <f>IF(DATOS!J1520=Y$39,DATOS!C1520,"")</f>
        <v>0</v>
      </c>
    </row>
    <row r="1557" spans="27:29" x14ac:dyDescent="0.3">
      <c r="AA1557" s="114">
        <f t="shared" si="28"/>
        <v>1</v>
      </c>
      <c r="AB1557" s="114">
        <f>IF(AC1557="",0,IFERROR(IF(VLOOKUP(AC1557,AC$38:AC1556,1,0)&gt;0,0,0),1))</f>
        <v>0</v>
      </c>
      <c r="AC1557" s="117">
        <f>IF(DATOS!J1521=Y$39,DATOS!C1521,"")</f>
        <v>0</v>
      </c>
    </row>
    <row r="1558" spans="27:29" x14ac:dyDescent="0.3">
      <c r="AA1558" s="114">
        <f t="shared" si="28"/>
        <v>1</v>
      </c>
      <c r="AB1558" s="114">
        <f>IF(AC1558="",0,IFERROR(IF(VLOOKUP(AC1558,AC$38:AC1557,1,0)&gt;0,0,0),1))</f>
        <v>0</v>
      </c>
      <c r="AC1558" s="117">
        <f>IF(DATOS!J1522=Y$39,DATOS!C1522,"")</f>
        <v>0</v>
      </c>
    </row>
    <row r="1559" spans="27:29" x14ac:dyDescent="0.3">
      <c r="AA1559" s="114">
        <f t="shared" si="28"/>
        <v>1</v>
      </c>
      <c r="AB1559" s="114">
        <f>IF(AC1559="",0,IFERROR(IF(VLOOKUP(AC1559,AC$38:AC1558,1,0)&gt;0,0,0),1))</f>
        <v>0</v>
      </c>
      <c r="AC1559" s="117">
        <f>IF(DATOS!J1523=Y$39,DATOS!C1523,"")</f>
        <v>0</v>
      </c>
    </row>
    <row r="1560" spans="27:29" x14ac:dyDescent="0.3">
      <c r="AA1560" s="114">
        <f t="shared" si="28"/>
        <v>1</v>
      </c>
      <c r="AB1560" s="114">
        <f>IF(AC1560="",0,IFERROR(IF(VLOOKUP(AC1560,AC$38:AC1559,1,0)&gt;0,0,0),1))</f>
        <v>0</v>
      </c>
      <c r="AC1560" s="117">
        <f>IF(DATOS!J1524=Y$39,DATOS!C1524,"")</f>
        <v>0</v>
      </c>
    </row>
    <row r="1561" spans="27:29" x14ac:dyDescent="0.3">
      <c r="AA1561" s="114">
        <f t="shared" si="28"/>
        <v>1</v>
      </c>
      <c r="AB1561" s="114">
        <f>IF(AC1561="",0,IFERROR(IF(VLOOKUP(AC1561,AC$38:AC1560,1,0)&gt;0,0,0),1))</f>
        <v>0</v>
      </c>
      <c r="AC1561" s="117">
        <f>IF(DATOS!J1525=Y$39,DATOS!C1525,"")</f>
        <v>0</v>
      </c>
    </row>
    <row r="1562" spans="27:29" x14ac:dyDescent="0.3">
      <c r="AA1562" s="114">
        <f t="shared" si="28"/>
        <v>1</v>
      </c>
      <c r="AB1562" s="114">
        <f>IF(AC1562="",0,IFERROR(IF(VLOOKUP(AC1562,AC$38:AC1561,1,0)&gt;0,0,0),1))</f>
        <v>0</v>
      </c>
      <c r="AC1562" s="117">
        <f>IF(DATOS!J1526=Y$39,DATOS!C1526,"")</f>
        <v>0</v>
      </c>
    </row>
    <row r="1563" spans="27:29" x14ac:dyDescent="0.3">
      <c r="AA1563" s="114">
        <f t="shared" si="28"/>
        <v>1</v>
      </c>
      <c r="AB1563" s="114">
        <f>IF(AC1563="",0,IFERROR(IF(VLOOKUP(AC1563,AC$38:AC1562,1,0)&gt;0,0,0),1))</f>
        <v>0</v>
      </c>
      <c r="AC1563" s="117">
        <f>IF(DATOS!J1527=Y$39,DATOS!C1527,"")</f>
        <v>0</v>
      </c>
    </row>
    <row r="1564" spans="27:29" x14ac:dyDescent="0.3">
      <c r="AA1564" s="114">
        <f t="shared" si="28"/>
        <v>1</v>
      </c>
      <c r="AB1564" s="114">
        <f>IF(AC1564="",0,IFERROR(IF(VLOOKUP(AC1564,AC$38:AC1563,1,0)&gt;0,0,0),1))</f>
        <v>0</v>
      </c>
      <c r="AC1564" s="117">
        <f>IF(DATOS!J1528=Y$39,DATOS!C1528,"")</f>
        <v>0</v>
      </c>
    </row>
    <row r="1565" spans="27:29" x14ac:dyDescent="0.3">
      <c r="AA1565" s="114">
        <f t="shared" si="28"/>
        <v>1</v>
      </c>
      <c r="AB1565" s="114">
        <f>IF(AC1565="",0,IFERROR(IF(VLOOKUP(AC1565,AC$38:AC1564,1,0)&gt;0,0,0),1))</f>
        <v>0</v>
      </c>
      <c r="AC1565" s="117">
        <f>IF(DATOS!J1529=Y$39,DATOS!C1529,"")</f>
        <v>0</v>
      </c>
    </row>
    <row r="1566" spans="27:29" x14ac:dyDescent="0.3">
      <c r="AA1566" s="114">
        <f t="shared" si="28"/>
        <v>1</v>
      </c>
      <c r="AB1566" s="114">
        <f>IF(AC1566="",0,IFERROR(IF(VLOOKUP(AC1566,AC$38:AC1565,1,0)&gt;0,0,0),1))</f>
        <v>0</v>
      </c>
      <c r="AC1566" s="117">
        <f>IF(DATOS!J1530=Y$39,DATOS!C1530,"")</f>
        <v>0</v>
      </c>
    </row>
    <row r="1567" spans="27:29" x14ac:dyDescent="0.3">
      <c r="AA1567" s="114">
        <f t="shared" si="28"/>
        <v>1</v>
      </c>
      <c r="AB1567" s="114">
        <f>IF(AC1567="",0,IFERROR(IF(VLOOKUP(AC1567,AC$38:AC1566,1,0)&gt;0,0,0),1))</f>
        <v>0</v>
      </c>
      <c r="AC1567" s="117">
        <f>IF(DATOS!J1531=Y$39,DATOS!C1531,"")</f>
        <v>0</v>
      </c>
    </row>
    <row r="1568" spans="27:29" x14ac:dyDescent="0.3">
      <c r="AA1568" s="114">
        <f t="shared" si="28"/>
        <v>1</v>
      </c>
      <c r="AB1568" s="114">
        <f>IF(AC1568="",0,IFERROR(IF(VLOOKUP(AC1568,AC$38:AC1567,1,0)&gt;0,0,0),1))</f>
        <v>0</v>
      </c>
      <c r="AC1568" s="117">
        <f>IF(DATOS!J1532=Y$39,DATOS!C1532,"")</f>
        <v>0</v>
      </c>
    </row>
    <row r="1569" spans="27:29" x14ac:dyDescent="0.3">
      <c r="AA1569" s="114">
        <f t="shared" si="28"/>
        <v>1</v>
      </c>
      <c r="AB1569" s="114">
        <f>IF(AC1569="",0,IFERROR(IF(VLOOKUP(AC1569,AC$38:AC1568,1,0)&gt;0,0,0),1))</f>
        <v>0</v>
      </c>
      <c r="AC1569" s="117">
        <f>IF(DATOS!J1533=Y$39,DATOS!C1533,"")</f>
        <v>0</v>
      </c>
    </row>
    <row r="1570" spans="27:29" x14ac:dyDescent="0.3">
      <c r="AA1570" s="114">
        <f t="shared" si="28"/>
        <v>1</v>
      </c>
      <c r="AB1570" s="114">
        <f>IF(AC1570="",0,IFERROR(IF(VLOOKUP(AC1570,AC$38:AC1569,1,0)&gt;0,0,0),1))</f>
        <v>0</v>
      </c>
      <c r="AC1570" s="117">
        <f>IF(DATOS!J1534=Y$39,DATOS!C1534,"")</f>
        <v>0</v>
      </c>
    </row>
    <row r="1571" spans="27:29" x14ac:dyDescent="0.3">
      <c r="AA1571" s="114">
        <f t="shared" si="28"/>
        <v>1</v>
      </c>
      <c r="AB1571" s="114">
        <f>IF(AC1571="",0,IFERROR(IF(VLOOKUP(AC1571,AC$38:AC1570,1,0)&gt;0,0,0),1))</f>
        <v>0</v>
      </c>
      <c r="AC1571" s="117">
        <f>IF(DATOS!J1535=Y$39,DATOS!C1535,"")</f>
        <v>0</v>
      </c>
    </row>
    <row r="1572" spans="27:29" x14ac:dyDescent="0.3">
      <c r="AA1572" s="114">
        <f t="shared" si="28"/>
        <v>1</v>
      </c>
      <c r="AB1572" s="114">
        <f>IF(AC1572="",0,IFERROR(IF(VLOOKUP(AC1572,AC$38:AC1571,1,0)&gt;0,0,0),1))</f>
        <v>0</v>
      </c>
      <c r="AC1572" s="117">
        <f>IF(DATOS!J1536=Y$39,DATOS!C1536,"")</f>
        <v>0</v>
      </c>
    </row>
    <row r="1573" spans="27:29" x14ac:dyDescent="0.3">
      <c r="AA1573" s="114">
        <f t="shared" si="28"/>
        <v>1</v>
      </c>
      <c r="AB1573" s="114">
        <f>IF(AC1573="",0,IFERROR(IF(VLOOKUP(AC1573,AC$38:AC1572,1,0)&gt;0,0,0),1))</f>
        <v>0</v>
      </c>
      <c r="AC1573" s="117">
        <f>IF(DATOS!J1537=Y$39,DATOS!C1537,"")</f>
        <v>0</v>
      </c>
    </row>
    <row r="1574" spans="27:29" x14ac:dyDescent="0.3">
      <c r="AA1574" s="114">
        <f t="shared" ref="AA1574:AA1637" si="29">AA1573+AB1574</f>
        <v>1</v>
      </c>
      <c r="AB1574" s="114">
        <f>IF(AC1574="",0,IFERROR(IF(VLOOKUP(AC1574,AC$38:AC1573,1,0)&gt;0,0,0),1))</f>
        <v>0</v>
      </c>
      <c r="AC1574" s="117">
        <f>IF(DATOS!J1538=Y$39,DATOS!C1538,"")</f>
        <v>0</v>
      </c>
    </row>
    <row r="1575" spans="27:29" x14ac:dyDescent="0.3">
      <c r="AA1575" s="114">
        <f t="shared" si="29"/>
        <v>1</v>
      </c>
      <c r="AB1575" s="114">
        <f>IF(AC1575="",0,IFERROR(IF(VLOOKUP(AC1575,AC$38:AC1574,1,0)&gt;0,0,0),1))</f>
        <v>0</v>
      </c>
      <c r="AC1575" s="117">
        <f>IF(DATOS!J1539=Y$39,DATOS!C1539,"")</f>
        <v>0</v>
      </c>
    </row>
    <row r="1576" spans="27:29" x14ac:dyDescent="0.3">
      <c r="AA1576" s="114">
        <f t="shared" si="29"/>
        <v>1</v>
      </c>
      <c r="AB1576" s="114">
        <f>IF(AC1576="",0,IFERROR(IF(VLOOKUP(AC1576,AC$38:AC1575,1,0)&gt;0,0,0),1))</f>
        <v>0</v>
      </c>
      <c r="AC1576" s="117">
        <f>IF(DATOS!J1540=Y$39,DATOS!C1540,"")</f>
        <v>0</v>
      </c>
    </row>
    <row r="1577" spans="27:29" x14ac:dyDescent="0.3">
      <c r="AA1577" s="114">
        <f t="shared" si="29"/>
        <v>1</v>
      </c>
      <c r="AB1577" s="114">
        <f>IF(AC1577="",0,IFERROR(IF(VLOOKUP(AC1577,AC$38:AC1576,1,0)&gt;0,0,0),1))</f>
        <v>0</v>
      </c>
      <c r="AC1577" s="117">
        <f>IF(DATOS!J1541=Y$39,DATOS!C1541,"")</f>
        <v>0</v>
      </c>
    </row>
    <row r="1578" spans="27:29" x14ac:dyDescent="0.3">
      <c r="AA1578" s="114">
        <f t="shared" si="29"/>
        <v>1</v>
      </c>
      <c r="AB1578" s="114">
        <f>IF(AC1578="",0,IFERROR(IF(VLOOKUP(AC1578,AC$38:AC1577,1,0)&gt;0,0,0),1))</f>
        <v>0</v>
      </c>
      <c r="AC1578" s="117">
        <f>IF(DATOS!J1542=Y$39,DATOS!C1542,"")</f>
        <v>0</v>
      </c>
    </row>
    <row r="1579" spans="27:29" x14ac:dyDescent="0.3">
      <c r="AA1579" s="114">
        <f t="shared" si="29"/>
        <v>1</v>
      </c>
      <c r="AB1579" s="114">
        <f>IF(AC1579="",0,IFERROR(IF(VLOOKUP(AC1579,AC$38:AC1578,1,0)&gt;0,0,0),1))</f>
        <v>0</v>
      </c>
      <c r="AC1579" s="117">
        <f>IF(DATOS!J1543=Y$39,DATOS!C1543,"")</f>
        <v>0</v>
      </c>
    </row>
    <row r="1580" spans="27:29" x14ac:dyDescent="0.3">
      <c r="AA1580" s="114">
        <f t="shared" si="29"/>
        <v>1</v>
      </c>
      <c r="AB1580" s="114">
        <f>IF(AC1580="",0,IFERROR(IF(VLOOKUP(AC1580,AC$38:AC1579,1,0)&gt;0,0,0),1))</f>
        <v>0</v>
      </c>
      <c r="AC1580" s="117">
        <f>IF(DATOS!J1544=Y$39,DATOS!C1544,"")</f>
        <v>0</v>
      </c>
    </row>
    <row r="1581" spans="27:29" x14ac:dyDescent="0.3">
      <c r="AA1581" s="114">
        <f t="shared" si="29"/>
        <v>1</v>
      </c>
      <c r="AB1581" s="114">
        <f>IF(AC1581="",0,IFERROR(IF(VLOOKUP(AC1581,AC$38:AC1580,1,0)&gt;0,0,0),1))</f>
        <v>0</v>
      </c>
      <c r="AC1581" s="117">
        <f>IF(DATOS!J1545=Y$39,DATOS!C1545,"")</f>
        <v>0</v>
      </c>
    </row>
    <row r="1582" spans="27:29" x14ac:dyDescent="0.3">
      <c r="AA1582" s="114">
        <f t="shared" si="29"/>
        <v>1</v>
      </c>
      <c r="AB1582" s="114">
        <f>IF(AC1582="",0,IFERROR(IF(VLOOKUP(AC1582,AC$38:AC1581,1,0)&gt;0,0,0),1))</f>
        <v>0</v>
      </c>
      <c r="AC1582" s="117">
        <f>IF(DATOS!J1546=Y$39,DATOS!C1546,"")</f>
        <v>0</v>
      </c>
    </row>
    <row r="1583" spans="27:29" x14ac:dyDescent="0.3">
      <c r="AA1583" s="114">
        <f t="shared" si="29"/>
        <v>1</v>
      </c>
      <c r="AB1583" s="114">
        <f>IF(AC1583="",0,IFERROR(IF(VLOOKUP(AC1583,AC$38:AC1582,1,0)&gt;0,0,0),1))</f>
        <v>0</v>
      </c>
      <c r="AC1583" s="117">
        <f>IF(DATOS!J1547=Y$39,DATOS!C1547,"")</f>
        <v>0</v>
      </c>
    </row>
    <row r="1584" spans="27:29" x14ac:dyDescent="0.3">
      <c r="AA1584" s="114">
        <f t="shared" si="29"/>
        <v>1</v>
      </c>
      <c r="AB1584" s="114">
        <f>IF(AC1584="",0,IFERROR(IF(VLOOKUP(AC1584,AC$38:AC1583,1,0)&gt;0,0,0),1))</f>
        <v>0</v>
      </c>
      <c r="AC1584" s="117">
        <f>IF(DATOS!J1548=Y$39,DATOS!C1548,"")</f>
        <v>0</v>
      </c>
    </row>
    <row r="1585" spans="27:29" x14ac:dyDescent="0.3">
      <c r="AA1585" s="114">
        <f t="shared" si="29"/>
        <v>1</v>
      </c>
      <c r="AB1585" s="114">
        <f>IF(AC1585="",0,IFERROR(IF(VLOOKUP(AC1585,AC$38:AC1584,1,0)&gt;0,0,0),1))</f>
        <v>0</v>
      </c>
      <c r="AC1585" s="117">
        <f>IF(DATOS!J1549=Y$39,DATOS!C1549,"")</f>
        <v>0</v>
      </c>
    </row>
    <row r="1586" spans="27:29" x14ac:dyDescent="0.3">
      <c r="AA1586" s="114">
        <f t="shared" si="29"/>
        <v>1</v>
      </c>
      <c r="AB1586" s="114">
        <f>IF(AC1586="",0,IFERROR(IF(VLOOKUP(AC1586,AC$38:AC1585,1,0)&gt;0,0,0),1))</f>
        <v>0</v>
      </c>
      <c r="AC1586" s="117">
        <f>IF(DATOS!J1550=Y$39,DATOS!C1550,"")</f>
        <v>0</v>
      </c>
    </row>
    <row r="1587" spans="27:29" x14ac:dyDescent="0.3">
      <c r="AA1587" s="114">
        <f t="shared" si="29"/>
        <v>1</v>
      </c>
      <c r="AB1587" s="114">
        <f>IF(AC1587="",0,IFERROR(IF(VLOOKUP(AC1587,AC$38:AC1586,1,0)&gt;0,0,0),1))</f>
        <v>0</v>
      </c>
      <c r="AC1587" s="117">
        <f>IF(DATOS!J1551=Y$39,DATOS!C1551,"")</f>
        <v>0</v>
      </c>
    </row>
    <row r="1588" spans="27:29" x14ac:dyDescent="0.3">
      <c r="AA1588" s="114">
        <f t="shared" si="29"/>
        <v>1</v>
      </c>
      <c r="AB1588" s="114">
        <f>IF(AC1588="",0,IFERROR(IF(VLOOKUP(AC1588,AC$38:AC1587,1,0)&gt;0,0,0),1))</f>
        <v>0</v>
      </c>
      <c r="AC1588" s="117">
        <f>IF(DATOS!J1552=Y$39,DATOS!C1552,"")</f>
        <v>0</v>
      </c>
    </row>
    <row r="1589" spans="27:29" x14ac:dyDescent="0.3">
      <c r="AA1589" s="114">
        <f t="shared" si="29"/>
        <v>1</v>
      </c>
      <c r="AB1589" s="114">
        <f>IF(AC1589="",0,IFERROR(IF(VLOOKUP(AC1589,AC$38:AC1588,1,0)&gt;0,0,0),1))</f>
        <v>0</v>
      </c>
      <c r="AC1589" s="117">
        <f>IF(DATOS!J1553=Y$39,DATOS!C1553,"")</f>
        <v>0</v>
      </c>
    </row>
    <row r="1590" spans="27:29" x14ac:dyDescent="0.3">
      <c r="AA1590" s="114">
        <f t="shared" si="29"/>
        <v>1</v>
      </c>
      <c r="AB1590" s="114">
        <f>IF(AC1590="",0,IFERROR(IF(VLOOKUP(AC1590,AC$38:AC1589,1,0)&gt;0,0,0),1))</f>
        <v>0</v>
      </c>
      <c r="AC1590" s="117">
        <f>IF(DATOS!J1554=Y$39,DATOS!C1554,"")</f>
        <v>0</v>
      </c>
    </row>
    <row r="1591" spans="27:29" x14ac:dyDescent="0.3">
      <c r="AA1591" s="114">
        <f t="shared" si="29"/>
        <v>1</v>
      </c>
      <c r="AB1591" s="114">
        <f>IF(AC1591="",0,IFERROR(IF(VLOOKUP(AC1591,AC$38:AC1590,1,0)&gt;0,0,0),1))</f>
        <v>0</v>
      </c>
      <c r="AC1591" s="117">
        <f>IF(DATOS!J1555=Y$39,DATOS!C1555,"")</f>
        <v>0</v>
      </c>
    </row>
    <row r="1592" spans="27:29" x14ac:dyDescent="0.3">
      <c r="AA1592" s="114">
        <f t="shared" si="29"/>
        <v>1</v>
      </c>
      <c r="AB1592" s="114">
        <f>IF(AC1592="",0,IFERROR(IF(VLOOKUP(AC1592,AC$38:AC1591,1,0)&gt;0,0,0),1))</f>
        <v>0</v>
      </c>
      <c r="AC1592" s="117">
        <f>IF(DATOS!J1556=Y$39,DATOS!C1556,"")</f>
        <v>0</v>
      </c>
    </row>
    <row r="1593" spans="27:29" x14ac:dyDescent="0.3">
      <c r="AA1593" s="114">
        <f t="shared" si="29"/>
        <v>1</v>
      </c>
      <c r="AB1593" s="114">
        <f>IF(AC1593="",0,IFERROR(IF(VLOOKUP(AC1593,AC$38:AC1592,1,0)&gt;0,0,0),1))</f>
        <v>0</v>
      </c>
      <c r="AC1593" s="117">
        <f>IF(DATOS!J1557=Y$39,DATOS!C1557,"")</f>
        <v>0</v>
      </c>
    </row>
    <row r="1594" spans="27:29" x14ac:dyDescent="0.3">
      <c r="AA1594" s="114">
        <f t="shared" si="29"/>
        <v>1</v>
      </c>
      <c r="AB1594" s="114">
        <f>IF(AC1594="",0,IFERROR(IF(VLOOKUP(AC1594,AC$38:AC1593,1,0)&gt;0,0,0),1))</f>
        <v>0</v>
      </c>
      <c r="AC1594" s="117">
        <f>IF(DATOS!J1558=Y$39,DATOS!C1558,"")</f>
        <v>0</v>
      </c>
    </row>
    <row r="1595" spans="27:29" x14ac:dyDescent="0.3">
      <c r="AA1595" s="114">
        <f t="shared" si="29"/>
        <v>1</v>
      </c>
      <c r="AB1595" s="114">
        <f>IF(AC1595="",0,IFERROR(IF(VLOOKUP(AC1595,AC$38:AC1594,1,0)&gt;0,0,0),1))</f>
        <v>0</v>
      </c>
      <c r="AC1595" s="117">
        <f>IF(DATOS!J1559=Y$39,DATOS!C1559,"")</f>
        <v>0</v>
      </c>
    </row>
    <row r="1596" spans="27:29" x14ac:dyDescent="0.3">
      <c r="AA1596" s="114">
        <f t="shared" si="29"/>
        <v>1</v>
      </c>
      <c r="AB1596" s="114">
        <f>IF(AC1596="",0,IFERROR(IF(VLOOKUP(AC1596,AC$38:AC1595,1,0)&gt;0,0,0),1))</f>
        <v>0</v>
      </c>
      <c r="AC1596" s="117">
        <f>IF(DATOS!J1560=Y$39,DATOS!C1560,"")</f>
        <v>0</v>
      </c>
    </row>
    <row r="1597" spans="27:29" x14ac:dyDescent="0.3">
      <c r="AA1597" s="114">
        <f t="shared" si="29"/>
        <v>1</v>
      </c>
      <c r="AB1597" s="114">
        <f>IF(AC1597="",0,IFERROR(IF(VLOOKUP(AC1597,AC$38:AC1596,1,0)&gt;0,0,0),1))</f>
        <v>0</v>
      </c>
      <c r="AC1597" s="117">
        <f>IF(DATOS!J1561=Y$39,DATOS!C1561,"")</f>
        <v>0</v>
      </c>
    </row>
    <row r="1598" spans="27:29" x14ac:dyDescent="0.3">
      <c r="AA1598" s="114">
        <f t="shared" si="29"/>
        <v>1</v>
      </c>
      <c r="AB1598" s="114">
        <f>IF(AC1598="",0,IFERROR(IF(VLOOKUP(AC1598,AC$38:AC1597,1,0)&gt;0,0,0),1))</f>
        <v>0</v>
      </c>
      <c r="AC1598" s="117">
        <f>IF(DATOS!J1562=Y$39,DATOS!C1562,"")</f>
        <v>0</v>
      </c>
    </row>
    <row r="1599" spans="27:29" x14ac:dyDescent="0.3">
      <c r="AA1599" s="114">
        <f t="shared" si="29"/>
        <v>1</v>
      </c>
      <c r="AB1599" s="114">
        <f>IF(AC1599="",0,IFERROR(IF(VLOOKUP(AC1599,AC$38:AC1598,1,0)&gt;0,0,0),1))</f>
        <v>0</v>
      </c>
      <c r="AC1599" s="117">
        <f>IF(DATOS!J1563=Y$39,DATOS!C1563,"")</f>
        <v>0</v>
      </c>
    </row>
    <row r="1600" spans="27:29" x14ac:dyDescent="0.3">
      <c r="AA1600" s="114">
        <f t="shared" si="29"/>
        <v>1</v>
      </c>
      <c r="AB1600" s="114">
        <f>IF(AC1600="",0,IFERROR(IF(VLOOKUP(AC1600,AC$38:AC1599,1,0)&gt;0,0,0),1))</f>
        <v>0</v>
      </c>
      <c r="AC1600" s="117">
        <f>IF(DATOS!J1564=Y$39,DATOS!C1564,"")</f>
        <v>0</v>
      </c>
    </row>
    <row r="1601" spans="27:29" x14ac:dyDescent="0.3">
      <c r="AA1601" s="114">
        <f t="shared" si="29"/>
        <v>1</v>
      </c>
      <c r="AB1601" s="114">
        <f>IF(AC1601="",0,IFERROR(IF(VLOOKUP(AC1601,AC$38:AC1600,1,0)&gt;0,0,0),1))</f>
        <v>0</v>
      </c>
      <c r="AC1601" s="117">
        <f>IF(DATOS!J1565=Y$39,DATOS!C1565,"")</f>
        <v>0</v>
      </c>
    </row>
    <row r="1602" spans="27:29" x14ac:dyDescent="0.3">
      <c r="AA1602" s="114">
        <f t="shared" si="29"/>
        <v>1</v>
      </c>
      <c r="AB1602" s="114">
        <f>IF(AC1602="",0,IFERROR(IF(VLOOKUP(AC1602,AC$38:AC1601,1,0)&gt;0,0,0),1))</f>
        <v>0</v>
      </c>
      <c r="AC1602" s="117">
        <f>IF(DATOS!J1566=Y$39,DATOS!C1566,"")</f>
        <v>0</v>
      </c>
    </row>
    <row r="1603" spans="27:29" x14ac:dyDescent="0.3">
      <c r="AA1603" s="114">
        <f t="shared" si="29"/>
        <v>1</v>
      </c>
      <c r="AB1603" s="114">
        <f>IF(AC1603="",0,IFERROR(IF(VLOOKUP(AC1603,AC$38:AC1602,1,0)&gt;0,0,0),1))</f>
        <v>0</v>
      </c>
      <c r="AC1603" s="117">
        <f>IF(DATOS!J1567=Y$39,DATOS!C1567,"")</f>
        <v>0</v>
      </c>
    </row>
    <row r="1604" spans="27:29" x14ac:dyDescent="0.3">
      <c r="AA1604" s="114">
        <f t="shared" si="29"/>
        <v>1</v>
      </c>
      <c r="AB1604" s="114">
        <f>IF(AC1604="",0,IFERROR(IF(VLOOKUP(AC1604,AC$38:AC1603,1,0)&gt;0,0,0),1))</f>
        <v>0</v>
      </c>
      <c r="AC1604" s="117">
        <f>IF(DATOS!J1568=Y$39,DATOS!C1568,"")</f>
        <v>0</v>
      </c>
    </row>
    <row r="1605" spans="27:29" x14ac:dyDescent="0.3">
      <c r="AA1605" s="114">
        <f t="shared" si="29"/>
        <v>1</v>
      </c>
      <c r="AB1605" s="114">
        <f>IF(AC1605="",0,IFERROR(IF(VLOOKUP(AC1605,AC$38:AC1604,1,0)&gt;0,0,0),1))</f>
        <v>0</v>
      </c>
      <c r="AC1605" s="117">
        <f>IF(DATOS!J1569=Y$39,DATOS!C1569,"")</f>
        <v>0</v>
      </c>
    </row>
    <row r="1606" spans="27:29" x14ac:dyDescent="0.3">
      <c r="AA1606" s="114">
        <f t="shared" si="29"/>
        <v>1</v>
      </c>
      <c r="AB1606" s="114">
        <f>IF(AC1606="",0,IFERROR(IF(VLOOKUP(AC1606,AC$38:AC1605,1,0)&gt;0,0,0),1))</f>
        <v>0</v>
      </c>
      <c r="AC1606" s="117">
        <f>IF(DATOS!J1570=Y$39,DATOS!C1570,"")</f>
        <v>0</v>
      </c>
    </row>
    <row r="1607" spans="27:29" x14ac:dyDescent="0.3">
      <c r="AA1607" s="114">
        <f t="shared" si="29"/>
        <v>1</v>
      </c>
      <c r="AB1607" s="114">
        <f>IF(AC1607="",0,IFERROR(IF(VLOOKUP(AC1607,AC$38:AC1606,1,0)&gt;0,0,0),1))</f>
        <v>0</v>
      </c>
      <c r="AC1607" s="117">
        <f>IF(DATOS!J1571=Y$39,DATOS!C1571,"")</f>
        <v>0</v>
      </c>
    </row>
    <row r="1608" spans="27:29" x14ac:dyDescent="0.3">
      <c r="AA1608" s="114">
        <f t="shared" si="29"/>
        <v>1</v>
      </c>
      <c r="AB1608" s="114">
        <f>IF(AC1608="",0,IFERROR(IF(VLOOKUP(AC1608,AC$38:AC1607,1,0)&gt;0,0,0),1))</f>
        <v>0</v>
      </c>
      <c r="AC1608" s="117">
        <f>IF(DATOS!J1572=Y$39,DATOS!C1572,"")</f>
        <v>0</v>
      </c>
    </row>
    <row r="1609" spans="27:29" x14ac:dyDescent="0.3">
      <c r="AA1609" s="114">
        <f t="shared" si="29"/>
        <v>1</v>
      </c>
      <c r="AB1609" s="114">
        <f>IF(AC1609="",0,IFERROR(IF(VLOOKUP(AC1609,AC$38:AC1608,1,0)&gt;0,0,0),1))</f>
        <v>0</v>
      </c>
      <c r="AC1609" s="117">
        <f>IF(DATOS!J1573=Y$39,DATOS!C1573,"")</f>
        <v>0</v>
      </c>
    </row>
    <row r="1610" spans="27:29" x14ac:dyDescent="0.3">
      <c r="AA1610" s="114">
        <f t="shared" si="29"/>
        <v>1</v>
      </c>
      <c r="AB1610" s="114">
        <f>IF(AC1610="",0,IFERROR(IF(VLOOKUP(AC1610,AC$38:AC1609,1,0)&gt;0,0,0),1))</f>
        <v>0</v>
      </c>
      <c r="AC1610" s="117">
        <f>IF(DATOS!J1574=Y$39,DATOS!C1574,"")</f>
        <v>0</v>
      </c>
    </row>
    <row r="1611" spans="27:29" x14ac:dyDescent="0.3">
      <c r="AA1611" s="114">
        <f t="shared" si="29"/>
        <v>1</v>
      </c>
      <c r="AB1611" s="114">
        <f>IF(AC1611="",0,IFERROR(IF(VLOOKUP(AC1611,AC$38:AC1610,1,0)&gt;0,0,0),1))</f>
        <v>0</v>
      </c>
      <c r="AC1611" s="117">
        <f>IF(DATOS!J1575=Y$39,DATOS!C1575,"")</f>
        <v>0</v>
      </c>
    </row>
    <row r="1612" spans="27:29" x14ac:dyDescent="0.3">
      <c r="AA1612" s="114">
        <f t="shared" si="29"/>
        <v>1</v>
      </c>
      <c r="AB1612" s="114">
        <f>IF(AC1612="",0,IFERROR(IF(VLOOKUP(AC1612,AC$38:AC1611,1,0)&gt;0,0,0),1))</f>
        <v>0</v>
      </c>
      <c r="AC1612" s="117">
        <f>IF(DATOS!J1576=Y$39,DATOS!C1576,"")</f>
        <v>0</v>
      </c>
    </row>
    <row r="1613" spans="27:29" x14ac:dyDescent="0.3">
      <c r="AA1613" s="114">
        <f t="shared" si="29"/>
        <v>1</v>
      </c>
      <c r="AB1613" s="114">
        <f>IF(AC1613="",0,IFERROR(IF(VLOOKUP(AC1613,AC$38:AC1612,1,0)&gt;0,0,0),1))</f>
        <v>0</v>
      </c>
      <c r="AC1613" s="117">
        <f>IF(DATOS!J1577=Y$39,DATOS!C1577,"")</f>
        <v>0</v>
      </c>
    </row>
    <row r="1614" spans="27:29" x14ac:dyDescent="0.3">
      <c r="AA1614" s="114">
        <f t="shared" si="29"/>
        <v>1</v>
      </c>
      <c r="AB1614" s="114">
        <f>IF(AC1614="",0,IFERROR(IF(VLOOKUP(AC1614,AC$38:AC1613,1,0)&gt;0,0,0),1))</f>
        <v>0</v>
      </c>
      <c r="AC1614" s="117">
        <f>IF(DATOS!J1578=Y$39,DATOS!C1578,"")</f>
        <v>0</v>
      </c>
    </row>
    <row r="1615" spans="27:29" x14ac:dyDescent="0.3">
      <c r="AA1615" s="114">
        <f t="shared" si="29"/>
        <v>1</v>
      </c>
      <c r="AB1615" s="114">
        <f>IF(AC1615="",0,IFERROR(IF(VLOOKUP(AC1615,AC$38:AC1614,1,0)&gt;0,0,0),1))</f>
        <v>0</v>
      </c>
      <c r="AC1615" s="117">
        <f>IF(DATOS!J1579=Y$39,DATOS!C1579,"")</f>
        <v>0</v>
      </c>
    </row>
    <row r="1616" spans="27:29" x14ac:dyDescent="0.3">
      <c r="AA1616" s="114">
        <f t="shared" si="29"/>
        <v>1</v>
      </c>
      <c r="AB1616" s="114">
        <f>IF(AC1616="",0,IFERROR(IF(VLOOKUP(AC1616,AC$38:AC1615,1,0)&gt;0,0,0),1))</f>
        <v>0</v>
      </c>
      <c r="AC1616" s="117">
        <f>IF(DATOS!J1580=Y$39,DATOS!C1580,"")</f>
        <v>0</v>
      </c>
    </row>
    <row r="1617" spans="27:29" x14ac:dyDescent="0.3">
      <c r="AA1617" s="114">
        <f t="shared" si="29"/>
        <v>1</v>
      </c>
      <c r="AB1617" s="114">
        <f>IF(AC1617="",0,IFERROR(IF(VLOOKUP(AC1617,AC$38:AC1616,1,0)&gt;0,0,0),1))</f>
        <v>0</v>
      </c>
      <c r="AC1617" s="117">
        <f>IF(DATOS!J1581=Y$39,DATOS!C1581,"")</f>
        <v>0</v>
      </c>
    </row>
    <row r="1618" spans="27:29" x14ac:dyDescent="0.3">
      <c r="AA1618" s="114">
        <f t="shared" si="29"/>
        <v>1</v>
      </c>
      <c r="AB1618" s="114">
        <f>IF(AC1618="",0,IFERROR(IF(VLOOKUP(AC1618,AC$38:AC1617,1,0)&gt;0,0,0),1))</f>
        <v>0</v>
      </c>
      <c r="AC1618" s="117">
        <f>IF(DATOS!J1582=Y$39,DATOS!C1582,"")</f>
        <v>0</v>
      </c>
    </row>
    <row r="1619" spans="27:29" x14ac:dyDescent="0.3">
      <c r="AA1619" s="114">
        <f t="shared" si="29"/>
        <v>1</v>
      </c>
      <c r="AB1619" s="114">
        <f>IF(AC1619="",0,IFERROR(IF(VLOOKUP(AC1619,AC$38:AC1618,1,0)&gt;0,0,0),1))</f>
        <v>0</v>
      </c>
      <c r="AC1619" s="117">
        <f>IF(DATOS!J1583=Y$39,DATOS!C1583,"")</f>
        <v>0</v>
      </c>
    </row>
    <row r="1620" spans="27:29" x14ac:dyDescent="0.3">
      <c r="AA1620" s="114">
        <f t="shared" si="29"/>
        <v>1</v>
      </c>
      <c r="AB1620" s="114">
        <f>IF(AC1620="",0,IFERROR(IF(VLOOKUP(AC1620,AC$38:AC1619,1,0)&gt;0,0,0),1))</f>
        <v>0</v>
      </c>
      <c r="AC1620" s="117">
        <f>IF(DATOS!J1584=Y$39,DATOS!C1584,"")</f>
        <v>0</v>
      </c>
    </row>
    <row r="1621" spans="27:29" x14ac:dyDescent="0.3">
      <c r="AA1621" s="114">
        <f t="shared" si="29"/>
        <v>1</v>
      </c>
      <c r="AB1621" s="114">
        <f>IF(AC1621="",0,IFERROR(IF(VLOOKUP(AC1621,AC$38:AC1620,1,0)&gt;0,0,0),1))</f>
        <v>0</v>
      </c>
      <c r="AC1621" s="117">
        <f>IF(DATOS!J1585=Y$39,DATOS!C1585,"")</f>
        <v>0</v>
      </c>
    </row>
    <row r="1622" spans="27:29" x14ac:dyDescent="0.3">
      <c r="AA1622" s="114">
        <f t="shared" si="29"/>
        <v>1</v>
      </c>
      <c r="AB1622" s="114">
        <f>IF(AC1622="",0,IFERROR(IF(VLOOKUP(AC1622,AC$38:AC1621,1,0)&gt;0,0,0),1))</f>
        <v>0</v>
      </c>
      <c r="AC1622" s="117">
        <f>IF(DATOS!J1586=Y$39,DATOS!C1586,"")</f>
        <v>0</v>
      </c>
    </row>
    <row r="1623" spans="27:29" x14ac:dyDescent="0.3">
      <c r="AA1623" s="114">
        <f t="shared" si="29"/>
        <v>1</v>
      </c>
      <c r="AB1623" s="114">
        <f>IF(AC1623="",0,IFERROR(IF(VLOOKUP(AC1623,AC$38:AC1622,1,0)&gt;0,0,0),1))</f>
        <v>0</v>
      </c>
      <c r="AC1623" s="117">
        <f>IF(DATOS!J1587=Y$39,DATOS!C1587,"")</f>
        <v>0</v>
      </c>
    </row>
    <row r="1624" spans="27:29" x14ac:dyDescent="0.3">
      <c r="AA1624" s="114">
        <f t="shared" si="29"/>
        <v>1</v>
      </c>
      <c r="AB1624" s="114">
        <f>IF(AC1624="",0,IFERROR(IF(VLOOKUP(AC1624,AC$38:AC1623,1,0)&gt;0,0,0),1))</f>
        <v>0</v>
      </c>
      <c r="AC1624" s="117">
        <f>IF(DATOS!J1588=Y$39,DATOS!C1588,"")</f>
        <v>0</v>
      </c>
    </row>
    <row r="1625" spans="27:29" x14ac:dyDescent="0.3">
      <c r="AA1625" s="114">
        <f t="shared" si="29"/>
        <v>1</v>
      </c>
      <c r="AB1625" s="114">
        <f>IF(AC1625="",0,IFERROR(IF(VLOOKUP(AC1625,AC$38:AC1624,1,0)&gt;0,0,0),1))</f>
        <v>0</v>
      </c>
      <c r="AC1625" s="117">
        <f>IF(DATOS!J1589=Y$39,DATOS!C1589,"")</f>
        <v>0</v>
      </c>
    </row>
    <row r="1626" spans="27:29" x14ac:dyDescent="0.3">
      <c r="AA1626" s="114">
        <f t="shared" si="29"/>
        <v>1</v>
      </c>
      <c r="AB1626" s="114">
        <f>IF(AC1626="",0,IFERROR(IF(VLOOKUP(AC1626,AC$38:AC1625,1,0)&gt;0,0,0),1))</f>
        <v>0</v>
      </c>
      <c r="AC1626" s="117">
        <f>IF(DATOS!J1590=Y$39,DATOS!C1590,"")</f>
        <v>0</v>
      </c>
    </row>
    <row r="1627" spans="27:29" x14ac:dyDescent="0.3">
      <c r="AA1627" s="114">
        <f t="shared" si="29"/>
        <v>1</v>
      </c>
      <c r="AB1627" s="114">
        <f>IF(AC1627="",0,IFERROR(IF(VLOOKUP(AC1627,AC$38:AC1626,1,0)&gt;0,0,0),1))</f>
        <v>0</v>
      </c>
      <c r="AC1627" s="117">
        <f>IF(DATOS!J1591=Y$39,DATOS!C1591,"")</f>
        <v>0</v>
      </c>
    </row>
    <row r="1628" spans="27:29" x14ac:dyDescent="0.3">
      <c r="AA1628" s="114">
        <f t="shared" si="29"/>
        <v>1</v>
      </c>
      <c r="AB1628" s="114">
        <f>IF(AC1628="",0,IFERROR(IF(VLOOKUP(AC1628,AC$38:AC1627,1,0)&gt;0,0,0),1))</f>
        <v>0</v>
      </c>
      <c r="AC1628" s="117">
        <f>IF(DATOS!J1592=Y$39,DATOS!C1592,"")</f>
        <v>0</v>
      </c>
    </row>
    <row r="1629" spans="27:29" x14ac:dyDescent="0.3">
      <c r="AA1629" s="114">
        <f t="shared" si="29"/>
        <v>1</v>
      </c>
      <c r="AB1629" s="114">
        <f>IF(AC1629="",0,IFERROR(IF(VLOOKUP(AC1629,AC$38:AC1628,1,0)&gt;0,0,0),1))</f>
        <v>0</v>
      </c>
      <c r="AC1629" s="117">
        <f>IF(DATOS!J1593=Y$39,DATOS!C1593,"")</f>
        <v>0</v>
      </c>
    </row>
    <row r="1630" spans="27:29" x14ac:dyDescent="0.3">
      <c r="AA1630" s="114">
        <f t="shared" si="29"/>
        <v>1</v>
      </c>
      <c r="AB1630" s="114">
        <f>IF(AC1630="",0,IFERROR(IF(VLOOKUP(AC1630,AC$38:AC1629,1,0)&gt;0,0,0),1))</f>
        <v>0</v>
      </c>
      <c r="AC1630" s="117">
        <f>IF(DATOS!J1594=Y$39,DATOS!C1594,"")</f>
        <v>0</v>
      </c>
    </row>
    <row r="1631" spans="27:29" x14ac:dyDescent="0.3">
      <c r="AA1631" s="114">
        <f t="shared" si="29"/>
        <v>1</v>
      </c>
      <c r="AB1631" s="114">
        <f>IF(AC1631="",0,IFERROR(IF(VLOOKUP(AC1631,AC$38:AC1630,1,0)&gt;0,0,0),1))</f>
        <v>0</v>
      </c>
      <c r="AC1631" s="117">
        <f>IF(DATOS!J1595=Y$39,DATOS!C1595,"")</f>
        <v>0</v>
      </c>
    </row>
    <row r="1632" spans="27:29" x14ac:dyDescent="0.3">
      <c r="AA1632" s="114">
        <f t="shared" si="29"/>
        <v>1</v>
      </c>
      <c r="AB1632" s="114">
        <f>IF(AC1632="",0,IFERROR(IF(VLOOKUP(AC1632,AC$38:AC1631,1,0)&gt;0,0,0),1))</f>
        <v>0</v>
      </c>
      <c r="AC1632" s="117">
        <f>IF(DATOS!J1596=Y$39,DATOS!C1596,"")</f>
        <v>0</v>
      </c>
    </row>
    <row r="1633" spans="27:29" x14ac:dyDescent="0.3">
      <c r="AA1633" s="114">
        <f t="shared" si="29"/>
        <v>1</v>
      </c>
      <c r="AB1633" s="114">
        <f>IF(AC1633="",0,IFERROR(IF(VLOOKUP(AC1633,AC$38:AC1632,1,0)&gt;0,0,0),1))</f>
        <v>0</v>
      </c>
      <c r="AC1633" s="117">
        <f>IF(DATOS!J1597=Y$39,DATOS!C1597,"")</f>
        <v>0</v>
      </c>
    </row>
    <row r="1634" spans="27:29" x14ac:dyDescent="0.3">
      <c r="AA1634" s="114">
        <f t="shared" si="29"/>
        <v>1</v>
      </c>
      <c r="AB1634" s="114">
        <f>IF(AC1634="",0,IFERROR(IF(VLOOKUP(AC1634,AC$38:AC1633,1,0)&gt;0,0,0),1))</f>
        <v>0</v>
      </c>
      <c r="AC1634" s="117">
        <f>IF(DATOS!J1598=Y$39,DATOS!C1598,"")</f>
        <v>0</v>
      </c>
    </row>
    <row r="1635" spans="27:29" x14ac:dyDescent="0.3">
      <c r="AA1635" s="114">
        <f t="shared" si="29"/>
        <v>1</v>
      </c>
      <c r="AB1635" s="114">
        <f>IF(AC1635="",0,IFERROR(IF(VLOOKUP(AC1635,AC$38:AC1634,1,0)&gt;0,0,0),1))</f>
        <v>0</v>
      </c>
      <c r="AC1635" s="117">
        <f>IF(DATOS!J1599=Y$39,DATOS!C1599,"")</f>
        <v>0</v>
      </c>
    </row>
    <row r="1636" spans="27:29" x14ac:dyDescent="0.3">
      <c r="AA1636" s="114">
        <f t="shared" si="29"/>
        <v>1</v>
      </c>
      <c r="AB1636" s="114">
        <f>IF(AC1636="",0,IFERROR(IF(VLOOKUP(AC1636,AC$38:AC1635,1,0)&gt;0,0,0),1))</f>
        <v>0</v>
      </c>
      <c r="AC1636" s="117">
        <f>IF(DATOS!J1600=Y$39,DATOS!C1600,"")</f>
        <v>0</v>
      </c>
    </row>
    <row r="1637" spans="27:29" x14ac:dyDescent="0.3">
      <c r="AA1637" s="114">
        <f t="shared" si="29"/>
        <v>1</v>
      </c>
      <c r="AB1637" s="114">
        <f>IF(AC1637="",0,IFERROR(IF(VLOOKUP(AC1637,AC$38:AC1636,1,0)&gt;0,0,0),1))</f>
        <v>0</v>
      </c>
      <c r="AC1637" s="117">
        <f>IF(DATOS!J1601=Y$39,DATOS!C1601,"")</f>
        <v>0</v>
      </c>
    </row>
    <row r="1638" spans="27:29" x14ac:dyDescent="0.3">
      <c r="AA1638" s="114">
        <f t="shared" ref="AA1638:AA1701" si="30">AA1637+AB1638</f>
        <v>1</v>
      </c>
      <c r="AB1638" s="114">
        <f>IF(AC1638="",0,IFERROR(IF(VLOOKUP(AC1638,AC$38:AC1637,1,0)&gt;0,0,0),1))</f>
        <v>0</v>
      </c>
      <c r="AC1638" s="117">
        <f>IF(DATOS!J1602=Y$39,DATOS!C1602,"")</f>
        <v>0</v>
      </c>
    </row>
    <row r="1639" spans="27:29" x14ac:dyDescent="0.3">
      <c r="AA1639" s="114">
        <f t="shared" si="30"/>
        <v>1</v>
      </c>
      <c r="AB1639" s="114">
        <f>IF(AC1639="",0,IFERROR(IF(VLOOKUP(AC1639,AC$38:AC1638,1,0)&gt;0,0,0),1))</f>
        <v>0</v>
      </c>
      <c r="AC1639" s="117">
        <f>IF(DATOS!J1603=Y$39,DATOS!C1603,"")</f>
        <v>0</v>
      </c>
    </row>
    <row r="1640" spans="27:29" x14ac:dyDescent="0.3">
      <c r="AA1640" s="114">
        <f t="shared" si="30"/>
        <v>1</v>
      </c>
      <c r="AB1640" s="114">
        <f>IF(AC1640="",0,IFERROR(IF(VLOOKUP(AC1640,AC$38:AC1639,1,0)&gt;0,0,0),1))</f>
        <v>0</v>
      </c>
      <c r="AC1640" s="117">
        <f>IF(DATOS!J1604=Y$39,DATOS!C1604,"")</f>
        <v>0</v>
      </c>
    </row>
    <row r="1641" spans="27:29" x14ac:dyDescent="0.3">
      <c r="AA1641" s="114">
        <f t="shared" si="30"/>
        <v>1</v>
      </c>
      <c r="AB1641" s="114">
        <f>IF(AC1641="",0,IFERROR(IF(VLOOKUP(AC1641,AC$38:AC1640,1,0)&gt;0,0,0),1))</f>
        <v>0</v>
      </c>
      <c r="AC1641" s="117">
        <f>IF(DATOS!J1605=Y$39,DATOS!C1605,"")</f>
        <v>0</v>
      </c>
    </row>
    <row r="1642" spans="27:29" x14ac:dyDescent="0.3">
      <c r="AA1642" s="114">
        <f t="shared" si="30"/>
        <v>1</v>
      </c>
      <c r="AB1642" s="114">
        <f>IF(AC1642="",0,IFERROR(IF(VLOOKUP(AC1642,AC$38:AC1641,1,0)&gt;0,0,0),1))</f>
        <v>0</v>
      </c>
      <c r="AC1642" s="117">
        <f>IF(DATOS!J1606=Y$39,DATOS!C1606,"")</f>
        <v>0</v>
      </c>
    </row>
    <row r="1643" spans="27:29" x14ac:dyDescent="0.3">
      <c r="AA1643" s="114">
        <f t="shared" si="30"/>
        <v>1</v>
      </c>
      <c r="AB1643" s="114">
        <f>IF(AC1643="",0,IFERROR(IF(VLOOKUP(AC1643,AC$38:AC1642,1,0)&gt;0,0,0),1))</f>
        <v>0</v>
      </c>
      <c r="AC1643" s="117">
        <f>IF(DATOS!J1607=Y$39,DATOS!C1607,"")</f>
        <v>0</v>
      </c>
    </row>
    <row r="1644" spans="27:29" x14ac:dyDescent="0.3">
      <c r="AA1644" s="114">
        <f t="shared" si="30"/>
        <v>1</v>
      </c>
      <c r="AB1644" s="114">
        <f>IF(AC1644="",0,IFERROR(IF(VLOOKUP(AC1644,AC$38:AC1643,1,0)&gt;0,0,0),1))</f>
        <v>0</v>
      </c>
      <c r="AC1644" s="117">
        <f>IF(DATOS!J1608=Y$39,DATOS!C1608,"")</f>
        <v>0</v>
      </c>
    </row>
    <row r="1645" spans="27:29" x14ac:dyDescent="0.3">
      <c r="AA1645" s="114">
        <f t="shared" si="30"/>
        <v>1</v>
      </c>
      <c r="AB1645" s="114">
        <f>IF(AC1645="",0,IFERROR(IF(VLOOKUP(AC1645,AC$38:AC1644,1,0)&gt;0,0,0),1))</f>
        <v>0</v>
      </c>
      <c r="AC1645" s="117">
        <f>IF(DATOS!J1609=Y$39,DATOS!C1609,"")</f>
        <v>0</v>
      </c>
    </row>
    <row r="1646" spans="27:29" x14ac:dyDescent="0.3">
      <c r="AA1646" s="114">
        <f t="shared" si="30"/>
        <v>1</v>
      </c>
      <c r="AB1646" s="114">
        <f>IF(AC1646="",0,IFERROR(IF(VLOOKUP(AC1646,AC$38:AC1645,1,0)&gt;0,0,0),1))</f>
        <v>0</v>
      </c>
      <c r="AC1646" s="117">
        <f>IF(DATOS!J1610=Y$39,DATOS!C1610,"")</f>
        <v>0</v>
      </c>
    </row>
    <row r="1647" spans="27:29" x14ac:dyDescent="0.3">
      <c r="AA1647" s="114">
        <f t="shared" si="30"/>
        <v>1</v>
      </c>
      <c r="AB1647" s="114">
        <f>IF(AC1647="",0,IFERROR(IF(VLOOKUP(AC1647,AC$38:AC1646,1,0)&gt;0,0,0),1))</f>
        <v>0</v>
      </c>
      <c r="AC1647" s="117">
        <f>IF(DATOS!J1611=Y$39,DATOS!C1611,"")</f>
        <v>0</v>
      </c>
    </row>
    <row r="1648" spans="27:29" x14ac:dyDescent="0.3">
      <c r="AA1648" s="114">
        <f t="shared" si="30"/>
        <v>1</v>
      </c>
      <c r="AB1648" s="114">
        <f>IF(AC1648="",0,IFERROR(IF(VLOOKUP(AC1648,AC$38:AC1647,1,0)&gt;0,0,0),1))</f>
        <v>0</v>
      </c>
      <c r="AC1648" s="117">
        <f>IF(DATOS!J1612=Y$39,DATOS!C1612,"")</f>
        <v>0</v>
      </c>
    </row>
    <row r="1649" spans="27:29" x14ac:dyDescent="0.3">
      <c r="AA1649" s="114">
        <f t="shared" si="30"/>
        <v>1</v>
      </c>
      <c r="AB1649" s="114">
        <f>IF(AC1649="",0,IFERROR(IF(VLOOKUP(AC1649,AC$38:AC1648,1,0)&gt;0,0,0),1))</f>
        <v>0</v>
      </c>
      <c r="AC1649" s="117">
        <f>IF(DATOS!J1613=Y$39,DATOS!C1613,"")</f>
        <v>0</v>
      </c>
    </row>
    <row r="1650" spans="27:29" x14ac:dyDescent="0.3">
      <c r="AA1650" s="114">
        <f t="shared" si="30"/>
        <v>1</v>
      </c>
      <c r="AB1650" s="114">
        <f>IF(AC1650="",0,IFERROR(IF(VLOOKUP(AC1650,AC$38:AC1649,1,0)&gt;0,0,0),1))</f>
        <v>0</v>
      </c>
      <c r="AC1650" s="117">
        <f>IF(DATOS!J1614=Y$39,DATOS!C1614,"")</f>
        <v>0</v>
      </c>
    </row>
    <row r="1651" spans="27:29" x14ac:dyDescent="0.3">
      <c r="AA1651" s="114">
        <f t="shared" si="30"/>
        <v>1</v>
      </c>
      <c r="AB1651" s="114">
        <f>IF(AC1651="",0,IFERROR(IF(VLOOKUP(AC1651,AC$38:AC1650,1,0)&gt;0,0,0),1))</f>
        <v>0</v>
      </c>
      <c r="AC1651" s="117">
        <f>IF(DATOS!J1615=Y$39,DATOS!C1615,"")</f>
        <v>0</v>
      </c>
    </row>
    <row r="1652" spans="27:29" x14ac:dyDescent="0.3">
      <c r="AA1652" s="114">
        <f t="shared" si="30"/>
        <v>1</v>
      </c>
      <c r="AB1652" s="114">
        <f>IF(AC1652="",0,IFERROR(IF(VLOOKUP(AC1652,AC$38:AC1651,1,0)&gt;0,0,0),1))</f>
        <v>0</v>
      </c>
      <c r="AC1652" s="117">
        <f>IF(DATOS!J1616=Y$39,DATOS!C1616,"")</f>
        <v>0</v>
      </c>
    </row>
    <row r="1653" spans="27:29" x14ac:dyDescent="0.3">
      <c r="AA1653" s="114">
        <f t="shared" si="30"/>
        <v>1</v>
      </c>
      <c r="AB1653" s="114">
        <f>IF(AC1653="",0,IFERROR(IF(VLOOKUP(AC1653,AC$38:AC1652,1,0)&gt;0,0,0),1))</f>
        <v>0</v>
      </c>
      <c r="AC1653" s="117">
        <f>IF(DATOS!J1617=Y$39,DATOS!C1617,"")</f>
        <v>0</v>
      </c>
    </row>
    <row r="1654" spans="27:29" x14ac:dyDescent="0.3">
      <c r="AA1654" s="114">
        <f t="shared" si="30"/>
        <v>1</v>
      </c>
      <c r="AB1654" s="114">
        <f>IF(AC1654="",0,IFERROR(IF(VLOOKUP(AC1654,AC$38:AC1653,1,0)&gt;0,0,0),1))</f>
        <v>0</v>
      </c>
      <c r="AC1654" s="117">
        <f>IF(DATOS!J1618=Y$39,DATOS!C1618,"")</f>
        <v>0</v>
      </c>
    </row>
    <row r="1655" spans="27:29" x14ac:dyDescent="0.3">
      <c r="AA1655" s="114">
        <f t="shared" si="30"/>
        <v>1</v>
      </c>
      <c r="AB1655" s="114">
        <f>IF(AC1655="",0,IFERROR(IF(VLOOKUP(AC1655,AC$38:AC1654,1,0)&gt;0,0,0),1))</f>
        <v>0</v>
      </c>
      <c r="AC1655" s="117">
        <f>IF(DATOS!J1619=Y$39,DATOS!C1619,"")</f>
        <v>0</v>
      </c>
    </row>
    <row r="1656" spans="27:29" x14ac:dyDescent="0.3">
      <c r="AA1656" s="114">
        <f t="shared" si="30"/>
        <v>1</v>
      </c>
      <c r="AB1656" s="114">
        <f>IF(AC1656="",0,IFERROR(IF(VLOOKUP(AC1656,AC$38:AC1655,1,0)&gt;0,0,0),1))</f>
        <v>0</v>
      </c>
      <c r="AC1656" s="117">
        <f>IF(DATOS!J1620=Y$39,DATOS!C1620,"")</f>
        <v>0</v>
      </c>
    </row>
    <row r="1657" spans="27:29" x14ac:dyDescent="0.3">
      <c r="AA1657" s="114">
        <f t="shared" si="30"/>
        <v>1</v>
      </c>
      <c r="AB1657" s="114">
        <f>IF(AC1657="",0,IFERROR(IF(VLOOKUP(AC1657,AC$38:AC1656,1,0)&gt;0,0,0),1))</f>
        <v>0</v>
      </c>
      <c r="AC1657" s="117">
        <f>IF(DATOS!J1621=Y$39,DATOS!C1621,"")</f>
        <v>0</v>
      </c>
    </row>
    <row r="1658" spans="27:29" x14ac:dyDescent="0.3">
      <c r="AA1658" s="114">
        <f t="shared" si="30"/>
        <v>1</v>
      </c>
      <c r="AB1658" s="114">
        <f>IF(AC1658="",0,IFERROR(IF(VLOOKUP(AC1658,AC$38:AC1657,1,0)&gt;0,0,0),1))</f>
        <v>0</v>
      </c>
      <c r="AC1658" s="117">
        <f>IF(DATOS!J1622=Y$39,DATOS!C1622,"")</f>
        <v>0</v>
      </c>
    </row>
    <row r="1659" spans="27:29" x14ac:dyDescent="0.3">
      <c r="AA1659" s="114">
        <f t="shared" si="30"/>
        <v>1</v>
      </c>
      <c r="AB1659" s="114">
        <f>IF(AC1659="",0,IFERROR(IF(VLOOKUP(AC1659,AC$38:AC1658,1,0)&gt;0,0,0),1))</f>
        <v>0</v>
      </c>
      <c r="AC1659" s="117">
        <f>IF(DATOS!J1623=Y$39,DATOS!C1623,"")</f>
        <v>0</v>
      </c>
    </row>
    <row r="1660" spans="27:29" x14ac:dyDescent="0.3">
      <c r="AA1660" s="114">
        <f t="shared" si="30"/>
        <v>1</v>
      </c>
      <c r="AB1660" s="114">
        <f>IF(AC1660="",0,IFERROR(IF(VLOOKUP(AC1660,AC$38:AC1659,1,0)&gt;0,0,0),1))</f>
        <v>0</v>
      </c>
      <c r="AC1660" s="117">
        <f>IF(DATOS!J1624=Y$39,DATOS!C1624,"")</f>
        <v>0</v>
      </c>
    </row>
    <row r="1661" spans="27:29" x14ac:dyDescent="0.3">
      <c r="AA1661" s="114">
        <f t="shared" si="30"/>
        <v>1</v>
      </c>
      <c r="AB1661" s="114">
        <f>IF(AC1661="",0,IFERROR(IF(VLOOKUP(AC1661,AC$38:AC1660,1,0)&gt;0,0,0),1))</f>
        <v>0</v>
      </c>
      <c r="AC1661" s="117">
        <f>IF(DATOS!J1625=Y$39,DATOS!C1625,"")</f>
        <v>0</v>
      </c>
    </row>
    <row r="1662" spans="27:29" x14ac:dyDescent="0.3">
      <c r="AA1662" s="114">
        <f t="shared" si="30"/>
        <v>1</v>
      </c>
      <c r="AB1662" s="114">
        <f>IF(AC1662="",0,IFERROR(IF(VLOOKUP(AC1662,AC$38:AC1661,1,0)&gt;0,0,0),1))</f>
        <v>0</v>
      </c>
      <c r="AC1662" s="117">
        <f>IF(DATOS!J1626=Y$39,DATOS!C1626,"")</f>
        <v>0</v>
      </c>
    </row>
    <row r="1663" spans="27:29" x14ac:dyDescent="0.3">
      <c r="AA1663" s="114">
        <f t="shared" si="30"/>
        <v>1</v>
      </c>
      <c r="AB1663" s="114">
        <f>IF(AC1663="",0,IFERROR(IF(VLOOKUP(AC1663,AC$38:AC1662,1,0)&gt;0,0,0),1))</f>
        <v>0</v>
      </c>
      <c r="AC1663" s="117">
        <f>IF(DATOS!J1627=Y$39,DATOS!C1627,"")</f>
        <v>0</v>
      </c>
    </row>
    <row r="1664" spans="27:29" x14ac:dyDescent="0.3">
      <c r="AA1664" s="114">
        <f t="shared" si="30"/>
        <v>1</v>
      </c>
      <c r="AB1664" s="114">
        <f>IF(AC1664="",0,IFERROR(IF(VLOOKUP(AC1664,AC$38:AC1663,1,0)&gt;0,0,0),1))</f>
        <v>0</v>
      </c>
      <c r="AC1664" s="117">
        <f>IF(DATOS!J1628=Y$39,DATOS!C1628,"")</f>
        <v>0</v>
      </c>
    </row>
    <row r="1665" spans="27:29" x14ac:dyDescent="0.3">
      <c r="AA1665" s="114">
        <f t="shared" si="30"/>
        <v>1</v>
      </c>
      <c r="AB1665" s="114">
        <f>IF(AC1665="",0,IFERROR(IF(VLOOKUP(AC1665,AC$38:AC1664,1,0)&gt;0,0,0),1))</f>
        <v>0</v>
      </c>
      <c r="AC1665" s="117">
        <f>IF(DATOS!J1629=Y$39,DATOS!C1629,"")</f>
        <v>0</v>
      </c>
    </row>
    <row r="1666" spans="27:29" x14ac:dyDescent="0.3">
      <c r="AA1666" s="114">
        <f t="shared" si="30"/>
        <v>1</v>
      </c>
      <c r="AB1666" s="114">
        <f>IF(AC1666="",0,IFERROR(IF(VLOOKUP(AC1666,AC$38:AC1665,1,0)&gt;0,0,0),1))</f>
        <v>0</v>
      </c>
      <c r="AC1666" s="117">
        <f>IF(DATOS!J1630=Y$39,DATOS!C1630,"")</f>
        <v>0</v>
      </c>
    </row>
    <row r="1667" spans="27:29" x14ac:dyDescent="0.3">
      <c r="AA1667" s="114">
        <f t="shared" si="30"/>
        <v>1</v>
      </c>
      <c r="AB1667" s="114">
        <f>IF(AC1667="",0,IFERROR(IF(VLOOKUP(AC1667,AC$38:AC1666,1,0)&gt;0,0,0),1))</f>
        <v>0</v>
      </c>
      <c r="AC1667" s="117">
        <f>IF(DATOS!J1631=Y$39,DATOS!C1631,"")</f>
        <v>0</v>
      </c>
    </row>
    <row r="1668" spans="27:29" x14ac:dyDescent="0.3">
      <c r="AA1668" s="114">
        <f t="shared" si="30"/>
        <v>1</v>
      </c>
      <c r="AB1668" s="114">
        <f>IF(AC1668="",0,IFERROR(IF(VLOOKUP(AC1668,AC$38:AC1667,1,0)&gt;0,0,0),1))</f>
        <v>0</v>
      </c>
      <c r="AC1668" s="117">
        <f>IF(DATOS!J1632=Y$39,DATOS!C1632,"")</f>
        <v>0</v>
      </c>
    </row>
    <row r="1669" spans="27:29" x14ac:dyDescent="0.3">
      <c r="AA1669" s="114">
        <f t="shared" si="30"/>
        <v>1</v>
      </c>
      <c r="AB1669" s="114">
        <f>IF(AC1669="",0,IFERROR(IF(VLOOKUP(AC1669,AC$38:AC1668,1,0)&gt;0,0,0),1))</f>
        <v>0</v>
      </c>
      <c r="AC1669" s="117">
        <f>IF(DATOS!J1633=Y$39,DATOS!C1633,"")</f>
        <v>0</v>
      </c>
    </row>
    <row r="1670" spans="27:29" x14ac:dyDescent="0.3">
      <c r="AA1670" s="114">
        <f t="shared" si="30"/>
        <v>1</v>
      </c>
      <c r="AB1670" s="114">
        <f>IF(AC1670="",0,IFERROR(IF(VLOOKUP(AC1670,AC$38:AC1669,1,0)&gt;0,0,0),1))</f>
        <v>0</v>
      </c>
      <c r="AC1670" s="117">
        <f>IF(DATOS!J1634=Y$39,DATOS!C1634,"")</f>
        <v>0</v>
      </c>
    </row>
    <row r="1671" spans="27:29" x14ac:dyDescent="0.3">
      <c r="AA1671" s="114">
        <f t="shared" si="30"/>
        <v>1</v>
      </c>
      <c r="AB1671" s="114">
        <f>IF(AC1671="",0,IFERROR(IF(VLOOKUP(AC1671,AC$38:AC1670,1,0)&gt;0,0,0),1))</f>
        <v>0</v>
      </c>
      <c r="AC1671" s="117">
        <f>IF(DATOS!J1635=Y$39,DATOS!C1635,"")</f>
        <v>0</v>
      </c>
    </row>
    <row r="1672" spans="27:29" x14ac:dyDescent="0.3">
      <c r="AA1672" s="114">
        <f t="shared" si="30"/>
        <v>1</v>
      </c>
      <c r="AB1672" s="114">
        <f>IF(AC1672="",0,IFERROR(IF(VLOOKUP(AC1672,AC$38:AC1671,1,0)&gt;0,0,0),1))</f>
        <v>0</v>
      </c>
      <c r="AC1672" s="117">
        <f>IF(DATOS!J1636=Y$39,DATOS!C1636,"")</f>
        <v>0</v>
      </c>
    </row>
    <row r="1673" spans="27:29" x14ac:dyDescent="0.3">
      <c r="AA1673" s="114">
        <f t="shared" si="30"/>
        <v>1</v>
      </c>
      <c r="AB1673" s="114">
        <f>IF(AC1673="",0,IFERROR(IF(VLOOKUP(AC1673,AC$38:AC1672,1,0)&gt;0,0,0),1))</f>
        <v>0</v>
      </c>
      <c r="AC1673" s="117">
        <f>IF(DATOS!J1637=Y$39,DATOS!C1637,"")</f>
        <v>0</v>
      </c>
    </row>
    <row r="1674" spans="27:29" x14ac:dyDescent="0.3">
      <c r="AA1674" s="114">
        <f t="shared" si="30"/>
        <v>1</v>
      </c>
      <c r="AB1674" s="114">
        <f>IF(AC1674="",0,IFERROR(IF(VLOOKUP(AC1674,AC$38:AC1673,1,0)&gt;0,0,0),1))</f>
        <v>0</v>
      </c>
      <c r="AC1674" s="117">
        <f>IF(DATOS!J1638=Y$39,DATOS!C1638,"")</f>
        <v>0</v>
      </c>
    </row>
    <row r="1675" spans="27:29" x14ac:dyDescent="0.3">
      <c r="AA1675" s="114">
        <f t="shared" si="30"/>
        <v>1</v>
      </c>
      <c r="AB1675" s="114">
        <f>IF(AC1675="",0,IFERROR(IF(VLOOKUP(AC1675,AC$38:AC1674,1,0)&gt;0,0,0),1))</f>
        <v>0</v>
      </c>
      <c r="AC1675" s="117">
        <f>IF(DATOS!J1639=Y$39,DATOS!C1639,"")</f>
        <v>0</v>
      </c>
    </row>
    <row r="1676" spans="27:29" x14ac:dyDescent="0.3">
      <c r="AA1676" s="114">
        <f t="shared" si="30"/>
        <v>1</v>
      </c>
      <c r="AB1676" s="114">
        <f>IF(AC1676="",0,IFERROR(IF(VLOOKUP(AC1676,AC$38:AC1675,1,0)&gt;0,0,0),1))</f>
        <v>0</v>
      </c>
      <c r="AC1676" s="117">
        <f>IF(DATOS!J1640=Y$39,DATOS!C1640,"")</f>
        <v>0</v>
      </c>
    </row>
    <row r="1677" spans="27:29" x14ac:dyDescent="0.3">
      <c r="AA1677" s="114">
        <f t="shared" si="30"/>
        <v>1</v>
      </c>
      <c r="AB1677" s="114">
        <f>IF(AC1677="",0,IFERROR(IF(VLOOKUP(AC1677,AC$38:AC1676,1,0)&gt;0,0,0),1))</f>
        <v>0</v>
      </c>
      <c r="AC1677" s="117">
        <f>IF(DATOS!J1641=Y$39,DATOS!C1641,"")</f>
        <v>0</v>
      </c>
    </row>
    <row r="1678" spans="27:29" x14ac:dyDescent="0.3">
      <c r="AA1678" s="114">
        <f t="shared" si="30"/>
        <v>1</v>
      </c>
      <c r="AB1678" s="114">
        <f>IF(AC1678="",0,IFERROR(IF(VLOOKUP(AC1678,AC$38:AC1677,1,0)&gt;0,0,0),1))</f>
        <v>0</v>
      </c>
      <c r="AC1678" s="117">
        <f>IF(DATOS!J1642=Y$39,DATOS!C1642,"")</f>
        <v>0</v>
      </c>
    </row>
    <row r="1679" spans="27:29" x14ac:dyDescent="0.3">
      <c r="AA1679" s="114">
        <f t="shared" si="30"/>
        <v>1</v>
      </c>
      <c r="AB1679" s="114">
        <f>IF(AC1679="",0,IFERROR(IF(VLOOKUP(AC1679,AC$38:AC1678,1,0)&gt;0,0,0),1))</f>
        <v>0</v>
      </c>
      <c r="AC1679" s="117">
        <f>IF(DATOS!J1643=Y$39,DATOS!C1643,"")</f>
        <v>0</v>
      </c>
    </row>
    <row r="1680" spans="27:29" x14ac:dyDescent="0.3">
      <c r="AA1680" s="114">
        <f t="shared" si="30"/>
        <v>1</v>
      </c>
      <c r="AB1680" s="114">
        <f>IF(AC1680="",0,IFERROR(IF(VLOOKUP(AC1680,AC$38:AC1679,1,0)&gt;0,0,0),1))</f>
        <v>0</v>
      </c>
      <c r="AC1680" s="117">
        <f>IF(DATOS!J1644=Y$39,DATOS!C1644,"")</f>
        <v>0</v>
      </c>
    </row>
    <row r="1681" spans="27:29" x14ac:dyDescent="0.3">
      <c r="AA1681" s="114">
        <f t="shared" si="30"/>
        <v>1</v>
      </c>
      <c r="AB1681" s="114">
        <f>IF(AC1681="",0,IFERROR(IF(VLOOKUP(AC1681,AC$38:AC1680,1,0)&gt;0,0,0),1))</f>
        <v>0</v>
      </c>
      <c r="AC1681" s="117">
        <f>IF(DATOS!J1645=Y$39,DATOS!C1645,"")</f>
        <v>0</v>
      </c>
    </row>
    <row r="1682" spans="27:29" x14ac:dyDescent="0.3">
      <c r="AA1682" s="114">
        <f t="shared" si="30"/>
        <v>1</v>
      </c>
      <c r="AB1682" s="114">
        <f>IF(AC1682="",0,IFERROR(IF(VLOOKUP(AC1682,AC$38:AC1681,1,0)&gt;0,0,0),1))</f>
        <v>0</v>
      </c>
      <c r="AC1682" s="117">
        <f>IF(DATOS!J1646=Y$39,DATOS!C1646,"")</f>
        <v>0</v>
      </c>
    </row>
    <row r="1683" spans="27:29" x14ac:dyDescent="0.3">
      <c r="AA1683" s="114">
        <f t="shared" si="30"/>
        <v>1</v>
      </c>
      <c r="AB1683" s="114">
        <f>IF(AC1683="",0,IFERROR(IF(VLOOKUP(AC1683,AC$38:AC1682,1,0)&gt;0,0,0),1))</f>
        <v>0</v>
      </c>
      <c r="AC1683" s="117">
        <f>IF(DATOS!J1647=Y$39,DATOS!C1647,"")</f>
        <v>0</v>
      </c>
    </row>
    <row r="1684" spans="27:29" x14ac:dyDescent="0.3">
      <c r="AA1684" s="114">
        <f t="shared" si="30"/>
        <v>1</v>
      </c>
      <c r="AB1684" s="114">
        <f>IF(AC1684="",0,IFERROR(IF(VLOOKUP(AC1684,AC$38:AC1683,1,0)&gt;0,0,0),1))</f>
        <v>0</v>
      </c>
      <c r="AC1684" s="117">
        <f>IF(DATOS!J1648=Y$39,DATOS!C1648,"")</f>
        <v>0</v>
      </c>
    </row>
    <row r="1685" spans="27:29" x14ac:dyDescent="0.3">
      <c r="AA1685" s="114">
        <f t="shared" si="30"/>
        <v>1</v>
      </c>
      <c r="AB1685" s="114">
        <f>IF(AC1685="",0,IFERROR(IF(VLOOKUP(AC1685,AC$38:AC1684,1,0)&gt;0,0,0),1))</f>
        <v>0</v>
      </c>
      <c r="AC1685" s="117">
        <f>IF(DATOS!J1649=Y$39,DATOS!C1649,"")</f>
        <v>0</v>
      </c>
    </row>
    <row r="1686" spans="27:29" x14ac:dyDescent="0.3">
      <c r="AA1686" s="114">
        <f t="shared" si="30"/>
        <v>1</v>
      </c>
      <c r="AB1686" s="114">
        <f>IF(AC1686="",0,IFERROR(IF(VLOOKUP(AC1686,AC$38:AC1685,1,0)&gt;0,0,0),1))</f>
        <v>0</v>
      </c>
      <c r="AC1686" s="117">
        <f>IF(DATOS!J1650=Y$39,DATOS!C1650,"")</f>
        <v>0</v>
      </c>
    </row>
    <row r="1687" spans="27:29" x14ac:dyDescent="0.3">
      <c r="AA1687" s="114">
        <f t="shared" si="30"/>
        <v>1</v>
      </c>
      <c r="AB1687" s="114">
        <f>IF(AC1687="",0,IFERROR(IF(VLOOKUP(AC1687,AC$38:AC1686,1,0)&gt;0,0,0),1))</f>
        <v>0</v>
      </c>
      <c r="AC1687" s="117">
        <f>IF(DATOS!J1651=Y$39,DATOS!C1651,"")</f>
        <v>0</v>
      </c>
    </row>
    <row r="1688" spans="27:29" x14ac:dyDescent="0.3">
      <c r="AA1688" s="114">
        <f t="shared" si="30"/>
        <v>1</v>
      </c>
      <c r="AB1688" s="114">
        <f>IF(AC1688="",0,IFERROR(IF(VLOOKUP(AC1688,AC$38:AC1687,1,0)&gt;0,0,0),1))</f>
        <v>0</v>
      </c>
      <c r="AC1688" s="117">
        <f>IF(DATOS!J1652=Y$39,DATOS!C1652,"")</f>
        <v>0</v>
      </c>
    </row>
    <row r="1689" spans="27:29" x14ac:dyDescent="0.3">
      <c r="AA1689" s="114">
        <f t="shared" si="30"/>
        <v>1</v>
      </c>
      <c r="AB1689" s="114">
        <f>IF(AC1689="",0,IFERROR(IF(VLOOKUP(AC1689,AC$38:AC1688,1,0)&gt;0,0,0),1))</f>
        <v>0</v>
      </c>
      <c r="AC1689" s="117">
        <f>IF(DATOS!J1653=Y$39,DATOS!C1653,"")</f>
        <v>0</v>
      </c>
    </row>
    <row r="1690" spans="27:29" x14ac:dyDescent="0.3">
      <c r="AA1690" s="114">
        <f t="shared" si="30"/>
        <v>1</v>
      </c>
      <c r="AB1690" s="114">
        <f>IF(AC1690="",0,IFERROR(IF(VLOOKUP(AC1690,AC$38:AC1689,1,0)&gt;0,0,0),1))</f>
        <v>0</v>
      </c>
      <c r="AC1690" s="117">
        <f>IF(DATOS!J1654=Y$39,DATOS!C1654,"")</f>
        <v>0</v>
      </c>
    </row>
    <row r="1691" spans="27:29" x14ac:dyDescent="0.3">
      <c r="AA1691" s="114">
        <f t="shared" si="30"/>
        <v>1</v>
      </c>
      <c r="AB1691" s="114">
        <f>IF(AC1691="",0,IFERROR(IF(VLOOKUP(AC1691,AC$38:AC1690,1,0)&gt;0,0,0),1))</f>
        <v>0</v>
      </c>
      <c r="AC1691" s="117">
        <f>IF(DATOS!J1655=Y$39,DATOS!C1655,"")</f>
        <v>0</v>
      </c>
    </row>
    <row r="1692" spans="27:29" x14ac:dyDescent="0.3">
      <c r="AA1692" s="114">
        <f t="shared" si="30"/>
        <v>1</v>
      </c>
      <c r="AB1692" s="114">
        <f>IF(AC1692="",0,IFERROR(IF(VLOOKUP(AC1692,AC$38:AC1691,1,0)&gt;0,0,0),1))</f>
        <v>0</v>
      </c>
      <c r="AC1692" s="117">
        <f>IF(DATOS!J1656=Y$39,DATOS!C1656,"")</f>
        <v>0</v>
      </c>
    </row>
    <row r="1693" spans="27:29" x14ac:dyDescent="0.3">
      <c r="AA1693" s="114">
        <f t="shared" si="30"/>
        <v>1</v>
      </c>
      <c r="AB1693" s="114">
        <f>IF(AC1693="",0,IFERROR(IF(VLOOKUP(AC1693,AC$38:AC1692,1,0)&gt;0,0,0),1))</f>
        <v>0</v>
      </c>
      <c r="AC1693" s="117">
        <f>IF(DATOS!J1657=Y$39,DATOS!C1657,"")</f>
        <v>0</v>
      </c>
    </row>
    <row r="1694" spans="27:29" x14ac:dyDescent="0.3">
      <c r="AA1694" s="114">
        <f t="shared" si="30"/>
        <v>1</v>
      </c>
      <c r="AB1694" s="114">
        <f>IF(AC1694="",0,IFERROR(IF(VLOOKUP(AC1694,AC$38:AC1693,1,0)&gt;0,0,0),1))</f>
        <v>0</v>
      </c>
      <c r="AC1694" s="117">
        <f>IF(DATOS!J1658=Y$39,DATOS!C1658,"")</f>
        <v>0</v>
      </c>
    </row>
    <row r="1695" spans="27:29" x14ac:dyDescent="0.3">
      <c r="AA1695" s="114">
        <f t="shared" si="30"/>
        <v>1</v>
      </c>
      <c r="AB1695" s="114">
        <f>IF(AC1695="",0,IFERROR(IF(VLOOKUP(AC1695,AC$38:AC1694,1,0)&gt;0,0,0),1))</f>
        <v>0</v>
      </c>
      <c r="AC1695" s="117">
        <f>IF(DATOS!J1659=Y$39,DATOS!C1659,"")</f>
        <v>0</v>
      </c>
    </row>
    <row r="1696" spans="27:29" x14ac:dyDescent="0.3">
      <c r="AA1696" s="114">
        <f t="shared" si="30"/>
        <v>1</v>
      </c>
      <c r="AB1696" s="114">
        <f>IF(AC1696="",0,IFERROR(IF(VLOOKUP(AC1696,AC$38:AC1695,1,0)&gt;0,0,0),1))</f>
        <v>0</v>
      </c>
      <c r="AC1696" s="117">
        <f>IF(DATOS!J1660=Y$39,DATOS!C1660,"")</f>
        <v>0</v>
      </c>
    </row>
    <row r="1697" spans="27:29" x14ac:dyDescent="0.3">
      <c r="AA1697" s="114">
        <f t="shared" si="30"/>
        <v>1</v>
      </c>
      <c r="AB1697" s="114">
        <f>IF(AC1697="",0,IFERROR(IF(VLOOKUP(AC1697,AC$38:AC1696,1,0)&gt;0,0,0),1))</f>
        <v>0</v>
      </c>
      <c r="AC1697" s="117">
        <f>IF(DATOS!J1661=Y$39,DATOS!C1661,"")</f>
        <v>0</v>
      </c>
    </row>
    <row r="1698" spans="27:29" x14ac:dyDescent="0.3">
      <c r="AA1698" s="114">
        <f t="shared" si="30"/>
        <v>1</v>
      </c>
      <c r="AB1698" s="114">
        <f>IF(AC1698="",0,IFERROR(IF(VLOOKUP(AC1698,AC$38:AC1697,1,0)&gt;0,0,0),1))</f>
        <v>0</v>
      </c>
      <c r="AC1698" s="117">
        <f>IF(DATOS!J1662=Y$39,DATOS!C1662,"")</f>
        <v>0</v>
      </c>
    </row>
    <row r="1699" spans="27:29" x14ac:dyDescent="0.3">
      <c r="AA1699" s="114">
        <f t="shared" si="30"/>
        <v>1</v>
      </c>
      <c r="AB1699" s="114">
        <f>IF(AC1699="",0,IFERROR(IF(VLOOKUP(AC1699,AC$38:AC1698,1,0)&gt;0,0,0),1))</f>
        <v>0</v>
      </c>
      <c r="AC1699" s="117">
        <f>IF(DATOS!J1663=Y$39,DATOS!C1663,"")</f>
        <v>0</v>
      </c>
    </row>
    <row r="1700" spans="27:29" x14ac:dyDescent="0.3">
      <c r="AA1700" s="114">
        <f t="shared" si="30"/>
        <v>1</v>
      </c>
      <c r="AB1700" s="114">
        <f>IF(AC1700="",0,IFERROR(IF(VLOOKUP(AC1700,AC$38:AC1699,1,0)&gt;0,0,0),1))</f>
        <v>0</v>
      </c>
      <c r="AC1700" s="117">
        <f>IF(DATOS!J1664=Y$39,DATOS!C1664,"")</f>
        <v>0</v>
      </c>
    </row>
    <row r="1701" spans="27:29" x14ac:dyDescent="0.3">
      <c r="AA1701" s="114">
        <f t="shared" si="30"/>
        <v>1</v>
      </c>
      <c r="AB1701" s="114">
        <f>IF(AC1701="",0,IFERROR(IF(VLOOKUP(AC1701,AC$38:AC1700,1,0)&gt;0,0,0),1))</f>
        <v>0</v>
      </c>
      <c r="AC1701" s="117">
        <f>IF(DATOS!J1665=Y$39,DATOS!C1665,"")</f>
        <v>0</v>
      </c>
    </row>
    <row r="1702" spans="27:29" x14ac:dyDescent="0.3">
      <c r="AA1702" s="114">
        <f t="shared" ref="AA1702:AA1765" si="31">AA1701+AB1702</f>
        <v>1</v>
      </c>
      <c r="AB1702" s="114">
        <f>IF(AC1702="",0,IFERROR(IF(VLOOKUP(AC1702,AC$38:AC1701,1,0)&gt;0,0,0),1))</f>
        <v>0</v>
      </c>
      <c r="AC1702" s="117">
        <f>IF(DATOS!J1666=Y$39,DATOS!C1666,"")</f>
        <v>0</v>
      </c>
    </row>
    <row r="1703" spans="27:29" x14ac:dyDescent="0.3">
      <c r="AA1703" s="114">
        <f t="shared" si="31"/>
        <v>1</v>
      </c>
      <c r="AB1703" s="114">
        <f>IF(AC1703="",0,IFERROR(IF(VLOOKUP(AC1703,AC$38:AC1702,1,0)&gt;0,0,0),1))</f>
        <v>0</v>
      </c>
      <c r="AC1703" s="117">
        <f>IF(DATOS!J1667=Y$39,DATOS!C1667,"")</f>
        <v>0</v>
      </c>
    </row>
    <row r="1704" spans="27:29" x14ac:dyDescent="0.3">
      <c r="AA1704" s="114">
        <f t="shared" si="31"/>
        <v>1</v>
      </c>
      <c r="AB1704" s="114">
        <f>IF(AC1704="",0,IFERROR(IF(VLOOKUP(AC1704,AC$38:AC1703,1,0)&gt;0,0,0),1))</f>
        <v>0</v>
      </c>
      <c r="AC1704" s="117">
        <f>IF(DATOS!J1668=Y$39,DATOS!C1668,"")</f>
        <v>0</v>
      </c>
    </row>
    <row r="1705" spans="27:29" x14ac:dyDescent="0.3">
      <c r="AA1705" s="114">
        <f t="shared" si="31"/>
        <v>1</v>
      </c>
      <c r="AB1705" s="114">
        <f>IF(AC1705="",0,IFERROR(IF(VLOOKUP(AC1705,AC$38:AC1704,1,0)&gt;0,0,0),1))</f>
        <v>0</v>
      </c>
      <c r="AC1705" s="117">
        <f>IF(DATOS!J1669=Y$39,DATOS!C1669,"")</f>
        <v>0</v>
      </c>
    </row>
    <row r="1706" spans="27:29" x14ac:dyDescent="0.3">
      <c r="AA1706" s="114">
        <f t="shared" si="31"/>
        <v>1</v>
      </c>
      <c r="AB1706" s="114">
        <f>IF(AC1706="",0,IFERROR(IF(VLOOKUP(AC1706,AC$38:AC1705,1,0)&gt;0,0,0),1))</f>
        <v>0</v>
      </c>
      <c r="AC1706" s="117">
        <f>IF(DATOS!J1670=Y$39,DATOS!C1670,"")</f>
        <v>0</v>
      </c>
    </row>
    <row r="1707" spans="27:29" x14ac:dyDescent="0.3">
      <c r="AA1707" s="114">
        <f t="shared" si="31"/>
        <v>1</v>
      </c>
      <c r="AB1707" s="114">
        <f>IF(AC1707="",0,IFERROR(IF(VLOOKUP(AC1707,AC$38:AC1706,1,0)&gt;0,0,0),1))</f>
        <v>0</v>
      </c>
      <c r="AC1707" s="117">
        <f>IF(DATOS!J1671=Y$39,DATOS!C1671,"")</f>
        <v>0</v>
      </c>
    </row>
    <row r="1708" spans="27:29" x14ac:dyDescent="0.3">
      <c r="AA1708" s="114">
        <f t="shared" si="31"/>
        <v>1</v>
      </c>
      <c r="AB1708" s="114">
        <f>IF(AC1708="",0,IFERROR(IF(VLOOKUP(AC1708,AC$38:AC1707,1,0)&gt;0,0,0),1))</f>
        <v>0</v>
      </c>
      <c r="AC1708" s="117">
        <f>IF(DATOS!J1672=Y$39,DATOS!C1672,"")</f>
        <v>0</v>
      </c>
    </row>
    <row r="1709" spans="27:29" x14ac:dyDescent="0.3">
      <c r="AA1709" s="114">
        <f t="shared" si="31"/>
        <v>1</v>
      </c>
      <c r="AB1709" s="114">
        <f>IF(AC1709="",0,IFERROR(IF(VLOOKUP(AC1709,AC$38:AC1708,1,0)&gt;0,0,0),1))</f>
        <v>0</v>
      </c>
      <c r="AC1709" s="117">
        <f>IF(DATOS!J1673=Y$39,DATOS!C1673,"")</f>
        <v>0</v>
      </c>
    </row>
    <row r="1710" spans="27:29" x14ac:dyDescent="0.3">
      <c r="AA1710" s="114">
        <f t="shared" si="31"/>
        <v>1</v>
      </c>
      <c r="AB1710" s="114">
        <f>IF(AC1710="",0,IFERROR(IF(VLOOKUP(AC1710,AC$38:AC1709,1,0)&gt;0,0,0),1))</f>
        <v>0</v>
      </c>
      <c r="AC1710" s="117">
        <f>IF(DATOS!J1674=Y$39,DATOS!C1674,"")</f>
        <v>0</v>
      </c>
    </row>
    <row r="1711" spans="27:29" x14ac:dyDescent="0.3">
      <c r="AA1711" s="114">
        <f t="shared" si="31"/>
        <v>1</v>
      </c>
      <c r="AB1711" s="114">
        <f>IF(AC1711="",0,IFERROR(IF(VLOOKUP(AC1711,AC$38:AC1710,1,0)&gt;0,0,0),1))</f>
        <v>0</v>
      </c>
      <c r="AC1711" s="117">
        <f>IF(DATOS!J1675=Y$39,DATOS!C1675,"")</f>
        <v>0</v>
      </c>
    </row>
    <row r="1712" spans="27:29" x14ac:dyDescent="0.3">
      <c r="AA1712" s="114">
        <f t="shared" si="31"/>
        <v>1</v>
      </c>
      <c r="AB1712" s="114">
        <f>IF(AC1712="",0,IFERROR(IF(VLOOKUP(AC1712,AC$38:AC1711,1,0)&gt;0,0,0),1))</f>
        <v>0</v>
      </c>
      <c r="AC1712" s="117">
        <f>IF(DATOS!J1676=Y$39,DATOS!C1676,"")</f>
        <v>0</v>
      </c>
    </row>
    <row r="1713" spans="27:29" x14ac:dyDescent="0.3">
      <c r="AA1713" s="114">
        <f t="shared" si="31"/>
        <v>1</v>
      </c>
      <c r="AB1713" s="114">
        <f>IF(AC1713="",0,IFERROR(IF(VLOOKUP(AC1713,AC$38:AC1712,1,0)&gt;0,0,0),1))</f>
        <v>0</v>
      </c>
      <c r="AC1713" s="117">
        <f>IF(DATOS!J1677=Y$39,DATOS!C1677,"")</f>
        <v>0</v>
      </c>
    </row>
    <row r="1714" spans="27:29" x14ac:dyDescent="0.3">
      <c r="AA1714" s="114">
        <f t="shared" si="31"/>
        <v>1</v>
      </c>
      <c r="AB1714" s="114">
        <f>IF(AC1714="",0,IFERROR(IF(VLOOKUP(AC1714,AC$38:AC1713,1,0)&gt;0,0,0),1))</f>
        <v>0</v>
      </c>
      <c r="AC1714" s="117">
        <f>IF(DATOS!J1678=Y$39,DATOS!C1678,"")</f>
        <v>0</v>
      </c>
    </row>
    <row r="1715" spans="27:29" x14ac:dyDescent="0.3">
      <c r="AA1715" s="114">
        <f t="shared" si="31"/>
        <v>1</v>
      </c>
      <c r="AB1715" s="114">
        <f>IF(AC1715="",0,IFERROR(IF(VLOOKUP(AC1715,AC$38:AC1714,1,0)&gt;0,0,0),1))</f>
        <v>0</v>
      </c>
      <c r="AC1715" s="117">
        <f>IF(DATOS!J1679=Y$39,DATOS!C1679,"")</f>
        <v>0</v>
      </c>
    </row>
    <row r="1716" spans="27:29" x14ac:dyDescent="0.3">
      <c r="AA1716" s="114">
        <f t="shared" si="31"/>
        <v>1</v>
      </c>
      <c r="AB1716" s="114">
        <f>IF(AC1716="",0,IFERROR(IF(VLOOKUP(AC1716,AC$38:AC1715,1,0)&gt;0,0,0),1))</f>
        <v>0</v>
      </c>
      <c r="AC1716" s="117">
        <f>IF(DATOS!J1680=Y$39,DATOS!C1680,"")</f>
        <v>0</v>
      </c>
    </row>
    <row r="1717" spans="27:29" x14ac:dyDescent="0.3">
      <c r="AA1717" s="114">
        <f t="shared" si="31"/>
        <v>1</v>
      </c>
      <c r="AB1717" s="114">
        <f>IF(AC1717="",0,IFERROR(IF(VLOOKUP(AC1717,AC$38:AC1716,1,0)&gt;0,0,0),1))</f>
        <v>0</v>
      </c>
      <c r="AC1717" s="117">
        <f>IF(DATOS!J1681=Y$39,DATOS!C1681,"")</f>
        <v>0</v>
      </c>
    </row>
    <row r="1718" spans="27:29" x14ac:dyDescent="0.3">
      <c r="AA1718" s="114">
        <f t="shared" si="31"/>
        <v>1</v>
      </c>
      <c r="AB1718" s="114">
        <f>IF(AC1718="",0,IFERROR(IF(VLOOKUP(AC1718,AC$38:AC1717,1,0)&gt;0,0,0),1))</f>
        <v>0</v>
      </c>
      <c r="AC1718" s="117">
        <f>IF(DATOS!J1682=Y$39,DATOS!C1682,"")</f>
        <v>0</v>
      </c>
    </row>
    <row r="1719" spans="27:29" x14ac:dyDescent="0.3">
      <c r="AA1719" s="114">
        <f t="shared" si="31"/>
        <v>1</v>
      </c>
      <c r="AB1719" s="114">
        <f>IF(AC1719="",0,IFERROR(IF(VLOOKUP(AC1719,AC$38:AC1718,1,0)&gt;0,0,0),1))</f>
        <v>0</v>
      </c>
      <c r="AC1719" s="117">
        <f>IF(DATOS!J1683=Y$39,DATOS!C1683,"")</f>
        <v>0</v>
      </c>
    </row>
    <row r="1720" spans="27:29" x14ac:dyDescent="0.3">
      <c r="AA1720" s="114">
        <f t="shared" si="31"/>
        <v>1</v>
      </c>
      <c r="AB1720" s="114">
        <f>IF(AC1720="",0,IFERROR(IF(VLOOKUP(AC1720,AC$38:AC1719,1,0)&gt;0,0,0),1))</f>
        <v>0</v>
      </c>
      <c r="AC1720" s="117">
        <f>IF(DATOS!J1684=Y$39,DATOS!C1684,"")</f>
        <v>0</v>
      </c>
    </row>
    <row r="1721" spans="27:29" x14ac:dyDescent="0.3">
      <c r="AA1721" s="114">
        <f t="shared" si="31"/>
        <v>1</v>
      </c>
      <c r="AB1721" s="114">
        <f>IF(AC1721="",0,IFERROR(IF(VLOOKUP(AC1721,AC$38:AC1720,1,0)&gt;0,0,0),1))</f>
        <v>0</v>
      </c>
      <c r="AC1721" s="117">
        <f>IF(DATOS!J1685=Y$39,DATOS!C1685,"")</f>
        <v>0</v>
      </c>
    </row>
    <row r="1722" spans="27:29" x14ac:dyDescent="0.3">
      <c r="AA1722" s="114">
        <f t="shared" si="31"/>
        <v>1</v>
      </c>
      <c r="AB1722" s="114">
        <f>IF(AC1722="",0,IFERROR(IF(VLOOKUP(AC1722,AC$38:AC1721,1,0)&gt;0,0,0),1))</f>
        <v>0</v>
      </c>
      <c r="AC1722" s="117">
        <f>IF(DATOS!J1686=Y$39,DATOS!C1686,"")</f>
        <v>0</v>
      </c>
    </row>
    <row r="1723" spans="27:29" x14ac:dyDescent="0.3">
      <c r="AA1723" s="114">
        <f t="shared" si="31"/>
        <v>1</v>
      </c>
      <c r="AB1723" s="114">
        <f>IF(AC1723="",0,IFERROR(IF(VLOOKUP(AC1723,AC$38:AC1722,1,0)&gt;0,0,0),1))</f>
        <v>0</v>
      </c>
      <c r="AC1723" s="117">
        <f>IF(DATOS!J1687=Y$39,DATOS!C1687,"")</f>
        <v>0</v>
      </c>
    </row>
    <row r="1724" spans="27:29" x14ac:dyDescent="0.3">
      <c r="AA1724" s="114">
        <f t="shared" si="31"/>
        <v>1</v>
      </c>
      <c r="AB1724" s="114">
        <f>IF(AC1724="",0,IFERROR(IF(VLOOKUP(AC1724,AC$38:AC1723,1,0)&gt;0,0,0),1))</f>
        <v>0</v>
      </c>
      <c r="AC1724" s="117">
        <f>IF(DATOS!J1688=Y$39,DATOS!C1688,"")</f>
        <v>0</v>
      </c>
    </row>
    <row r="1725" spans="27:29" x14ac:dyDescent="0.3">
      <c r="AA1725" s="114">
        <f t="shared" si="31"/>
        <v>1</v>
      </c>
      <c r="AB1725" s="114">
        <f>IF(AC1725="",0,IFERROR(IF(VLOOKUP(AC1725,AC$38:AC1724,1,0)&gt;0,0,0),1))</f>
        <v>0</v>
      </c>
      <c r="AC1725" s="117">
        <f>IF(DATOS!J1689=Y$39,DATOS!C1689,"")</f>
        <v>0</v>
      </c>
    </row>
    <row r="1726" spans="27:29" x14ac:dyDescent="0.3">
      <c r="AA1726" s="114">
        <f t="shared" si="31"/>
        <v>1</v>
      </c>
      <c r="AB1726" s="114">
        <f>IF(AC1726="",0,IFERROR(IF(VLOOKUP(AC1726,AC$38:AC1725,1,0)&gt;0,0,0),1))</f>
        <v>0</v>
      </c>
      <c r="AC1726" s="117">
        <f>IF(DATOS!J1690=Y$39,DATOS!C1690,"")</f>
        <v>0</v>
      </c>
    </row>
    <row r="1727" spans="27:29" x14ac:dyDescent="0.3">
      <c r="AA1727" s="114">
        <f t="shared" si="31"/>
        <v>1</v>
      </c>
      <c r="AB1727" s="114">
        <f>IF(AC1727="",0,IFERROR(IF(VLOOKUP(AC1727,AC$38:AC1726,1,0)&gt;0,0,0),1))</f>
        <v>0</v>
      </c>
      <c r="AC1727" s="117">
        <f>IF(DATOS!J1691=Y$39,DATOS!C1691,"")</f>
        <v>0</v>
      </c>
    </row>
    <row r="1728" spans="27:29" x14ac:dyDescent="0.3">
      <c r="AA1728" s="114">
        <f t="shared" si="31"/>
        <v>1</v>
      </c>
      <c r="AB1728" s="114">
        <f>IF(AC1728="",0,IFERROR(IF(VLOOKUP(AC1728,AC$38:AC1727,1,0)&gt;0,0,0),1))</f>
        <v>0</v>
      </c>
      <c r="AC1728" s="117">
        <f>IF(DATOS!J1692=Y$39,DATOS!C1692,"")</f>
        <v>0</v>
      </c>
    </row>
    <row r="1729" spans="27:29" x14ac:dyDescent="0.3">
      <c r="AA1729" s="114">
        <f t="shared" si="31"/>
        <v>1</v>
      </c>
      <c r="AB1729" s="114">
        <f>IF(AC1729="",0,IFERROR(IF(VLOOKUP(AC1729,AC$38:AC1728,1,0)&gt;0,0,0),1))</f>
        <v>0</v>
      </c>
      <c r="AC1729" s="117">
        <f>IF(DATOS!J1693=Y$39,DATOS!C1693,"")</f>
        <v>0</v>
      </c>
    </row>
    <row r="1730" spans="27:29" x14ac:dyDescent="0.3">
      <c r="AA1730" s="114">
        <f t="shared" si="31"/>
        <v>1</v>
      </c>
      <c r="AB1730" s="114">
        <f>IF(AC1730="",0,IFERROR(IF(VLOOKUP(AC1730,AC$38:AC1729,1,0)&gt;0,0,0),1))</f>
        <v>0</v>
      </c>
      <c r="AC1730" s="117">
        <f>IF(DATOS!J1694=Y$39,DATOS!C1694,"")</f>
        <v>0</v>
      </c>
    </row>
    <row r="1731" spans="27:29" x14ac:dyDescent="0.3">
      <c r="AA1731" s="114">
        <f t="shared" si="31"/>
        <v>1</v>
      </c>
      <c r="AB1731" s="114">
        <f>IF(AC1731="",0,IFERROR(IF(VLOOKUP(AC1731,AC$38:AC1730,1,0)&gt;0,0,0),1))</f>
        <v>0</v>
      </c>
      <c r="AC1731" s="117">
        <f>IF(DATOS!J1695=Y$39,DATOS!C1695,"")</f>
        <v>0</v>
      </c>
    </row>
    <row r="1732" spans="27:29" x14ac:dyDescent="0.3">
      <c r="AA1732" s="114">
        <f t="shared" si="31"/>
        <v>1</v>
      </c>
      <c r="AB1732" s="114">
        <f>IF(AC1732="",0,IFERROR(IF(VLOOKUP(AC1732,AC$38:AC1731,1,0)&gt;0,0,0),1))</f>
        <v>0</v>
      </c>
      <c r="AC1732" s="117">
        <f>IF(DATOS!J1696=Y$39,DATOS!C1696,"")</f>
        <v>0</v>
      </c>
    </row>
    <row r="1733" spans="27:29" x14ac:dyDescent="0.3">
      <c r="AA1733" s="114">
        <f t="shared" si="31"/>
        <v>1</v>
      </c>
      <c r="AB1733" s="114">
        <f>IF(AC1733="",0,IFERROR(IF(VLOOKUP(AC1733,AC$38:AC1732,1,0)&gt;0,0,0),1))</f>
        <v>0</v>
      </c>
      <c r="AC1733" s="117">
        <f>IF(DATOS!J1697=Y$39,DATOS!C1697,"")</f>
        <v>0</v>
      </c>
    </row>
    <row r="1734" spans="27:29" x14ac:dyDescent="0.3">
      <c r="AA1734" s="114">
        <f t="shared" si="31"/>
        <v>1</v>
      </c>
      <c r="AB1734" s="114">
        <f>IF(AC1734="",0,IFERROR(IF(VLOOKUP(AC1734,AC$38:AC1733,1,0)&gt;0,0,0),1))</f>
        <v>0</v>
      </c>
      <c r="AC1734" s="117">
        <f>IF(DATOS!J1698=Y$39,DATOS!C1698,"")</f>
        <v>0</v>
      </c>
    </row>
    <row r="1735" spans="27:29" x14ac:dyDescent="0.3">
      <c r="AA1735" s="114">
        <f t="shared" si="31"/>
        <v>1</v>
      </c>
      <c r="AB1735" s="114">
        <f>IF(AC1735="",0,IFERROR(IF(VLOOKUP(AC1735,AC$38:AC1734,1,0)&gt;0,0,0),1))</f>
        <v>0</v>
      </c>
      <c r="AC1735" s="117">
        <f>IF(DATOS!J1699=Y$39,DATOS!C1699,"")</f>
        <v>0</v>
      </c>
    </row>
    <row r="1736" spans="27:29" x14ac:dyDescent="0.3">
      <c r="AA1736" s="114">
        <f t="shared" si="31"/>
        <v>1</v>
      </c>
      <c r="AB1736" s="114">
        <f>IF(AC1736="",0,IFERROR(IF(VLOOKUP(AC1736,AC$38:AC1735,1,0)&gt;0,0,0),1))</f>
        <v>0</v>
      </c>
      <c r="AC1736" s="117">
        <f>IF(DATOS!J1700=Y$39,DATOS!C1700,"")</f>
        <v>0</v>
      </c>
    </row>
    <row r="1737" spans="27:29" x14ac:dyDescent="0.3">
      <c r="AA1737" s="114">
        <f t="shared" si="31"/>
        <v>1</v>
      </c>
      <c r="AB1737" s="114">
        <f>IF(AC1737="",0,IFERROR(IF(VLOOKUP(AC1737,AC$38:AC1736,1,0)&gt;0,0,0),1))</f>
        <v>0</v>
      </c>
      <c r="AC1737" s="117">
        <f>IF(DATOS!J1701=Y$39,DATOS!C1701,"")</f>
        <v>0</v>
      </c>
    </row>
    <row r="1738" spans="27:29" x14ac:dyDescent="0.3">
      <c r="AA1738" s="114">
        <f t="shared" si="31"/>
        <v>1</v>
      </c>
      <c r="AB1738" s="114">
        <f>IF(AC1738="",0,IFERROR(IF(VLOOKUP(AC1738,AC$38:AC1737,1,0)&gt;0,0,0),1))</f>
        <v>0</v>
      </c>
      <c r="AC1738" s="117">
        <f>IF(DATOS!J1702=Y$39,DATOS!C1702,"")</f>
        <v>0</v>
      </c>
    </row>
    <row r="1739" spans="27:29" x14ac:dyDescent="0.3">
      <c r="AA1739" s="114">
        <f t="shared" si="31"/>
        <v>1</v>
      </c>
      <c r="AB1739" s="114">
        <f>IF(AC1739="",0,IFERROR(IF(VLOOKUP(AC1739,AC$38:AC1738,1,0)&gt;0,0,0),1))</f>
        <v>0</v>
      </c>
      <c r="AC1739" s="117">
        <f>IF(DATOS!J1703=Y$39,DATOS!C1703,"")</f>
        <v>0</v>
      </c>
    </row>
    <row r="1740" spans="27:29" x14ac:dyDescent="0.3">
      <c r="AA1740" s="114">
        <f t="shared" si="31"/>
        <v>1</v>
      </c>
      <c r="AB1740" s="114">
        <f>IF(AC1740="",0,IFERROR(IF(VLOOKUP(AC1740,AC$38:AC1739,1,0)&gt;0,0,0),1))</f>
        <v>0</v>
      </c>
      <c r="AC1740" s="117">
        <f>IF(DATOS!J1704=Y$39,DATOS!C1704,"")</f>
        <v>0</v>
      </c>
    </row>
    <row r="1741" spans="27:29" x14ac:dyDescent="0.3">
      <c r="AA1741" s="114">
        <f t="shared" si="31"/>
        <v>1</v>
      </c>
      <c r="AB1741" s="114">
        <f>IF(AC1741="",0,IFERROR(IF(VLOOKUP(AC1741,AC$38:AC1740,1,0)&gt;0,0,0),1))</f>
        <v>0</v>
      </c>
      <c r="AC1741" s="117">
        <f>IF(DATOS!J1705=Y$39,DATOS!C1705,"")</f>
        <v>0</v>
      </c>
    </row>
    <row r="1742" spans="27:29" x14ac:dyDescent="0.3">
      <c r="AA1742" s="114">
        <f t="shared" si="31"/>
        <v>1</v>
      </c>
      <c r="AB1742" s="114">
        <f>IF(AC1742="",0,IFERROR(IF(VLOOKUP(AC1742,AC$38:AC1741,1,0)&gt;0,0,0),1))</f>
        <v>0</v>
      </c>
      <c r="AC1742" s="117">
        <f>IF(DATOS!J1706=Y$39,DATOS!C1706,"")</f>
        <v>0</v>
      </c>
    </row>
    <row r="1743" spans="27:29" x14ac:dyDescent="0.3">
      <c r="AA1743" s="114">
        <f t="shared" si="31"/>
        <v>1</v>
      </c>
      <c r="AB1743" s="114">
        <f>IF(AC1743="",0,IFERROR(IF(VLOOKUP(AC1743,AC$38:AC1742,1,0)&gt;0,0,0),1))</f>
        <v>0</v>
      </c>
      <c r="AC1743" s="117">
        <f>IF(DATOS!J1707=Y$39,DATOS!C1707,"")</f>
        <v>0</v>
      </c>
    </row>
    <row r="1744" spans="27:29" x14ac:dyDescent="0.3">
      <c r="AA1744" s="114">
        <f t="shared" si="31"/>
        <v>1</v>
      </c>
      <c r="AB1744" s="114">
        <f>IF(AC1744="",0,IFERROR(IF(VLOOKUP(AC1744,AC$38:AC1743,1,0)&gt;0,0,0),1))</f>
        <v>0</v>
      </c>
      <c r="AC1744" s="117">
        <f>IF(DATOS!J1708=Y$39,DATOS!C1708,"")</f>
        <v>0</v>
      </c>
    </row>
    <row r="1745" spans="27:29" x14ac:dyDescent="0.3">
      <c r="AA1745" s="114">
        <f t="shared" si="31"/>
        <v>1</v>
      </c>
      <c r="AB1745" s="114">
        <f>IF(AC1745="",0,IFERROR(IF(VLOOKUP(AC1745,AC$38:AC1744,1,0)&gt;0,0,0),1))</f>
        <v>0</v>
      </c>
      <c r="AC1745" s="117">
        <f>IF(DATOS!J1709=Y$39,DATOS!C1709,"")</f>
        <v>0</v>
      </c>
    </row>
    <row r="1746" spans="27:29" x14ac:dyDescent="0.3">
      <c r="AA1746" s="114">
        <f t="shared" si="31"/>
        <v>1</v>
      </c>
      <c r="AB1746" s="114">
        <f>IF(AC1746="",0,IFERROR(IF(VLOOKUP(AC1746,AC$38:AC1745,1,0)&gt;0,0,0),1))</f>
        <v>0</v>
      </c>
      <c r="AC1746" s="117">
        <f>IF(DATOS!J1710=Y$39,DATOS!C1710,"")</f>
        <v>0</v>
      </c>
    </row>
    <row r="1747" spans="27:29" x14ac:dyDescent="0.3">
      <c r="AA1747" s="114">
        <f t="shared" si="31"/>
        <v>1</v>
      </c>
      <c r="AB1747" s="114">
        <f>IF(AC1747="",0,IFERROR(IF(VLOOKUP(AC1747,AC$38:AC1746,1,0)&gt;0,0,0),1))</f>
        <v>0</v>
      </c>
      <c r="AC1747" s="117">
        <f>IF(DATOS!J1711=Y$39,DATOS!C1711,"")</f>
        <v>0</v>
      </c>
    </row>
    <row r="1748" spans="27:29" x14ac:dyDescent="0.3">
      <c r="AA1748" s="114">
        <f t="shared" si="31"/>
        <v>1</v>
      </c>
      <c r="AB1748" s="114">
        <f>IF(AC1748="",0,IFERROR(IF(VLOOKUP(AC1748,AC$38:AC1747,1,0)&gt;0,0,0),1))</f>
        <v>0</v>
      </c>
      <c r="AC1748" s="117">
        <f>IF(DATOS!J1712=Y$39,DATOS!C1712,"")</f>
        <v>0</v>
      </c>
    </row>
    <row r="1749" spans="27:29" x14ac:dyDescent="0.3">
      <c r="AA1749" s="114">
        <f t="shared" si="31"/>
        <v>1</v>
      </c>
      <c r="AB1749" s="114">
        <f>IF(AC1749="",0,IFERROR(IF(VLOOKUP(AC1749,AC$38:AC1748,1,0)&gt;0,0,0),1))</f>
        <v>0</v>
      </c>
      <c r="AC1749" s="117">
        <f>IF(DATOS!J1713=Y$39,DATOS!C1713,"")</f>
        <v>0</v>
      </c>
    </row>
    <row r="1750" spans="27:29" x14ac:dyDescent="0.3">
      <c r="AA1750" s="114">
        <f t="shared" si="31"/>
        <v>1</v>
      </c>
      <c r="AB1750" s="114">
        <f>IF(AC1750="",0,IFERROR(IF(VLOOKUP(AC1750,AC$38:AC1749,1,0)&gt;0,0,0),1))</f>
        <v>0</v>
      </c>
      <c r="AC1750" s="117">
        <f>IF(DATOS!J1714=Y$39,DATOS!C1714,"")</f>
        <v>0</v>
      </c>
    </row>
    <row r="1751" spans="27:29" x14ac:dyDescent="0.3">
      <c r="AA1751" s="114">
        <f t="shared" si="31"/>
        <v>1</v>
      </c>
      <c r="AB1751" s="114">
        <f>IF(AC1751="",0,IFERROR(IF(VLOOKUP(AC1751,AC$38:AC1750,1,0)&gt;0,0,0),1))</f>
        <v>0</v>
      </c>
      <c r="AC1751" s="117">
        <f>IF(DATOS!J1715=Y$39,DATOS!C1715,"")</f>
        <v>0</v>
      </c>
    </row>
    <row r="1752" spans="27:29" x14ac:dyDescent="0.3">
      <c r="AA1752" s="114">
        <f t="shared" si="31"/>
        <v>1</v>
      </c>
      <c r="AB1752" s="114">
        <f>IF(AC1752="",0,IFERROR(IF(VLOOKUP(AC1752,AC$38:AC1751,1,0)&gt;0,0,0),1))</f>
        <v>0</v>
      </c>
      <c r="AC1752" s="117">
        <f>IF(DATOS!J1716=Y$39,DATOS!C1716,"")</f>
        <v>0</v>
      </c>
    </row>
    <row r="1753" spans="27:29" x14ac:dyDescent="0.3">
      <c r="AA1753" s="114">
        <f t="shared" si="31"/>
        <v>1</v>
      </c>
      <c r="AB1753" s="114">
        <f>IF(AC1753="",0,IFERROR(IF(VLOOKUP(AC1753,AC$38:AC1752,1,0)&gt;0,0,0),1))</f>
        <v>0</v>
      </c>
      <c r="AC1753" s="117">
        <f>IF(DATOS!J1717=Y$39,DATOS!C1717,"")</f>
        <v>0</v>
      </c>
    </row>
    <row r="1754" spans="27:29" x14ac:dyDescent="0.3">
      <c r="AA1754" s="114">
        <f t="shared" si="31"/>
        <v>1</v>
      </c>
      <c r="AB1754" s="114">
        <f>IF(AC1754="",0,IFERROR(IF(VLOOKUP(AC1754,AC$38:AC1753,1,0)&gt;0,0,0),1))</f>
        <v>0</v>
      </c>
      <c r="AC1754" s="117">
        <f>IF(DATOS!J1718=Y$39,DATOS!C1718,"")</f>
        <v>0</v>
      </c>
    </row>
    <row r="1755" spans="27:29" x14ac:dyDescent="0.3">
      <c r="AA1755" s="114">
        <f t="shared" si="31"/>
        <v>1</v>
      </c>
      <c r="AB1755" s="114">
        <f>IF(AC1755="",0,IFERROR(IF(VLOOKUP(AC1755,AC$38:AC1754,1,0)&gt;0,0,0),1))</f>
        <v>0</v>
      </c>
      <c r="AC1755" s="117">
        <f>IF(DATOS!J1719=Y$39,DATOS!C1719,"")</f>
        <v>0</v>
      </c>
    </row>
    <row r="1756" spans="27:29" x14ac:dyDescent="0.3">
      <c r="AA1756" s="114">
        <f t="shared" si="31"/>
        <v>1</v>
      </c>
      <c r="AB1756" s="114">
        <f>IF(AC1756="",0,IFERROR(IF(VLOOKUP(AC1756,AC$38:AC1755,1,0)&gt;0,0,0),1))</f>
        <v>0</v>
      </c>
      <c r="AC1756" s="117">
        <f>IF(DATOS!J1720=Y$39,DATOS!C1720,"")</f>
        <v>0</v>
      </c>
    </row>
    <row r="1757" spans="27:29" x14ac:dyDescent="0.3">
      <c r="AA1757" s="114">
        <f t="shared" si="31"/>
        <v>1</v>
      </c>
      <c r="AB1757" s="114">
        <f>IF(AC1757="",0,IFERROR(IF(VLOOKUP(AC1757,AC$38:AC1756,1,0)&gt;0,0,0),1))</f>
        <v>0</v>
      </c>
      <c r="AC1757" s="117">
        <f>IF(DATOS!J1721=Y$39,DATOS!C1721,"")</f>
        <v>0</v>
      </c>
    </row>
    <row r="1758" spans="27:29" x14ac:dyDescent="0.3">
      <c r="AA1758" s="114">
        <f t="shared" si="31"/>
        <v>1</v>
      </c>
      <c r="AB1758" s="114">
        <f>IF(AC1758="",0,IFERROR(IF(VLOOKUP(AC1758,AC$38:AC1757,1,0)&gt;0,0,0),1))</f>
        <v>0</v>
      </c>
      <c r="AC1758" s="117">
        <f>IF(DATOS!J1722=Y$39,DATOS!C1722,"")</f>
        <v>0</v>
      </c>
    </row>
    <row r="1759" spans="27:29" x14ac:dyDescent="0.3">
      <c r="AA1759" s="114">
        <f t="shared" si="31"/>
        <v>1</v>
      </c>
      <c r="AB1759" s="114">
        <f>IF(AC1759="",0,IFERROR(IF(VLOOKUP(AC1759,AC$38:AC1758,1,0)&gt;0,0,0),1))</f>
        <v>0</v>
      </c>
      <c r="AC1759" s="117">
        <f>IF(DATOS!J1723=Y$39,DATOS!C1723,"")</f>
        <v>0</v>
      </c>
    </row>
    <row r="1760" spans="27:29" x14ac:dyDescent="0.3">
      <c r="AA1760" s="114">
        <f t="shared" si="31"/>
        <v>1</v>
      </c>
      <c r="AB1760" s="114">
        <f>IF(AC1760="",0,IFERROR(IF(VLOOKUP(AC1760,AC$38:AC1759,1,0)&gt;0,0,0),1))</f>
        <v>0</v>
      </c>
      <c r="AC1760" s="117">
        <f>IF(DATOS!J1724=Y$39,DATOS!C1724,"")</f>
        <v>0</v>
      </c>
    </row>
    <row r="1761" spans="27:29" x14ac:dyDescent="0.3">
      <c r="AA1761" s="114">
        <f t="shared" si="31"/>
        <v>1</v>
      </c>
      <c r="AB1761" s="114">
        <f>IF(AC1761="",0,IFERROR(IF(VLOOKUP(AC1761,AC$38:AC1760,1,0)&gt;0,0,0),1))</f>
        <v>0</v>
      </c>
      <c r="AC1761" s="117">
        <f>IF(DATOS!J1725=Y$39,DATOS!C1725,"")</f>
        <v>0</v>
      </c>
    </row>
    <row r="1762" spans="27:29" x14ac:dyDescent="0.3">
      <c r="AA1762" s="114">
        <f t="shared" si="31"/>
        <v>1</v>
      </c>
      <c r="AB1762" s="114">
        <f>IF(AC1762="",0,IFERROR(IF(VLOOKUP(AC1762,AC$38:AC1761,1,0)&gt;0,0,0),1))</f>
        <v>0</v>
      </c>
      <c r="AC1762" s="117">
        <f>IF(DATOS!J1726=Y$39,DATOS!C1726,"")</f>
        <v>0</v>
      </c>
    </row>
    <row r="1763" spans="27:29" x14ac:dyDescent="0.3">
      <c r="AA1763" s="114">
        <f t="shared" si="31"/>
        <v>1</v>
      </c>
      <c r="AB1763" s="114">
        <f>IF(AC1763="",0,IFERROR(IF(VLOOKUP(AC1763,AC$38:AC1762,1,0)&gt;0,0,0),1))</f>
        <v>0</v>
      </c>
      <c r="AC1763" s="117">
        <f>IF(DATOS!J1727=Y$39,DATOS!C1727,"")</f>
        <v>0</v>
      </c>
    </row>
    <row r="1764" spans="27:29" x14ac:dyDescent="0.3">
      <c r="AA1764" s="114">
        <f t="shared" si="31"/>
        <v>1</v>
      </c>
      <c r="AB1764" s="114">
        <f>IF(AC1764="",0,IFERROR(IF(VLOOKUP(AC1764,AC$38:AC1763,1,0)&gt;0,0,0),1))</f>
        <v>0</v>
      </c>
      <c r="AC1764" s="117">
        <f>IF(DATOS!J1728=Y$39,DATOS!C1728,"")</f>
        <v>0</v>
      </c>
    </row>
    <row r="1765" spans="27:29" x14ac:dyDescent="0.3">
      <c r="AA1765" s="114">
        <f t="shared" si="31"/>
        <v>1</v>
      </c>
      <c r="AB1765" s="114">
        <f>IF(AC1765="",0,IFERROR(IF(VLOOKUP(AC1765,AC$38:AC1764,1,0)&gt;0,0,0),1))</f>
        <v>0</v>
      </c>
      <c r="AC1765" s="117">
        <f>IF(DATOS!J1729=Y$39,DATOS!C1729,"")</f>
        <v>0</v>
      </c>
    </row>
    <row r="1766" spans="27:29" x14ac:dyDescent="0.3">
      <c r="AA1766" s="114">
        <f t="shared" ref="AA1766:AA1829" si="32">AA1765+AB1766</f>
        <v>1</v>
      </c>
      <c r="AB1766" s="114">
        <f>IF(AC1766="",0,IFERROR(IF(VLOOKUP(AC1766,AC$38:AC1765,1,0)&gt;0,0,0),1))</f>
        <v>0</v>
      </c>
      <c r="AC1766" s="117">
        <f>IF(DATOS!J1730=Y$39,DATOS!C1730,"")</f>
        <v>0</v>
      </c>
    </row>
    <row r="1767" spans="27:29" x14ac:dyDescent="0.3">
      <c r="AA1767" s="114">
        <f t="shared" si="32"/>
        <v>1</v>
      </c>
      <c r="AB1767" s="114">
        <f>IF(AC1767="",0,IFERROR(IF(VLOOKUP(AC1767,AC$38:AC1766,1,0)&gt;0,0,0),1))</f>
        <v>0</v>
      </c>
      <c r="AC1767" s="117">
        <f>IF(DATOS!J1731=Y$39,DATOS!C1731,"")</f>
        <v>0</v>
      </c>
    </row>
    <row r="1768" spans="27:29" x14ac:dyDescent="0.3">
      <c r="AA1768" s="114">
        <f t="shared" si="32"/>
        <v>1</v>
      </c>
      <c r="AB1768" s="114">
        <f>IF(AC1768="",0,IFERROR(IF(VLOOKUP(AC1768,AC$38:AC1767,1,0)&gt;0,0,0),1))</f>
        <v>0</v>
      </c>
      <c r="AC1768" s="117">
        <f>IF(DATOS!J1732=Y$39,DATOS!C1732,"")</f>
        <v>0</v>
      </c>
    </row>
    <row r="1769" spans="27:29" x14ac:dyDescent="0.3">
      <c r="AA1769" s="114">
        <f t="shared" si="32"/>
        <v>1</v>
      </c>
      <c r="AB1769" s="114">
        <f>IF(AC1769="",0,IFERROR(IF(VLOOKUP(AC1769,AC$38:AC1768,1,0)&gt;0,0,0),1))</f>
        <v>0</v>
      </c>
      <c r="AC1769" s="117">
        <f>IF(DATOS!J1733=Y$39,DATOS!C1733,"")</f>
        <v>0</v>
      </c>
    </row>
    <row r="1770" spans="27:29" x14ac:dyDescent="0.3">
      <c r="AA1770" s="114">
        <f t="shared" si="32"/>
        <v>1</v>
      </c>
      <c r="AB1770" s="114">
        <f>IF(AC1770="",0,IFERROR(IF(VLOOKUP(AC1770,AC$38:AC1769,1,0)&gt;0,0,0),1))</f>
        <v>0</v>
      </c>
      <c r="AC1770" s="117">
        <f>IF(DATOS!J1734=Y$39,DATOS!C1734,"")</f>
        <v>0</v>
      </c>
    </row>
    <row r="1771" spans="27:29" x14ac:dyDescent="0.3">
      <c r="AA1771" s="114">
        <f t="shared" si="32"/>
        <v>1</v>
      </c>
      <c r="AB1771" s="114">
        <f>IF(AC1771="",0,IFERROR(IF(VLOOKUP(AC1771,AC$38:AC1770,1,0)&gt;0,0,0),1))</f>
        <v>0</v>
      </c>
      <c r="AC1771" s="117">
        <f>IF(DATOS!J1735=Y$39,DATOS!C1735,"")</f>
        <v>0</v>
      </c>
    </row>
    <row r="1772" spans="27:29" x14ac:dyDescent="0.3">
      <c r="AA1772" s="114">
        <f t="shared" si="32"/>
        <v>1</v>
      </c>
      <c r="AB1772" s="114">
        <f>IF(AC1772="",0,IFERROR(IF(VLOOKUP(AC1772,AC$38:AC1771,1,0)&gt;0,0,0),1))</f>
        <v>0</v>
      </c>
      <c r="AC1772" s="117">
        <f>IF(DATOS!J1736=Y$39,DATOS!C1736,"")</f>
        <v>0</v>
      </c>
    </row>
    <row r="1773" spans="27:29" x14ac:dyDescent="0.3">
      <c r="AA1773" s="114">
        <f t="shared" si="32"/>
        <v>1</v>
      </c>
      <c r="AB1773" s="114">
        <f>IF(AC1773="",0,IFERROR(IF(VLOOKUP(AC1773,AC$38:AC1772,1,0)&gt;0,0,0),1))</f>
        <v>0</v>
      </c>
      <c r="AC1773" s="117">
        <f>IF(DATOS!J1737=Y$39,DATOS!C1737,"")</f>
        <v>0</v>
      </c>
    </row>
    <row r="1774" spans="27:29" x14ac:dyDescent="0.3">
      <c r="AA1774" s="114">
        <f t="shared" si="32"/>
        <v>1</v>
      </c>
      <c r="AB1774" s="114">
        <f>IF(AC1774="",0,IFERROR(IF(VLOOKUP(AC1774,AC$38:AC1773,1,0)&gt;0,0,0),1))</f>
        <v>0</v>
      </c>
      <c r="AC1774" s="117">
        <f>IF(DATOS!J1738=Y$39,DATOS!C1738,"")</f>
        <v>0</v>
      </c>
    </row>
    <row r="1775" spans="27:29" x14ac:dyDescent="0.3">
      <c r="AA1775" s="114">
        <f t="shared" si="32"/>
        <v>1</v>
      </c>
      <c r="AB1775" s="114">
        <f>IF(AC1775="",0,IFERROR(IF(VLOOKUP(AC1775,AC$38:AC1774,1,0)&gt;0,0,0),1))</f>
        <v>0</v>
      </c>
      <c r="AC1775" s="117">
        <f>IF(DATOS!J1739=Y$39,DATOS!C1739,"")</f>
        <v>0</v>
      </c>
    </row>
    <row r="1776" spans="27:29" x14ac:dyDescent="0.3">
      <c r="AA1776" s="114">
        <f t="shared" si="32"/>
        <v>1</v>
      </c>
      <c r="AB1776" s="114">
        <f>IF(AC1776="",0,IFERROR(IF(VLOOKUP(AC1776,AC$38:AC1775,1,0)&gt;0,0,0),1))</f>
        <v>0</v>
      </c>
      <c r="AC1776" s="117">
        <f>IF(DATOS!J1740=Y$39,DATOS!C1740,"")</f>
        <v>0</v>
      </c>
    </row>
    <row r="1777" spans="27:29" x14ac:dyDescent="0.3">
      <c r="AA1777" s="114">
        <f t="shared" si="32"/>
        <v>1</v>
      </c>
      <c r="AB1777" s="114">
        <f>IF(AC1777="",0,IFERROR(IF(VLOOKUP(AC1777,AC$38:AC1776,1,0)&gt;0,0,0),1))</f>
        <v>0</v>
      </c>
      <c r="AC1777" s="117">
        <f>IF(DATOS!J1741=Y$39,DATOS!C1741,"")</f>
        <v>0</v>
      </c>
    </row>
    <row r="1778" spans="27:29" x14ac:dyDescent="0.3">
      <c r="AA1778" s="114">
        <f t="shared" si="32"/>
        <v>1</v>
      </c>
      <c r="AB1778" s="114">
        <f>IF(AC1778="",0,IFERROR(IF(VLOOKUP(AC1778,AC$38:AC1777,1,0)&gt;0,0,0),1))</f>
        <v>0</v>
      </c>
      <c r="AC1778" s="117">
        <f>IF(DATOS!J1742=Y$39,DATOS!C1742,"")</f>
        <v>0</v>
      </c>
    </row>
    <row r="1779" spans="27:29" x14ac:dyDescent="0.3">
      <c r="AA1779" s="114">
        <f t="shared" si="32"/>
        <v>1</v>
      </c>
      <c r="AB1779" s="114">
        <f>IF(AC1779="",0,IFERROR(IF(VLOOKUP(AC1779,AC$38:AC1778,1,0)&gt;0,0,0),1))</f>
        <v>0</v>
      </c>
      <c r="AC1779" s="117">
        <f>IF(DATOS!J1743=Y$39,DATOS!C1743,"")</f>
        <v>0</v>
      </c>
    </row>
    <row r="1780" spans="27:29" x14ac:dyDescent="0.3">
      <c r="AA1780" s="114">
        <f t="shared" si="32"/>
        <v>1</v>
      </c>
      <c r="AB1780" s="114">
        <f>IF(AC1780="",0,IFERROR(IF(VLOOKUP(AC1780,AC$38:AC1779,1,0)&gt;0,0,0),1))</f>
        <v>0</v>
      </c>
      <c r="AC1780" s="117">
        <f>IF(DATOS!J1744=Y$39,DATOS!C1744,"")</f>
        <v>0</v>
      </c>
    </row>
    <row r="1781" spans="27:29" x14ac:dyDescent="0.3">
      <c r="AA1781" s="114">
        <f t="shared" si="32"/>
        <v>1</v>
      </c>
      <c r="AB1781" s="114">
        <f>IF(AC1781="",0,IFERROR(IF(VLOOKUP(AC1781,AC$38:AC1780,1,0)&gt;0,0,0),1))</f>
        <v>0</v>
      </c>
      <c r="AC1781" s="117">
        <f>IF(DATOS!J1745=Y$39,DATOS!C1745,"")</f>
        <v>0</v>
      </c>
    </row>
    <row r="1782" spans="27:29" x14ac:dyDescent="0.3">
      <c r="AA1782" s="114">
        <f t="shared" si="32"/>
        <v>1</v>
      </c>
      <c r="AB1782" s="114">
        <f>IF(AC1782="",0,IFERROR(IF(VLOOKUP(AC1782,AC$38:AC1781,1,0)&gt;0,0,0),1))</f>
        <v>0</v>
      </c>
      <c r="AC1782" s="117">
        <f>IF(DATOS!J1746=Y$39,DATOS!C1746,"")</f>
        <v>0</v>
      </c>
    </row>
    <row r="1783" spans="27:29" x14ac:dyDescent="0.3">
      <c r="AA1783" s="114">
        <f t="shared" si="32"/>
        <v>1</v>
      </c>
      <c r="AB1783" s="114">
        <f>IF(AC1783="",0,IFERROR(IF(VLOOKUP(AC1783,AC$38:AC1782,1,0)&gt;0,0,0),1))</f>
        <v>0</v>
      </c>
      <c r="AC1783" s="117">
        <f>IF(DATOS!J1747=Y$39,DATOS!C1747,"")</f>
        <v>0</v>
      </c>
    </row>
    <row r="1784" spans="27:29" x14ac:dyDescent="0.3">
      <c r="AA1784" s="114">
        <f t="shared" si="32"/>
        <v>1</v>
      </c>
      <c r="AB1784" s="114">
        <f>IF(AC1784="",0,IFERROR(IF(VLOOKUP(AC1784,AC$38:AC1783,1,0)&gt;0,0,0),1))</f>
        <v>0</v>
      </c>
      <c r="AC1784" s="117">
        <f>IF(DATOS!J1748=Y$39,DATOS!C1748,"")</f>
        <v>0</v>
      </c>
    </row>
    <row r="1785" spans="27:29" x14ac:dyDescent="0.3">
      <c r="AA1785" s="114">
        <f t="shared" si="32"/>
        <v>1</v>
      </c>
      <c r="AB1785" s="114">
        <f>IF(AC1785="",0,IFERROR(IF(VLOOKUP(AC1785,AC$38:AC1784,1,0)&gt;0,0,0),1))</f>
        <v>0</v>
      </c>
      <c r="AC1785" s="117">
        <f>IF(DATOS!J1749=Y$39,DATOS!C1749,"")</f>
        <v>0</v>
      </c>
    </row>
    <row r="1786" spans="27:29" x14ac:dyDescent="0.3">
      <c r="AA1786" s="114">
        <f t="shared" si="32"/>
        <v>1</v>
      </c>
      <c r="AB1786" s="114">
        <f>IF(AC1786="",0,IFERROR(IF(VLOOKUP(AC1786,AC$38:AC1785,1,0)&gt;0,0,0),1))</f>
        <v>0</v>
      </c>
      <c r="AC1786" s="117">
        <f>IF(DATOS!J1750=Y$39,DATOS!C1750,"")</f>
        <v>0</v>
      </c>
    </row>
    <row r="1787" spans="27:29" x14ac:dyDescent="0.3">
      <c r="AA1787" s="114">
        <f t="shared" si="32"/>
        <v>1</v>
      </c>
      <c r="AB1787" s="114">
        <f>IF(AC1787="",0,IFERROR(IF(VLOOKUP(AC1787,AC$38:AC1786,1,0)&gt;0,0,0),1))</f>
        <v>0</v>
      </c>
      <c r="AC1787" s="117">
        <f>IF(DATOS!J1751=Y$39,DATOS!C1751,"")</f>
        <v>0</v>
      </c>
    </row>
    <row r="1788" spans="27:29" x14ac:dyDescent="0.3">
      <c r="AA1788" s="114">
        <f t="shared" si="32"/>
        <v>1</v>
      </c>
      <c r="AB1788" s="114">
        <f>IF(AC1788="",0,IFERROR(IF(VLOOKUP(AC1788,AC$38:AC1787,1,0)&gt;0,0,0),1))</f>
        <v>0</v>
      </c>
      <c r="AC1788" s="117">
        <f>IF(DATOS!J1752=Y$39,DATOS!C1752,"")</f>
        <v>0</v>
      </c>
    </row>
    <row r="1789" spans="27:29" x14ac:dyDescent="0.3">
      <c r="AA1789" s="114">
        <f t="shared" si="32"/>
        <v>1</v>
      </c>
      <c r="AB1789" s="114">
        <f>IF(AC1789="",0,IFERROR(IF(VLOOKUP(AC1789,AC$38:AC1788,1,0)&gt;0,0,0),1))</f>
        <v>0</v>
      </c>
      <c r="AC1789" s="117">
        <f>IF(DATOS!J1753=Y$39,DATOS!C1753,"")</f>
        <v>0</v>
      </c>
    </row>
    <row r="1790" spans="27:29" x14ac:dyDescent="0.3">
      <c r="AA1790" s="114">
        <f t="shared" si="32"/>
        <v>1</v>
      </c>
      <c r="AB1790" s="114">
        <f>IF(AC1790="",0,IFERROR(IF(VLOOKUP(AC1790,AC$38:AC1789,1,0)&gt;0,0,0),1))</f>
        <v>0</v>
      </c>
      <c r="AC1790" s="117">
        <f>IF(DATOS!J1754=Y$39,DATOS!C1754,"")</f>
        <v>0</v>
      </c>
    </row>
    <row r="1791" spans="27:29" x14ac:dyDescent="0.3">
      <c r="AA1791" s="114">
        <f t="shared" si="32"/>
        <v>1</v>
      </c>
      <c r="AB1791" s="114">
        <f>IF(AC1791="",0,IFERROR(IF(VLOOKUP(AC1791,AC$38:AC1790,1,0)&gt;0,0,0),1))</f>
        <v>0</v>
      </c>
      <c r="AC1791" s="117">
        <f>IF(DATOS!J1755=Y$39,DATOS!C1755,"")</f>
        <v>0</v>
      </c>
    </row>
    <row r="1792" spans="27:29" x14ac:dyDescent="0.3">
      <c r="AA1792" s="114">
        <f t="shared" si="32"/>
        <v>1</v>
      </c>
      <c r="AB1792" s="114">
        <f>IF(AC1792="",0,IFERROR(IF(VLOOKUP(AC1792,AC$38:AC1791,1,0)&gt;0,0,0),1))</f>
        <v>0</v>
      </c>
      <c r="AC1792" s="117">
        <f>IF(DATOS!J1756=Y$39,DATOS!C1756,"")</f>
        <v>0</v>
      </c>
    </row>
    <row r="1793" spans="27:29" x14ac:dyDescent="0.3">
      <c r="AA1793" s="114">
        <f t="shared" si="32"/>
        <v>1</v>
      </c>
      <c r="AB1793" s="114">
        <f>IF(AC1793="",0,IFERROR(IF(VLOOKUP(AC1793,AC$38:AC1792,1,0)&gt;0,0,0),1))</f>
        <v>0</v>
      </c>
      <c r="AC1793" s="117">
        <f>IF(DATOS!J1757=Y$39,DATOS!C1757,"")</f>
        <v>0</v>
      </c>
    </row>
    <row r="1794" spans="27:29" x14ac:dyDescent="0.3">
      <c r="AA1794" s="114">
        <f t="shared" si="32"/>
        <v>1</v>
      </c>
      <c r="AB1794" s="114">
        <f>IF(AC1794="",0,IFERROR(IF(VLOOKUP(AC1794,AC$38:AC1793,1,0)&gt;0,0,0),1))</f>
        <v>0</v>
      </c>
      <c r="AC1794" s="117">
        <f>IF(DATOS!J1758=Y$39,DATOS!C1758,"")</f>
        <v>0</v>
      </c>
    </row>
    <row r="1795" spans="27:29" x14ac:dyDescent="0.3">
      <c r="AA1795" s="114">
        <f t="shared" si="32"/>
        <v>1</v>
      </c>
      <c r="AB1795" s="114">
        <f>IF(AC1795="",0,IFERROR(IF(VLOOKUP(AC1795,AC$38:AC1794,1,0)&gt;0,0,0),1))</f>
        <v>0</v>
      </c>
      <c r="AC1795" s="117">
        <f>IF(DATOS!J1759=Y$39,DATOS!C1759,"")</f>
        <v>0</v>
      </c>
    </row>
    <row r="1796" spans="27:29" x14ac:dyDescent="0.3">
      <c r="AA1796" s="114">
        <f t="shared" si="32"/>
        <v>1</v>
      </c>
      <c r="AB1796" s="114">
        <f>IF(AC1796="",0,IFERROR(IF(VLOOKUP(AC1796,AC$38:AC1795,1,0)&gt;0,0,0),1))</f>
        <v>0</v>
      </c>
      <c r="AC1796" s="117">
        <f>IF(DATOS!J1760=Y$39,DATOS!C1760,"")</f>
        <v>0</v>
      </c>
    </row>
    <row r="1797" spans="27:29" x14ac:dyDescent="0.3">
      <c r="AA1797" s="114">
        <f t="shared" si="32"/>
        <v>1</v>
      </c>
      <c r="AB1797" s="114">
        <f>IF(AC1797="",0,IFERROR(IF(VLOOKUP(AC1797,AC$38:AC1796,1,0)&gt;0,0,0),1))</f>
        <v>0</v>
      </c>
      <c r="AC1797" s="117">
        <f>IF(DATOS!J1761=Y$39,DATOS!C1761,"")</f>
        <v>0</v>
      </c>
    </row>
    <row r="1798" spans="27:29" x14ac:dyDescent="0.3">
      <c r="AA1798" s="114">
        <f t="shared" si="32"/>
        <v>1</v>
      </c>
      <c r="AB1798" s="114">
        <f>IF(AC1798="",0,IFERROR(IF(VLOOKUP(AC1798,AC$38:AC1797,1,0)&gt;0,0,0),1))</f>
        <v>0</v>
      </c>
      <c r="AC1798" s="117">
        <f>IF(DATOS!J1762=Y$39,DATOS!C1762,"")</f>
        <v>0</v>
      </c>
    </row>
    <row r="1799" spans="27:29" x14ac:dyDescent="0.3">
      <c r="AA1799" s="114">
        <f t="shared" si="32"/>
        <v>1</v>
      </c>
      <c r="AB1799" s="114">
        <f>IF(AC1799="",0,IFERROR(IF(VLOOKUP(AC1799,AC$38:AC1798,1,0)&gt;0,0,0),1))</f>
        <v>0</v>
      </c>
      <c r="AC1799" s="117">
        <f>IF(DATOS!J1763=Y$39,DATOS!C1763,"")</f>
        <v>0</v>
      </c>
    </row>
    <row r="1800" spans="27:29" x14ac:dyDescent="0.3">
      <c r="AA1800" s="114">
        <f t="shared" si="32"/>
        <v>1</v>
      </c>
      <c r="AB1800" s="114">
        <f>IF(AC1800="",0,IFERROR(IF(VLOOKUP(AC1800,AC$38:AC1799,1,0)&gt;0,0,0),1))</f>
        <v>0</v>
      </c>
      <c r="AC1800" s="117">
        <f>IF(DATOS!J1764=Y$39,DATOS!C1764,"")</f>
        <v>0</v>
      </c>
    </row>
    <row r="1801" spans="27:29" x14ac:dyDescent="0.3">
      <c r="AA1801" s="114">
        <f t="shared" si="32"/>
        <v>1</v>
      </c>
      <c r="AB1801" s="114">
        <f>IF(AC1801="",0,IFERROR(IF(VLOOKUP(AC1801,AC$38:AC1800,1,0)&gt;0,0,0),1))</f>
        <v>0</v>
      </c>
      <c r="AC1801" s="117">
        <f>IF(DATOS!J1765=Y$39,DATOS!C1765,"")</f>
        <v>0</v>
      </c>
    </row>
    <row r="1802" spans="27:29" x14ac:dyDescent="0.3">
      <c r="AA1802" s="114">
        <f t="shared" si="32"/>
        <v>1</v>
      </c>
      <c r="AB1802" s="114">
        <f>IF(AC1802="",0,IFERROR(IF(VLOOKUP(AC1802,AC$38:AC1801,1,0)&gt;0,0,0),1))</f>
        <v>0</v>
      </c>
      <c r="AC1802" s="117">
        <f>IF(DATOS!J1766=Y$39,DATOS!C1766,"")</f>
        <v>0</v>
      </c>
    </row>
    <row r="1803" spans="27:29" x14ac:dyDescent="0.3">
      <c r="AA1803" s="114">
        <f t="shared" si="32"/>
        <v>1</v>
      </c>
      <c r="AB1803" s="114">
        <f>IF(AC1803="",0,IFERROR(IF(VLOOKUP(AC1803,AC$38:AC1802,1,0)&gt;0,0,0),1))</f>
        <v>0</v>
      </c>
      <c r="AC1803" s="117">
        <f>IF(DATOS!J1767=Y$39,DATOS!C1767,"")</f>
        <v>0</v>
      </c>
    </row>
    <row r="1804" spans="27:29" x14ac:dyDescent="0.3">
      <c r="AA1804" s="114">
        <f t="shared" si="32"/>
        <v>1</v>
      </c>
      <c r="AB1804" s="114">
        <f>IF(AC1804="",0,IFERROR(IF(VLOOKUP(AC1804,AC$38:AC1803,1,0)&gt;0,0,0),1))</f>
        <v>0</v>
      </c>
      <c r="AC1804" s="117">
        <f>IF(DATOS!J1768=Y$39,DATOS!C1768,"")</f>
        <v>0</v>
      </c>
    </row>
    <row r="1805" spans="27:29" x14ac:dyDescent="0.3">
      <c r="AA1805" s="114">
        <f t="shared" si="32"/>
        <v>1</v>
      </c>
      <c r="AB1805" s="114">
        <f>IF(AC1805="",0,IFERROR(IF(VLOOKUP(AC1805,AC$38:AC1804,1,0)&gt;0,0,0),1))</f>
        <v>0</v>
      </c>
      <c r="AC1805" s="117">
        <f>IF(DATOS!J1769=Y$39,DATOS!C1769,"")</f>
        <v>0</v>
      </c>
    </row>
    <row r="1806" spans="27:29" x14ac:dyDescent="0.3">
      <c r="AA1806" s="114">
        <f t="shared" si="32"/>
        <v>1</v>
      </c>
      <c r="AB1806" s="114">
        <f>IF(AC1806="",0,IFERROR(IF(VLOOKUP(AC1806,AC$38:AC1805,1,0)&gt;0,0,0),1))</f>
        <v>0</v>
      </c>
      <c r="AC1806" s="117">
        <f>IF(DATOS!J1770=Y$39,DATOS!C1770,"")</f>
        <v>0</v>
      </c>
    </row>
    <row r="1807" spans="27:29" x14ac:dyDescent="0.3">
      <c r="AA1807" s="114">
        <f t="shared" si="32"/>
        <v>1</v>
      </c>
      <c r="AB1807" s="114">
        <f>IF(AC1807="",0,IFERROR(IF(VLOOKUP(AC1807,AC$38:AC1806,1,0)&gt;0,0,0),1))</f>
        <v>0</v>
      </c>
      <c r="AC1807" s="117">
        <f>IF(DATOS!J1771=Y$39,DATOS!C1771,"")</f>
        <v>0</v>
      </c>
    </row>
    <row r="1808" spans="27:29" x14ac:dyDescent="0.3">
      <c r="AA1808" s="114">
        <f t="shared" si="32"/>
        <v>1</v>
      </c>
      <c r="AB1808" s="114">
        <f>IF(AC1808="",0,IFERROR(IF(VLOOKUP(AC1808,AC$38:AC1807,1,0)&gt;0,0,0),1))</f>
        <v>0</v>
      </c>
      <c r="AC1808" s="117">
        <f>IF(DATOS!J1772=Y$39,DATOS!C1772,"")</f>
        <v>0</v>
      </c>
    </row>
    <row r="1809" spans="27:29" x14ac:dyDescent="0.3">
      <c r="AA1809" s="114">
        <f t="shared" si="32"/>
        <v>1</v>
      </c>
      <c r="AB1809" s="114">
        <f>IF(AC1809="",0,IFERROR(IF(VLOOKUP(AC1809,AC$38:AC1808,1,0)&gt;0,0,0),1))</f>
        <v>0</v>
      </c>
      <c r="AC1809" s="117">
        <f>IF(DATOS!J1773=Y$39,DATOS!C1773,"")</f>
        <v>0</v>
      </c>
    </row>
    <row r="1810" spans="27:29" x14ac:dyDescent="0.3">
      <c r="AA1810" s="114">
        <f t="shared" si="32"/>
        <v>1</v>
      </c>
      <c r="AB1810" s="114">
        <f>IF(AC1810="",0,IFERROR(IF(VLOOKUP(AC1810,AC$38:AC1809,1,0)&gt;0,0,0),1))</f>
        <v>0</v>
      </c>
      <c r="AC1810" s="117">
        <f>IF(DATOS!J1774=Y$39,DATOS!C1774,"")</f>
        <v>0</v>
      </c>
    </row>
    <row r="1811" spans="27:29" x14ac:dyDescent="0.3">
      <c r="AA1811" s="114">
        <f t="shared" si="32"/>
        <v>1</v>
      </c>
      <c r="AB1811" s="114">
        <f>IF(AC1811="",0,IFERROR(IF(VLOOKUP(AC1811,AC$38:AC1810,1,0)&gt;0,0,0),1))</f>
        <v>0</v>
      </c>
      <c r="AC1811" s="117">
        <f>IF(DATOS!J1775=Y$39,DATOS!C1775,"")</f>
        <v>0</v>
      </c>
    </row>
    <row r="1812" spans="27:29" x14ac:dyDescent="0.3">
      <c r="AA1812" s="114">
        <f t="shared" si="32"/>
        <v>1</v>
      </c>
      <c r="AB1812" s="114">
        <f>IF(AC1812="",0,IFERROR(IF(VLOOKUP(AC1812,AC$38:AC1811,1,0)&gt;0,0,0),1))</f>
        <v>0</v>
      </c>
      <c r="AC1812" s="117">
        <f>IF(DATOS!J1776=Y$39,DATOS!C1776,"")</f>
        <v>0</v>
      </c>
    </row>
    <row r="1813" spans="27:29" x14ac:dyDescent="0.3">
      <c r="AA1813" s="114">
        <f t="shared" si="32"/>
        <v>1</v>
      </c>
      <c r="AB1813" s="114">
        <f>IF(AC1813="",0,IFERROR(IF(VLOOKUP(AC1813,AC$38:AC1812,1,0)&gt;0,0,0),1))</f>
        <v>0</v>
      </c>
      <c r="AC1813" s="117">
        <f>IF(DATOS!J1777=Y$39,DATOS!C1777,"")</f>
        <v>0</v>
      </c>
    </row>
    <row r="1814" spans="27:29" x14ac:dyDescent="0.3">
      <c r="AA1814" s="114">
        <f t="shared" si="32"/>
        <v>1</v>
      </c>
      <c r="AB1814" s="114">
        <f>IF(AC1814="",0,IFERROR(IF(VLOOKUP(AC1814,AC$38:AC1813,1,0)&gt;0,0,0),1))</f>
        <v>0</v>
      </c>
      <c r="AC1814" s="117">
        <f>IF(DATOS!J1778=Y$39,DATOS!C1778,"")</f>
        <v>0</v>
      </c>
    </row>
    <row r="1815" spans="27:29" x14ac:dyDescent="0.3">
      <c r="AA1815" s="114">
        <f t="shared" si="32"/>
        <v>1</v>
      </c>
      <c r="AB1815" s="114">
        <f>IF(AC1815="",0,IFERROR(IF(VLOOKUP(AC1815,AC$38:AC1814,1,0)&gt;0,0,0),1))</f>
        <v>0</v>
      </c>
      <c r="AC1815" s="117">
        <f>IF(DATOS!J1779=Y$39,DATOS!C1779,"")</f>
        <v>0</v>
      </c>
    </row>
    <row r="1816" spans="27:29" x14ac:dyDescent="0.3">
      <c r="AA1816" s="114">
        <f t="shared" si="32"/>
        <v>1</v>
      </c>
      <c r="AB1816" s="114">
        <f>IF(AC1816="",0,IFERROR(IF(VLOOKUP(AC1816,AC$38:AC1815,1,0)&gt;0,0,0),1))</f>
        <v>0</v>
      </c>
      <c r="AC1816" s="117">
        <f>IF(DATOS!J1780=Y$39,DATOS!C1780,"")</f>
        <v>0</v>
      </c>
    </row>
    <row r="1817" spans="27:29" x14ac:dyDescent="0.3">
      <c r="AA1817" s="114">
        <f t="shared" si="32"/>
        <v>1</v>
      </c>
      <c r="AB1817" s="114">
        <f>IF(AC1817="",0,IFERROR(IF(VLOOKUP(AC1817,AC$38:AC1816,1,0)&gt;0,0,0),1))</f>
        <v>0</v>
      </c>
      <c r="AC1817" s="117">
        <f>IF(DATOS!J1781=Y$39,DATOS!C1781,"")</f>
        <v>0</v>
      </c>
    </row>
    <row r="1818" spans="27:29" x14ac:dyDescent="0.3">
      <c r="AA1818" s="114">
        <f t="shared" si="32"/>
        <v>1</v>
      </c>
      <c r="AB1818" s="114">
        <f>IF(AC1818="",0,IFERROR(IF(VLOOKUP(AC1818,AC$38:AC1817,1,0)&gt;0,0,0),1))</f>
        <v>0</v>
      </c>
      <c r="AC1818" s="117">
        <f>IF(DATOS!J1782=Y$39,DATOS!C1782,"")</f>
        <v>0</v>
      </c>
    </row>
    <row r="1819" spans="27:29" x14ac:dyDescent="0.3">
      <c r="AA1819" s="114">
        <f t="shared" si="32"/>
        <v>1</v>
      </c>
      <c r="AB1819" s="114">
        <f>IF(AC1819="",0,IFERROR(IF(VLOOKUP(AC1819,AC$38:AC1818,1,0)&gt;0,0,0),1))</f>
        <v>0</v>
      </c>
      <c r="AC1819" s="117">
        <f>IF(DATOS!J1783=Y$39,DATOS!C1783,"")</f>
        <v>0</v>
      </c>
    </row>
    <row r="1820" spans="27:29" x14ac:dyDescent="0.3">
      <c r="AA1820" s="114">
        <f t="shared" si="32"/>
        <v>1</v>
      </c>
      <c r="AB1820" s="114">
        <f>IF(AC1820="",0,IFERROR(IF(VLOOKUP(AC1820,AC$38:AC1819,1,0)&gt;0,0,0),1))</f>
        <v>0</v>
      </c>
      <c r="AC1820" s="117">
        <f>IF(DATOS!J1784=Y$39,DATOS!C1784,"")</f>
        <v>0</v>
      </c>
    </row>
    <row r="1821" spans="27:29" x14ac:dyDescent="0.3">
      <c r="AA1821" s="114">
        <f t="shared" si="32"/>
        <v>1</v>
      </c>
      <c r="AB1821" s="114">
        <f>IF(AC1821="",0,IFERROR(IF(VLOOKUP(AC1821,AC$38:AC1820,1,0)&gt;0,0,0),1))</f>
        <v>0</v>
      </c>
      <c r="AC1821" s="117">
        <f>IF(DATOS!J1785=Y$39,DATOS!C1785,"")</f>
        <v>0</v>
      </c>
    </row>
    <row r="1822" spans="27:29" x14ac:dyDescent="0.3">
      <c r="AA1822" s="114">
        <f t="shared" si="32"/>
        <v>1</v>
      </c>
      <c r="AB1822" s="114">
        <f>IF(AC1822="",0,IFERROR(IF(VLOOKUP(AC1822,AC$38:AC1821,1,0)&gt;0,0,0),1))</f>
        <v>0</v>
      </c>
      <c r="AC1822" s="117">
        <f>IF(DATOS!J1786=Y$39,DATOS!C1786,"")</f>
        <v>0</v>
      </c>
    </row>
    <row r="1823" spans="27:29" x14ac:dyDescent="0.3">
      <c r="AA1823" s="114">
        <f t="shared" si="32"/>
        <v>1</v>
      </c>
      <c r="AB1823" s="114">
        <f>IF(AC1823="",0,IFERROR(IF(VLOOKUP(AC1823,AC$38:AC1822,1,0)&gt;0,0,0),1))</f>
        <v>0</v>
      </c>
      <c r="AC1823" s="117">
        <f>IF(DATOS!J1787=Y$39,DATOS!C1787,"")</f>
        <v>0</v>
      </c>
    </row>
    <row r="1824" spans="27:29" x14ac:dyDescent="0.3">
      <c r="AA1824" s="114">
        <f t="shared" si="32"/>
        <v>1</v>
      </c>
      <c r="AB1824" s="114">
        <f>IF(AC1824="",0,IFERROR(IF(VLOOKUP(AC1824,AC$38:AC1823,1,0)&gt;0,0,0),1))</f>
        <v>0</v>
      </c>
      <c r="AC1824" s="117">
        <f>IF(DATOS!J1788=Y$39,DATOS!C1788,"")</f>
        <v>0</v>
      </c>
    </row>
    <row r="1825" spans="27:29" x14ac:dyDescent="0.3">
      <c r="AA1825" s="114">
        <f t="shared" si="32"/>
        <v>1</v>
      </c>
      <c r="AB1825" s="114">
        <f>IF(AC1825="",0,IFERROR(IF(VLOOKUP(AC1825,AC$38:AC1824,1,0)&gt;0,0,0),1))</f>
        <v>0</v>
      </c>
      <c r="AC1825" s="117">
        <f>IF(DATOS!J1789=Y$39,DATOS!C1789,"")</f>
        <v>0</v>
      </c>
    </row>
    <row r="1826" spans="27:29" x14ac:dyDescent="0.3">
      <c r="AA1826" s="114">
        <f t="shared" si="32"/>
        <v>1</v>
      </c>
      <c r="AB1826" s="114">
        <f>IF(AC1826="",0,IFERROR(IF(VLOOKUP(AC1826,AC$38:AC1825,1,0)&gt;0,0,0),1))</f>
        <v>0</v>
      </c>
      <c r="AC1826" s="117">
        <f>IF(DATOS!J1790=Y$39,DATOS!C1790,"")</f>
        <v>0</v>
      </c>
    </row>
    <row r="1827" spans="27:29" x14ac:dyDescent="0.3">
      <c r="AA1827" s="114">
        <f t="shared" si="32"/>
        <v>1</v>
      </c>
      <c r="AB1827" s="114">
        <f>IF(AC1827="",0,IFERROR(IF(VLOOKUP(AC1827,AC$38:AC1826,1,0)&gt;0,0,0),1))</f>
        <v>0</v>
      </c>
      <c r="AC1827" s="117">
        <f>IF(DATOS!J1791=Y$39,DATOS!C1791,"")</f>
        <v>0</v>
      </c>
    </row>
    <row r="1828" spans="27:29" x14ac:dyDescent="0.3">
      <c r="AA1828" s="114">
        <f t="shared" si="32"/>
        <v>1</v>
      </c>
      <c r="AB1828" s="114">
        <f>IF(AC1828="",0,IFERROR(IF(VLOOKUP(AC1828,AC$38:AC1827,1,0)&gt;0,0,0),1))</f>
        <v>0</v>
      </c>
      <c r="AC1828" s="117">
        <f>IF(DATOS!J1792=Y$39,DATOS!C1792,"")</f>
        <v>0</v>
      </c>
    </row>
    <row r="1829" spans="27:29" x14ac:dyDescent="0.3">
      <c r="AA1829" s="114">
        <f t="shared" si="32"/>
        <v>1</v>
      </c>
      <c r="AB1829" s="114">
        <f>IF(AC1829="",0,IFERROR(IF(VLOOKUP(AC1829,AC$38:AC1828,1,0)&gt;0,0,0),1))</f>
        <v>0</v>
      </c>
      <c r="AC1829" s="117">
        <f>IF(DATOS!J1793=Y$39,DATOS!C1793,"")</f>
        <v>0</v>
      </c>
    </row>
    <row r="1830" spans="27:29" x14ac:dyDescent="0.3">
      <c r="AA1830" s="114">
        <f t="shared" ref="AA1830:AA1893" si="33">AA1829+AB1830</f>
        <v>1</v>
      </c>
      <c r="AB1830" s="114">
        <f>IF(AC1830="",0,IFERROR(IF(VLOOKUP(AC1830,AC$38:AC1829,1,0)&gt;0,0,0),1))</f>
        <v>0</v>
      </c>
      <c r="AC1830" s="117">
        <f>IF(DATOS!J1794=Y$39,DATOS!C1794,"")</f>
        <v>0</v>
      </c>
    </row>
    <row r="1831" spans="27:29" x14ac:dyDescent="0.3">
      <c r="AA1831" s="114">
        <f t="shared" si="33"/>
        <v>1</v>
      </c>
      <c r="AB1831" s="114">
        <f>IF(AC1831="",0,IFERROR(IF(VLOOKUP(AC1831,AC$38:AC1830,1,0)&gt;0,0,0),1))</f>
        <v>0</v>
      </c>
      <c r="AC1831" s="117">
        <f>IF(DATOS!J1795=Y$39,DATOS!C1795,"")</f>
        <v>0</v>
      </c>
    </row>
    <row r="1832" spans="27:29" x14ac:dyDescent="0.3">
      <c r="AA1832" s="114">
        <f t="shared" si="33"/>
        <v>1</v>
      </c>
      <c r="AB1832" s="114">
        <f>IF(AC1832="",0,IFERROR(IF(VLOOKUP(AC1832,AC$38:AC1831,1,0)&gt;0,0,0),1))</f>
        <v>0</v>
      </c>
      <c r="AC1832" s="117">
        <f>IF(DATOS!J1796=Y$39,DATOS!C1796,"")</f>
        <v>0</v>
      </c>
    </row>
    <row r="1833" spans="27:29" x14ac:dyDescent="0.3">
      <c r="AA1833" s="114">
        <f t="shared" si="33"/>
        <v>1</v>
      </c>
      <c r="AB1833" s="114">
        <f>IF(AC1833="",0,IFERROR(IF(VLOOKUP(AC1833,AC$38:AC1832,1,0)&gt;0,0,0),1))</f>
        <v>0</v>
      </c>
      <c r="AC1833" s="117">
        <f>IF(DATOS!J1797=Y$39,DATOS!C1797,"")</f>
        <v>0</v>
      </c>
    </row>
    <row r="1834" spans="27:29" x14ac:dyDescent="0.3">
      <c r="AA1834" s="114">
        <f t="shared" si="33"/>
        <v>1</v>
      </c>
      <c r="AB1834" s="114">
        <f>IF(AC1834="",0,IFERROR(IF(VLOOKUP(AC1834,AC$38:AC1833,1,0)&gt;0,0,0),1))</f>
        <v>0</v>
      </c>
      <c r="AC1834" s="117">
        <f>IF(DATOS!J1798=Y$39,DATOS!C1798,"")</f>
        <v>0</v>
      </c>
    </row>
    <row r="1835" spans="27:29" x14ac:dyDescent="0.3">
      <c r="AA1835" s="114">
        <f t="shared" si="33"/>
        <v>1</v>
      </c>
      <c r="AB1835" s="114">
        <f>IF(AC1835="",0,IFERROR(IF(VLOOKUP(AC1835,AC$38:AC1834,1,0)&gt;0,0,0),1))</f>
        <v>0</v>
      </c>
      <c r="AC1835" s="117">
        <f>IF(DATOS!J1799=Y$39,DATOS!C1799,"")</f>
        <v>0</v>
      </c>
    </row>
    <row r="1836" spans="27:29" x14ac:dyDescent="0.3">
      <c r="AA1836" s="114">
        <f t="shared" si="33"/>
        <v>1</v>
      </c>
      <c r="AB1836" s="114">
        <f>IF(AC1836="",0,IFERROR(IF(VLOOKUP(AC1836,AC$38:AC1835,1,0)&gt;0,0,0),1))</f>
        <v>0</v>
      </c>
      <c r="AC1836" s="117">
        <f>IF(DATOS!J1800=Y$39,DATOS!C1800,"")</f>
        <v>0</v>
      </c>
    </row>
    <row r="1837" spans="27:29" x14ac:dyDescent="0.3">
      <c r="AA1837" s="114">
        <f t="shared" si="33"/>
        <v>1</v>
      </c>
      <c r="AB1837" s="114">
        <f>IF(AC1837="",0,IFERROR(IF(VLOOKUP(AC1837,AC$38:AC1836,1,0)&gt;0,0,0),1))</f>
        <v>0</v>
      </c>
      <c r="AC1837" s="117">
        <f>IF(DATOS!J1801=Y$39,DATOS!C1801,"")</f>
        <v>0</v>
      </c>
    </row>
    <row r="1838" spans="27:29" x14ac:dyDescent="0.3">
      <c r="AA1838" s="114">
        <f t="shared" si="33"/>
        <v>1</v>
      </c>
      <c r="AB1838" s="114">
        <f>IF(AC1838="",0,IFERROR(IF(VLOOKUP(AC1838,AC$38:AC1837,1,0)&gt;0,0,0),1))</f>
        <v>0</v>
      </c>
      <c r="AC1838" s="117">
        <f>IF(DATOS!J1802=Y$39,DATOS!C1802,"")</f>
        <v>0</v>
      </c>
    </row>
    <row r="1839" spans="27:29" x14ac:dyDescent="0.3">
      <c r="AA1839" s="114">
        <f t="shared" si="33"/>
        <v>1</v>
      </c>
      <c r="AB1839" s="114">
        <f>IF(AC1839="",0,IFERROR(IF(VLOOKUP(AC1839,AC$38:AC1838,1,0)&gt;0,0,0),1))</f>
        <v>0</v>
      </c>
      <c r="AC1839" s="117">
        <f>IF(DATOS!J1803=Y$39,DATOS!C1803,"")</f>
        <v>0</v>
      </c>
    </row>
    <row r="1840" spans="27:29" x14ac:dyDescent="0.3">
      <c r="AA1840" s="114">
        <f t="shared" si="33"/>
        <v>1</v>
      </c>
      <c r="AB1840" s="114">
        <f>IF(AC1840="",0,IFERROR(IF(VLOOKUP(AC1840,AC$38:AC1839,1,0)&gt;0,0,0),1))</f>
        <v>0</v>
      </c>
      <c r="AC1840" s="117">
        <f>IF(DATOS!J1804=Y$39,DATOS!C1804,"")</f>
        <v>0</v>
      </c>
    </row>
    <row r="1841" spans="27:29" x14ac:dyDescent="0.3">
      <c r="AA1841" s="114">
        <f t="shared" si="33"/>
        <v>1</v>
      </c>
      <c r="AB1841" s="114">
        <f>IF(AC1841="",0,IFERROR(IF(VLOOKUP(AC1841,AC$38:AC1840,1,0)&gt;0,0,0),1))</f>
        <v>0</v>
      </c>
      <c r="AC1841" s="117">
        <f>IF(DATOS!J1805=Y$39,DATOS!C1805,"")</f>
        <v>0</v>
      </c>
    </row>
    <row r="1842" spans="27:29" x14ac:dyDescent="0.3">
      <c r="AA1842" s="114">
        <f t="shared" si="33"/>
        <v>1</v>
      </c>
      <c r="AB1842" s="114">
        <f>IF(AC1842="",0,IFERROR(IF(VLOOKUP(AC1842,AC$38:AC1841,1,0)&gt;0,0,0),1))</f>
        <v>0</v>
      </c>
      <c r="AC1842" s="117">
        <f>IF(DATOS!J1806=Y$39,DATOS!C1806,"")</f>
        <v>0</v>
      </c>
    </row>
    <row r="1843" spans="27:29" x14ac:dyDescent="0.3">
      <c r="AA1843" s="114">
        <f t="shared" si="33"/>
        <v>1</v>
      </c>
      <c r="AB1843" s="114">
        <f>IF(AC1843="",0,IFERROR(IF(VLOOKUP(AC1843,AC$38:AC1842,1,0)&gt;0,0,0),1))</f>
        <v>0</v>
      </c>
      <c r="AC1843" s="117">
        <f>IF(DATOS!J1807=Y$39,DATOS!C1807,"")</f>
        <v>0</v>
      </c>
    </row>
    <row r="1844" spans="27:29" x14ac:dyDescent="0.3">
      <c r="AA1844" s="114">
        <f t="shared" si="33"/>
        <v>1</v>
      </c>
      <c r="AB1844" s="114">
        <f>IF(AC1844="",0,IFERROR(IF(VLOOKUP(AC1844,AC$38:AC1843,1,0)&gt;0,0,0),1))</f>
        <v>0</v>
      </c>
      <c r="AC1844" s="117">
        <f>IF(DATOS!J1808=Y$39,DATOS!C1808,"")</f>
        <v>0</v>
      </c>
    </row>
    <row r="1845" spans="27:29" x14ac:dyDescent="0.3">
      <c r="AA1845" s="114">
        <f t="shared" si="33"/>
        <v>1</v>
      </c>
      <c r="AB1845" s="114">
        <f>IF(AC1845="",0,IFERROR(IF(VLOOKUP(AC1845,AC$38:AC1844,1,0)&gt;0,0,0),1))</f>
        <v>0</v>
      </c>
      <c r="AC1845" s="117">
        <f>IF(DATOS!J1809=Y$39,DATOS!C1809,"")</f>
        <v>0</v>
      </c>
    </row>
    <row r="1846" spans="27:29" x14ac:dyDescent="0.3">
      <c r="AA1846" s="114">
        <f t="shared" si="33"/>
        <v>1</v>
      </c>
      <c r="AB1846" s="114">
        <f>IF(AC1846="",0,IFERROR(IF(VLOOKUP(AC1846,AC$38:AC1845,1,0)&gt;0,0,0),1))</f>
        <v>0</v>
      </c>
      <c r="AC1846" s="117">
        <f>IF(DATOS!J1810=Y$39,DATOS!C1810,"")</f>
        <v>0</v>
      </c>
    </row>
    <row r="1847" spans="27:29" x14ac:dyDescent="0.3">
      <c r="AA1847" s="114">
        <f t="shared" si="33"/>
        <v>1</v>
      </c>
      <c r="AB1847" s="114">
        <f>IF(AC1847="",0,IFERROR(IF(VLOOKUP(AC1847,AC$38:AC1846,1,0)&gt;0,0,0),1))</f>
        <v>0</v>
      </c>
      <c r="AC1847" s="117">
        <f>IF(DATOS!J1811=Y$39,DATOS!C1811,"")</f>
        <v>0</v>
      </c>
    </row>
    <row r="1848" spans="27:29" x14ac:dyDescent="0.3">
      <c r="AA1848" s="114">
        <f t="shared" si="33"/>
        <v>1</v>
      </c>
      <c r="AB1848" s="114">
        <f>IF(AC1848="",0,IFERROR(IF(VLOOKUP(AC1848,AC$38:AC1847,1,0)&gt;0,0,0),1))</f>
        <v>0</v>
      </c>
      <c r="AC1848" s="117">
        <f>IF(DATOS!J1812=Y$39,DATOS!C1812,"")</f>
        <v>0</v>
      </c>
    </row>
    <row r="1849" spans="27:29" x14ac:dyDescent="0.3">
      <c r="AA1849" s="114">
        <f t="shared" si="33"/>
        <v>1</v>
      </c>
      <c r="AB1849" s="114">
        <f>IF(AC1849="",0,IFERROR(IF(VLOOKUP(AC1849,AC$38:AC1848,1,0)&gt;0,0,0),1))</f>
        <v>0</v>
      </c>
      <c r="AC1849" s="117">
        <f>IF(DATOS!J1813=Y$39,DATOS!C1813,"")</f>
        <v>0</v>
      </c>
    </row>
    <row r="1850" spans="27:29" x14ac:dyDescent="0.3">
      <c r="AA1850" s="114">
        <f t="shared" si="33"/>
        <v>1</v>
      </c>
      <c r="AB1850" s="114">
        <f>IF(AC1850="",0,IFERROR(IF(VLOOKUP(AC1850,AC$38:AC1849,1,0)&gt;0,0,0),1))</f>
        <v>0</v>
      </c>
      <c r="AC1850" s="117">
        <f>IF(DATOS!J1814=Y$39,DATOS!C1814,"")</f>
        <v>0</v>
      </c>
    </row>
    <row r="1851" spans="27:29" x14ac:dyDescent="0.3">
      <c r="AA1851" s="114">
        <f t="shared" si="33"/>
        <v>1</v>
      </c>
      <c r="AB1851" s="114">
        <f>IF(AC1851="",0,IFERROR(IF(VLOOKUP(AC1851,AC$38:AC1850,1,0)&gt;0,0,0),1))</f>
        <v>0</v>
      </c>
      <c r="AC1851" s="117">
        <f>IF(DATOS!J1815=Y$39,DATOS!C1815,"")</f>
        <v>0</v>
      </c>
    </row>
    <row r="1852" spans="27:29" x14ac:dyDescent="0.3">
      <c r="AA1852" s="114">
        <f t="shared" si="33"/>
        <v>1</v>
      </c>
      <c r="AB1852" s="114">
        <f>IF(AC1852="",0,IFERROR(IF(VLOOKUP(AC1852,AC$38:AC1851,1,0)&gt;0,0,0),1))</f>
        <v>0</v>
      </c>
      <c r="AC1852" s="117">
        <f>IF(DATOS!J1816=Y$39,DATOS!C1816,"")</f>
        <v>0</v>
      </c>
    </row>
    <row r="1853" spans="27:29" x14ac:dyDescent="0.3">
      <c r="AA1853" s="114">
        <f t="shared" si="33"/>
        <v>1</v>
      </c>
      <c r="AB1853" s="114">
        <f>IF(AC1853="",0,IFERROR(IF(VLOOKUP(AC1853,AC$38:AC1852,1,0)&gt;0,0,0),1))</f>
        <v>0</v>
      </c>
      <c r="AC1853" s="117">
        <f>IF(DATOS!J1817=Y$39,DATOS!C1817,"")</f>
        <v>0</v>
      </c>
    </row>
    <row r="1854" spans="27:29" x14ac:dyDescent="0.3">
      <c r="AA1854" s="114">
        <f t="shared" si="33"/>
        <v>1</v>
      </c>
      <c r="AB1854" s="114">
        <f>IF(AC1854="",0,IFERROR(IF(VLOOKUP(AC1854,AC$38:AC1853,1,0)&gt;0,0,0),1))</f>
        <v>0</v>
      </c>
      <c r="AC1854" s="117">
        <f>IF(DATOS!J1818=Y$39,DATOS!C1818,"")</f>
        <v>0</v>
      </c>
    </row>
    <row r="1855" spans="27:29" x14ac:dyDescent="0.3">
      <c r="AA1855" s="114">
        <f t="shared" si="33"/>
        <v>1</v>
      </c>
      <c r="AB1855" s="114">
        <f>IF(AC1855="",0,IFERROR(IF(VLOOKUP(AC1855,AC$38:AC1854,1,0)&gt;0,0,0),1))</f>
        <v>0</v>
      </c>
      <c r="AC1855" s="117">
        <f>IF(DATOS!J1819=Y$39,DATOS!C1819,"")</f>
        <v>0</v>
      </c>
    </row>
    <row r="1856" spans="27:29" x14ac:dyDescent="0.3">
      <c r="AA1856" s="114">
        <f t="shared" si="33"/>
        <v>1</v>
      </c>
      <c r="AB1856" s="114">
        <f>IF(AC1856="",0,IFERROR(IF(VLOOKUP(AC1856,AC$38:AC1855,1,0)&gt;0,0,0),1))</f>
        <v>0</v>
      </c>
      <c r="AC1856" s="117">
        <f>IF(DATOS!J1820=Y$39,DATOS!C1820,"")</f>
        <v>0</v>
      </c>
    </row>
    <row r="1857" spans="27:29" x14ac:dyDescent="0.3">
      <c r="AA1857" s="114">
        <f t="shared" si="33"/>
        <v>1</v>
      </c>
      <c r="AB1857" s="114">
        <f>IF(AC1857="",0,IFERROR(IF(VLOOKUP(AC1857,AC$38:AC1856,1,0)&gt;0,0,0),1))</f>
        <v>0</v>
      </c>
      <c r="AC1857" s="117">
        <f>IF(DATOS!J1821=Y$39,DATOS!C1821,"")</f>
        <v>0</v>
      </c>
    </row>
    <row r="1858" spans="27:29" x14ac:dyDescent="0.3">
      <c r="AA1858" s="114">
        <f t="shared" si="33"/>
        <v>1</v>
      </c>
      <c r="AB1858" s="114">
        <f>IF(AC1858="",0,IFERROR(IF(VLOOKUP(AC1858,AC$38:AC1857,1,0)&gt;0,0,0),1))</f>
        <v>0</v>
      </c>
      <c r="AC1858" s="117">
        <f>IF(DATOS!J1822=Y$39,DATOS!C1822,"")</f>
        <v>0</v>
      </c>
    </row>
    <row r="1859" spans="27:29" x14ac:dyDescent="0.3">
      <c r="AA1859" s="114">
        <f t="shared" si="33"/>
        <v>1</v>
      </c>
      <c r="AB1859" s="114">
        <f>IF(AC1859="",0,IFERROR(IF(VLOOKUP(AC1859,AC$38:AC1858,1,0)&gt;0,0,0),1))</f>
        <v>0</v>
      </c>
      <c r="AC1859" s="117">
        <f>IF(DATOS!J1823=Y$39,DATOS!C1823,"")</f>
        <v>0</v>
      </c>
    </row>
    <row r="1860" spans="27:29" x14ac:dyDescent="0.3">
      <c r="AA1860" s="114">
        <f t="shared" si="33"/>
        <v>1</v>
      </c>
      <c r="AB1860" s="114">
        <f>IF(AC1860="",0,IFERROR(IF(VLOOKUP(AC1860,AC$38:AC1859,1,0)&gt;0,0,0),1))</f>
        <v>0</v>
      </c>
      <c r="AC1860" s="117">
        <f>IF(DATOS!J1824=Y$39,DATOS!C1824,"")</f>
        <v>0</v>
      </c>
    </row>
    <row r="1861" spans="27:29" x14ac:dyDescent="0.3">
      <c r="AA1861" s="114">
        <f t="shared" si="33"/>
        <v>1</v>
      </c>
      <c r="AB1861" s="114">
        <f>IF(AC1861="",0,IFERROR(IF(VLOOKUP(AC1861,AC$38:AC1860,1,0)&gt;0,0,0),1))</f>
        <v>0</v>
      </c>
      <c r="AC1861" s="117">
        <f>IF(DATOS!J1825=Y$39,DATOS!C1825,"")</f>
        <v>0</v>
      </c>
    </row>
    <row r="1862" spans="27:29" x14ac:dyDescent="0.3">
      <c r="AA1862" s="114">
        <f t="shared" si="33"/>
        <v>1</v>
      </c>
      <c r="AB1862" s="114">
        <f>IF(AC1862="",0,IFERROR(IF(VLOOKUP(AC1862,AC$38:AC1861,1,0)&gt;0,0,0),1))</f>
        <v>0</v>
      </c>
      <c r="AC1862" s="117">
        <f>IF(DATOS!J1826=Y$39,DATOS!C1826,"")</f>
        <v>0</v>
      </c>
    </row>
    <row r="1863" spans="27:29" x14ac:dyDescent="0.3">
      <c r="AA1863" s="114">
        <f t="shared" si="33"/>
        <v>1</v>
      </c>
      <c r="AB1863" s="114">
        <f>IF(AC1863="",0,IFERROR(IF(VLOOKUP(AC1863,AC$38:AC1862,1,0)&gt;0,0,0),1))</f>
        <v>0</v>
      </c>
      <c r="AC1863" s="117">
        <f>IF(DATOS!J1827=Y$39,DATOS!C1827,"")</f>
        <v>0</v>
      </c>
    </row>
    <row r="1864" spans="27:29" x14ac:dyDescent="0.3">
      <c r="AA1864" s="114">
        <f t="shared" si="33"/>
        <v>1</v>
      </c>
      <c r="AB1864" s="114">
        <f>IF(AC1864="",0,IFERROR(IF(VLOOKUP(AC1864,AC$38:AC1863,1,0)&gt;0,0,0),1))</f>
        <v>0</v>
      </c>
      <c r="AC1864" s="117">
        <f>IF(DATOS!J1828=Y$39,DATOS!C1828,"")</f>
        <v>0</v>
      </c>
    </row>
    <row r="1865" spans="27:29" x14ac:dyDescent="0.3">
      <c r="AA1865" s="114">
        <f t="shared" si="33"/>
        <v>1</v>
      </c>
      <c r="AB1865" s="114">
        <f>IF(AC1865="",0,IFERROR(IF(VLOOKUP(AC1865,AC$38:AC1864,1,0)&gt;0,0,0),1))</f>
        <v>0</v>
      </c>
      <c r="AC1865" s="117">
        <f>IF(DATOS!J1829=Y$39,DATOS!C1829,"")</f>
        <v>0</v>
      </c>
    </row>
    <row r="1866" spans="27:29" x14ac:dyDescent="0.3">
      <c r="AA1866" s="114">
        <f t="shared" si="33"/>
        <v>1</v>
      </c>
      <c r="AB1866" s="114">
        <f>IF(AC1866="",0,IFERROR(IF(VLOOKUP(AC1866,AC$38:AC1865,1,0)&gt;0,0,0),1))</f>
        <v>0</v>
      </c>
      <c r="AC1866" s="117">
        <f>IF(DATOS!J1830=Y$39,DATOS!C1830,"")</f>
        <v>0</v>
      </c>
    </row>
    <row r="1867" spans="27:29" x14ac:dyDescent="0.3">
      <c r="AA1867" s="114">
        <f t="shared" si="33"/>
        <v>1</v>
      </c>
      <c r="AB1867" s="114">
        <f>IF(AC1867="",0,IFERROR(IF(VLOOKUP(AC1867,AC$38:AC1866,1,0)&gt;0,0,0),1))</f>
        <v>0</v>
      </c>
      <c r="AC1867" s="117">
        <f>IF(DATOS!J1831=Y$39,DATOS!C1831,"")</f>
        <v>0</v>
      </c>
    </row>
    <row r="1868" spans="27:29" x14ac:dyDescent="0.3">
      <c r="AA1868" s="114">
        <f t="shared" si="33"/>
        <v>1</v>
      </c>
      <c r="AB1868" s="114">
        <f>IF(AC1868="",0,IFERROR(IF(VLOOKUP(AC1868,AC$38:AC1867,1,0)&gt;0,0,0),1))</f>
        <v>0</v>
      </c>
      <c r="AC1868" s="117">
        <f>IF(DATOS!J1832=Y$39,DATOS!C1832,"")</f>
        <v>0</v>
      </c>
    </row>
    <row r="1869" spans="27:29" x14ac:dyDescent="0.3">
      <c r="AA1869" s="114">
        <f t="shared" si="33"/>
        <v>1</v>
      </c>
      <c r="AB1869" s="114">
        <f>IF(AC1869="",0,IFERROR(IF(VLOOKUP(AC1869,AC$38:AC1868,1,0)&gt;0,0,0),1))</f>
        <v>0</v>
      </c>
      <c r="AC1869" s="117">
        <f>IF(DATOS!J1833=Y$39,DATOS!C1833,"")</f>
        <v>0</v>
      </c>
    </row>
    <row r="1870" spans="27:29" x14ac:dyDescent="0.3">
      <c r="AA1870" s="114">
        <f t="shared" si="33"/>
        <v>1</v>
      </c>
      <c r="AB1870" s="114">
        <f>IF(AC1870="",0,IFERROR(IF(VLOOKUP(AC1870,AC$38:AC1869,1,0)&gt;0,0,0),1))</f>
        <v>0</v>
      </c>
      <c r="AC1870" s="117">
        <f>IF(DATOS!J1834=Y$39,DATOS!C1834,"")</f>
        <v>0</v>
      </c>
    </row>
    <row r="1871" spans="27:29" x14ac:dyDescent="0.3">
      <c r="AA1871" s="114">
        <f t="shared" si="33"/>
        <v>1</v>
      </c>
      <c r="AB1871" s="114">
        <f>IF(AC1871="",0,IFERROR(IF(VLOOKUP(AC1871,AC$38:AC1870,1,0)&gt;0,0,0),1))</f>
        <v>0</v>
      </c>
      <c r="AC1871" s="117">
        <f>IF(DATOS!J1835=Y$39,DATOS!C1835,"")</f>
        <v>0</v>
      </c>
    </row>
    <row r="1872" spans="27:29" x14ac:dyDescent="0.3">
      <c r="AA1872" s="114">
        <f t="shared" si="33"/>
        <v>1</v>
      </c>
      <c r="AB1872" s="114">
        <f>IF(AC1872="",0,IFERROR(IF(VLOOKUP(AC1872,AC$38:AC1871,1,0)&gt;0,0,0),1))</f>
        <v>0</v>
      </c>
      <c r="AC1872" s="117">
        <f>IF(DATOS!J1836=Y$39,DATOS!C1836,"")</f>
        <v>0</v>
      </c>
    </row>
    <row r="1873" spans="27:29" x14ac:dyDescent="0.3">
      <c r="AA1873" s="114">
        <f t="shared" si="33"/>
        <v>1</v>
      </c>
      <c r="AB1873" s="114">
        <f>IF(AC1873="",0,IFERROR(IF(VLOOKUP(AC1873,AC$38:AC1872,1,0)&gt;0,0,0),1))</f>
        <v>0</v>
      </c>
      <c r="AC1873" s="117">
        <f>IF(DATOS!J1837=Y$39,DATOS!C1837,"")</f>
        <v>0</v>
      </c>
    </row>
    <row r="1874" spans="27:29" x14ac:dyDescent="0.3">
      <c r="AA1874" s="114">
        <f t="shared" si="33"/>
        <v>1</v>
      </c>
      <c r="AB1874" s="114">
        <f>IF(AC1874="",0,IFERROR(IF(VLOOKUP(AC1874,AC$38:AC1873,1,0)&gt;0,0,0),1))</f>
        <v>0</v>
      </c>
      <c r="AC1874" s="117">
        <f>IF(DATOS!J1838=Y$39,DATOS!C1838,"")</f>
        <v>0</v>
      </c>
    </row>
    <row r="1875" spans="27:29" x14ac:dyDescent="0.3">
      <c r="AA1875" s="114">
        <f t="shared" si="33"/>
        <v>1</v>
      </c>
      <c r="AB1875" s="114">
        <f>IF(AC1875="",0,IFERROR(IF(VLOOKUP(AC1875,AC$38:AC1874,1,0)&gt;0,0,0),1))</f>
        <v>0</v>
      </c>
      <c r="AC1875" s="117">
        <f>IF(DATOS!J1839=Y$39,DATOS!C1839,"")</f>
        <v>0</v>
      </c>
    </row>
    <row r="1876" spans="27:29" x14ac:dyDescent="0.3">
      <c r="AA1876" s="114">
        <f t="shared" si="33"/>
        <v>1</v>
      </c>
      <c r="AB1876" s="114">
        <f>IF(AC1876="",0,IFERROR(IF(VLOOKUP(AC1876,AC$38:AC1875,1,0)&gt;0,0,0),1))</f>
        <v>0</v>
      </c>
      <c r="AC1876" s="117">
        <f>IF(DATOS!J1840=Y$39,DATOS!C1840,"")</f>
        <v>0</v>
      </c>
    </row>
    <row r="1877" spans="27:29" x14ac:dyDescent="0.3">
      <c r="AA1877" s="114">
        <f t="shared" si="33"/>
        <v>1</v>
      </c>
      <c r="AB1877" s="114">
        <f>IF(AC1877="",0,IFERROR(IF(VLOOKUP(AC1877,AC$38:AC1876,1,0)&gt;0,0,0),1))</f>
        <v>0</v>
      </c>
      <c r="AC1877" s="117">
        <f>IF(DATOS!J1841=Y$39,DATOS!C1841,"")</f>
        <v>0</v>
      </c>
    </row>
    <row r="1878" spans="27:29" x14ac:dyDescent="0.3">
      <c r="AA1878" s="114">
        <f t="shared" si="33"/>
        <v>1</v>
      </c>
      <c r="AB1878" s="114">
        <f>IF(AC1878="",0,IFERROR(IF(VLOOKUP(AC1878,AC$38:AC1877,1,0)&gt;0,0,0),1))</f>
        <v>0</v>
      </c>
      <c r="AC1878" s="117">
        <f>IF(DATOS!J1842=Y$39,DATOS!C1842,"")</f>
        <v>0</v>
      </c>
    </row>
    <row r="1879" spans="27:29" x14ac:dyDescent="0.3">
      <c r="AA1879" s="114">
        <f t="shared" si="33"/>
        <v>1</v>
      </c>
      <c r="AB1879" s="114">
        <f>IF(AC1879="",0,IFERROR(IF(VLOOKUP(AC1879,AC$38:AC1878,1,0)&gt;0,0,0),1))</f>
        <v>0</v>
      </c>
      <c r="AC1879" s="117">
        <f>IF(DATOS!J1843=Y$39,DATOS!C1843,"")</f>
        <v>0</v>
      </c>
    </row>
    <row r="1880" spans="27:29" x14ac:dyDescent="0.3">
      <c r="AA1880" s="114">
        <f t="shared" si="33"/>
        <v>1</v>
      </c>
      <c r="AB1880" s="114">
        <f>IF(AC1880="",0,IFERROR(IF(VLOOKUP(AC1880,AC$38:AC1879,1,0)&gt;0,0,0),1))</f>
        <v>0</v>
      </c>
      <c r="AC1880" s="117">
        <f>IF(DATOS!J1844=Y$39,DATOS!C1844,"")</f>
        <v>0</v>
      </c>
    </row>
    <row r="1881" spans="27:29" x14ac:dyDescent="0.3">
      <c r="AA1881" s="114">
        <f t="shared" si="33"/>
        <v>1</v>
      </c>
      <c r="AB1881" s="114">
        <f>IF(AC1881="",0,IFERROR(IF(VLOOKUP(AC1881,AC$38:AC1880,1,0)&gt;0,0,0),1))</f>
        <v>0</v>
      </c>
      <c r="AC1881" s="117">
        <f>IF(DATOS!J1845=Y$39,DATOS!C1845,"")</f>
        <v>0</v>
      </c>
    </row>
    <row r="1882" spans="27:29" x14ac:dyDescent="0.3">
      <c r="AA1882" s="114">
        <f t="shared" si="33"/>
        <v>1</v>
      </c>
      <c r="AB1882" s="114">
        <f>IF(AC1882="",0,IFERROR(IF(VLOOKUP(AC1882,AC$38:AC1881,1,0)&gt;0,0,0),1))</f>
        <v>0</v>
      </c>
      <c r="AC1882" s="117">
        <f>IF(DATOS!J1846=Y$39,DATOS!C1846,"")</f>
        <v>0</v>
      </c>
    </row>
    <row r="1883" spans="27:29" x14ac:dyDescent="0.3">
      <c r="AA1883" s="114">
        <f t="shared" si="33"/>
        <v>1</v>
      </c>
      <c r="AB1883" s="114">
        <f>IF(AC1883="",0,IFERROR(IF(VLOOKUP(AC1883,AC$38:AC1882,1,0)&gt;0,0,0),1))</f>
        <v>0</v>
      </c>
      <c r="AC1883" s="117">
        <f>IF(DATOS!J1847=Y$39,DATOS!C1847,"")</f>
        <v>0</v>
      </c>
    </row>
    <row r="1884" spans="27:29" x14ac:dyDescent="0.3">
      <c r="AA1884" s="114">
        <f t="shared" si="33"/>
        <v>1</v>
      </c>
      <c r="AB1884" s="114">
        <f>IF(AC1884="",0,IFERROR(IF(VLOOKUP(AC1884,AC$38:AC1883,1,0)&gt;0,0,0),1))</f>
        <v>0</v>
      </c>
      <c r="AC1884" s="117">
        <f>IF(DATOS!J1848=Y$39,DATOS!C1848,"")</f>
        <v>0</v>
      </c>
    </row>
    <row r="1885" spans="27:29" x14ac:dyDescent="0.3">
      <c r="AA1885" s="114">
        <f t="shared" si="33"/>
        <v>1</v>
      </c>
      <c r="AB1885" s="114">
        <f>IF(AC1885="",0,IFERROR(IF(VLOOKUP(AC1885,AC$38:AC1884,1,0)&gt;0,0,0),1))</f>
        <v>0</v>
      </c>
      <c r="AC1885" s="117">
        <f>IF(DATOS!J1849=Y$39,DATOS!C1849,"")</f>
        <v>0</v>
      </c>
    </row>
    <row r="1886" spans="27:29" x14ac:dyDescent="0.3">
      <c r="AA1886" s="114">
        <f t="shared" si="33"/>
        <v>1</v>
      </c>
      <c r="AB1886" s="114">
        <f>IF(AC1886="",0,IFERROR(IF(VLOOKUP(AC1886,AC$38:AC1885,1,0)&gt;0,0,0),1))</f>
        <v>0</v>
      </c>
      <c r="AC1886" s="117">
        <f>IF(DATOS!J1850=Y$39,DATOS!C1850,"")</f>
        <v>0</v>
      </c>
    </row>
    <row r="1887" spans="27:29" x14ac:dyDescent="0.3">
      <c r="AA1887" s="114">
        <f t="shared" si="33"/>
        <v>1</v>
      </c>
      <c r="AB1887" s="114">
        <f>IF(AC1887="",0,IFERROR(IF(VLOOKUP(AC1887,AC$38:AC1886,1,0)&gt;0,0,0),1))</f>
        <v>0</v>
      </c>
      <c r="AC1887" s="117">
        <f>IF(DATOS!J1851=Y$39,DATOS!C1851,"")</f>
        <v>0</v>
      </c>
    </row>
    <row r="1888" spans="27:29" x14ac:dyDescent="0.3">
      <c r="AA1888" s="114">
        <f t="shared" si="33"/>
        <v>1</v>
      </c>
      <c r="AB1888" s="114">
        <f>IF(AC1888="",0,IFERROR(IF(VLOOKUP(AC1888,AC$38:AC1887,1,0)&gt;0,0,0),1))</f>
        <v>0</v>
      </c>
      <c r="AC1888" s="117">
        <f>IF(DATOS!J1852=Y$39,DATOS!C1852,"")</f>
        <v>0</v>
      </c>
    </row>
    <row r="1889" spans="27:29" x14ac:dyDescent="0.3">
      <c r="AA1889" s="114">
        <f t="shared" si="33"/>
        <v>1</v>
      </c>
      <c r="AB1889" s="114">
        <f>IF(AC1889="",0,IFERROR(IF(VLOOKUP(AC1889,AC$38:AC1888,1,0)&gt;0,0,0),1))</f>
        <v>0</v>
      </c>
      <c r="AC1889" s="117">
        <f>IF(DATOS!J1853=Y$39,DATOS!C1853,"")</f>
        <v>0</v>
      </c>
    </row>
    <row r="1890" spans="27:29" x14ac:dyDescent="0.3">
      <c r="AA1890" s="114">
        <f t="shared" si="33"/>
        <v>1</v>
      </c>
      <c r="AB1890" s="114">
        <f>IF(AC1890="",0,IFERROR(IF(VLOOKUP(AC1890,AC$38:AC1889,1,0)&gt;0,0,0),1))</f>
        <v>0</v>
      </c>
      <c r="AC1890" s="117">
        <f>IF(DATOS!J1854=Y$39,DATOS!C1854,"")</f>
        <v>0</v>
      </c>
    </row>
    <row r="1891" spans="27:29" x14ac:dyDescent="0.3">
      <c r="AA1891" s="114">
        <f t="shared" si="33"/>
        <v>1</v>
      </c>
      <c r="AB1891" s="114">
        <f>IF(AC1891="",0,IFERROR(IF(VLOOKUP(AC1891,AC$38:AC1890,1,0)&gt;0,0,0),1))</f>
        <v>0</v>
      </c>
      <c r="AC1891" s="117">
        <f>IF(DATOS!J1855=Y$39,DATOS!C1855,"")</f>
        <v>0</v>
      </c>
    </row>
    <row r="1892" spans="27:29" x14ac:dyDescent="0.3">
      <c r="AA1892" s="114">
        <f t="shared" si="33"/>
        <v>1</v>
      </c>
      <c r="AB1892" s="114">
        <f>IF(AC1892="",0,IFERROR(IF(VLOOKUP(AC1892,AC$38:AC1891,1,0)&gt;0,0,0),1))</f>
        <v>0</v>
      </c>
      <c r="AC1892" s="117">
        <f>IF(DATOS!J1856=Y$39,DATOS!C1856,"")</f>
        <v>0</v>
      </c>
    </row>
    <row r="1893" spans="27:29" x14ac:dyDescent="0.3">
      <c r="AA1893" s="114">
        <f t="shared" si="33"/>
        <v>1</v>
      </c>
      <c r="AB1893" s="114">
        <f>IF(AC1893="",0,IFERROR(IF(VLOOKUP(AC1893,AC$38:AC1892,1,0)&gt;0,0,0),1))</f>
        <v>0</v>
      </c>
      <c r="AC1893" s="117">
        <f>IF(DATOS!J1857=Y$39,DATOS!C1857,"")</f>
        <v>0</v>
      </c>
    </row>
    <row r="1894" spans="27:29" x14ac:dyDescent="0.3">
      <c r="AA1894" s="114">
        <f t="shared" ref="AA1894:AA1957" si="34">AA1893+AB1894</f>
        <v>1</v>
      </c>
      <c r="AB1894" s="114">
        <f>IF(AC1894="",0,IFERROR(IF(VLOOKUP(AC1894,AC$38:AC1893,1,0)&gt;0,0,0),1))</f>
        <v>0</v>
      </c>
      <c r="AC1894" s="117">
        <f>IF(DATOS!J1858=Y$39,DATOS!C1858,"")</f>
        <v>0</v>
      </c>
    </row>
    <row r="1895" spans="27:29" x14ac:dyDescent="0.3">
      <c r="AA1895" s="114">
        <f t="shared" si="34"/>
        <v>1</v>
      </c>
      <c r="AB1895" s="114">
        <f>IF(AC1895="",0,IFERROR(IF(VLOOKUP(AC1895,AC$38:AC1894,1,0)&gt;0,0,0),1))</f>
        <v>0</v>
      </c>
      <c r="AC1895" s="117">
        <f>IF(DATOS!J1859=Y$39,DATOS!C1859,"")</f>
        <v>0</v>
      </c>
    </row>
    <row r="1896" spans="27:29" x14ac:dyDescent="0.3">
      <c r="AA1896" s="114">
        <f t="shared" si="34"/>
        <v>1</v>
      </c>
      <c r="AB1896" s="114">
        <f>IF(AC1896="",0,IFERROR(IF(VLOOKUP(AC1896,AC$38:AC1895,1,0)&gt;0,0,0),1))</f>
        <v>0</v>
      </c>
      <c r="AC1896" s="117">
        <f>IF(DATOS!J1860=Y$39,DATOS!C1860,"")</f>
        <v>0</v>
      </c>
    </row>
    <row r="1897" spans="27:29" x14ac:dyDescent="0.3">
      <c r="AA1897" s="114">
        <f t="shared" si="34"/>
        <v>1</v>
      </c>
      <c r="AB1897" s="114">
        <f>IF(AC1897="",0,IFERROR(IF(VLOOKUP(AC1897,AC$38:AC1896,1,0)&gt;0,0,0),1))</f>
        <v>0</v>
      </c>
      <c r="AC1897" s="117">
        <f>IF(DATOS!J1861=Y$39,DATOS!C1861,"")</f>
        <v>0</v>
      </c>
    </row>
    <row r="1898" spans="27:29" x14ac:dyDescent="0.3">
      <c r="AA1898" s="114">
        <f t="shared" si="34"/>
        <v>1</v>
      </c>
      <c r="AB1898" s="114">
        <f>IF(AC1898="",0,IFERROR(IF(VLOOKUP(AC1898,AC$38:AC1897,1,0)&gt;0,0,0),1))</f>
        <v>0</v>
      </c>
      <c r="AC1898" s="117">
        <f>IF(DATOS!J1862=Y$39,DATOS!C1862,"")</f>
        <v>0</v>
      </c>
    </row>
    <row r="1899" spans="27:29" x14ac:dyDescent="0.3">
      <c r="AA1899" s="114">
        <f t="shared" si="34"/>
        <v>1</v>
      </c>
      <c r="AB1899" s="114">
        <f>IF(AC1899="",0,IFERROR(IF(VLOOKUP(AC1899,AC$38:AC1898,1,0)&gt;0,0,0),1))</f>
        <v>0</v>
      </c>
      <c r="AC1899" s="117">
        <f>IF(DATOS!J1863=Y$39,DATOS!C1863,"")</f>
        <v>0</v>
      </c>
    </row>
    <row r="1900" spans="27:29" x14ac:dyDescent="0.3">
      <c r="AA1900" s="114">
        <f t="shared" si="34"/>
        <v>1</v>
      </c>
      <c r="AB1900" s="114">
        <f>IF(AC1900="",0,IFERROR(IF(VLOOKUP(AC1900,AC$38:AC1899,1,0)&gt;0,0,0),1))</f>
        <v>0</v>
      </c>
      <c r="AC1900" s="117">
        <f>IF(DATOS!J1864=Y$39,DATOS!C1864,"")</f>
        <v>0</v>
      </c>
    </row>
    <row r="1901" spans="27:29" x14ac:dyDescent="0.3">
      <c r="AA1901" s="114">
        <f t="shared" si="34"/>
        <v>1</v>
      </c>
      <c r="AB1901" s="114">
        <f>IF(AC1901="",0,IFERROR(IF(VLOOKUP(AC1901,AC$38:AC1900,1,0)&gt;0,0,0),1))</f>
        <v>0</v>
      </c>
      <c r="AC1901" s="117">
        <f>IF(DATOS!J1865=Y$39,DATOS!C1865,"")</f>
        <v>0</v>
      </c>
    </row>
    <row r="1902" spans="27:29" x14ac:dyDescent="0.3">
      <c r="AA1902" s="114">
        <f t="shared" si="34"/>
        <v>1</v>
      </c>
      <c r="AB1902" s="114">
        <f>IF(AC1902="",0,IFERROR(IF(VLOOKUP(AC1902,AC$38:AC1901,1,0)&gt;0,0,0),1))</f>
        <v>0</v>
      </c>
      <c r="AC1902" s="117">
        <f>IF(DATOS!J1866=Y$39,DATOS!C1866,"")</f>
        <v>0</v>
      </c>
    </row>
    <row r="1903" spans="27:29" x14ac:dyDescent="0.3">
      <c r="AA1903" s="114">
        <f t="shared" si="34"/>
        <v>1</v>
      </c>
      <c r="AB1903" s="114">
        <f>IF(AC1903="",0,IFERROR(IF(VLOOKUP(AC1903,AC$38:AC1902,1,0)&gt;0,0,0),1))</f>
        <v>0</v>
      </c>
      <c r="AC1903" s="117">
        <f>IF(DATOS!J1867=Y$39,DATOS!C1867,"")</f>
        <v>0</v>
      </c>
    </row>
    <row r="1904" spans="27:29" x14ac:dyDescent="0.3">
      <c r="AA1904" s="114">
        <f t="shared" si="34"/>
        <v>1</v>
      </c>
      <c r="AB1904" s="114">
        <f>IF(AC1904="",0,IFERROR(IF(VLOOKUP(AC1904,AC$38:AC1903,1,0)&gt;0,0,0),1))</f>
        <v>0</v>
      </c>
      <c r="AC1904" s="117">
        <f>IF(DATOS!J1868=Y$39,DATOS!C1868,"")</f>
        <v>0</v>
      </c>
    </row>
    <row r="1905" spans="27:29" x14ac:dyDescent="0.3">
      <c r="AA1905" s="114">
        <f t="shared" si="34"/>
        <v>1</v>
      </c>
      <c r="AB1905" s="114">
        <f>IF(AC1905="",0,IFERROR(IF(VLOOKUP(AC1905,AC$38:AC1904,1,0)&gt;0,0,0),1))</f>
        <v>0</v>
      </c>
      <c r="AC1905" s="117">
        <f>IF(DATOS!J1869=Y$39,DATOS!C1869,"")</f>
        <v>0</v>
      </c>
    </row>
    <row r="1906" spans="27:29" x14ac:dyDescent="0.3">
      <c r="AA1906" s="114">
        <f t="shared" si="34"/>
        <v>1</v>
      </c>
      <c r="AB1906" s="114">
        <f>IF(AC1906="",0,IFERROR(IF(VLOOKUP(AC1906,AC$38:AC1905,1,0)&gt;0,0,0),1))</f>
        <v>0</v>
      </c>
      <c r="AC1906" s="117">
        <f>IF(DATOS!J1870=Y$39,DATOS!C1870,"")</f>
        <v>0</v>
      </c>
    </row>
    <row r="1907" spans="27:29" x14ac:dyDescent="0.3">
      <c r="AA1907" s="114">
        <f t="shared" si="34"/>
        <v>1</v>
      </c>
      <c r="AB1907" s="114">
        <f>IF(AC1907="",0,IFERROR(IF(VLOOKUP(AC1907,AC$38:AC1906,1,0)&gt;0,0,0),1))</f>
        <v>0</v>
      </c>
      <c r="AC1907" s="117">
        <f>IF(DATOS!J1871=Y$39,DATOS!C1871,"")</f>
        <v>0</v>
      </c>
    </row>
    <row r="1908" spans="27:29" x14ac:dyDescent="0.3">
      <c r="AA1908" s="114">
        <f t="shared" si="34"/>
        <v>1</v>
      </c>
      <c r="AB1908" s="114">
        <f>IF(AC1908="",0,IFERROR(IF(VLOOKUP(AC1908,AC$38:AC1907,1,0)&gt;0,0,0),1))</f>
        <v>0</v>
      </c>
      <c r="AC1908" s="117">
        <f>IF(DATOS!J1872=Y$39,DATOS!C1872,"")</f>
        <v>0</v>
      </c>
    </row>
    <row r="1909" spans="27:29" x14ac:dyDescent="0.3">
      <c r="AA1909" s="114">
        <f t="shared" si="34"/>
        <v>1</v>
      </c>
      <c r="AB1909" s="114">
        <f>IF(AC1909="",0,IFERROR(IF(VLOOKUP(AC1909,AC$38:AC1908,1,0)&gt;0,0,0),1))</f>
        <v>0</v>
      </c>
      <c r="AC1909" s="117">
        <f>IF(DATOS!J1873=Y$39,DATOS!C1873,"")</f>
        <v>0</v>
      </c>
    </row>
    <row r="1910" spans="27:29" x14ac:dyDescent="0.3">
      <c r="AA1910" s="114">
        <f t="shared" si="34"/>
        <v>1</v>
      </c>
      <c r="AB1910" s="114">
        <f>IF(AC1910="",0,IFERROR(IF(VLOOKUP(AC1910,AC$38:AC1909,1,0)&gt;0,0,0),1))</f>
        <v>0</v>
      </c>
      <c r="AC1910" s="117">
        <f>IF(DATOS!J1874=Y$39,DATOS!C1874,"")</f>
        <v>0</v>
      </c>
    </row>
    <row r="1911" spans="27:29" x14ac:dyDescent="0.3">
      <c r="AA1911" s="114">
        <f t="shared" si="34"/>
        <v>1</v>
      </c>
      <c r="AB1911" s="114">
        <f>IF(AC1911="",0,IFERROR(IF(VLOOKUP(AC1911,AC$38:AC1910,1,0)&gt;0,0,0),1))</f>
        <v>0</v>
      </c>
      <c r="AC1911" s="117">
        <f>IF(DATOS!J1875=Y$39,DATOS!C1875,"")</f>
        <v>0</v>
      </c>
    </row>
    <row r="1912" spans="27:29" x14ac:dyDescent="0.3">
      <c r="AA1912" s="114">
        <f t="shared" si="34"/>
        <v>1</v>
      </c>
      <c r="AB1912" s="114">
        <f>IF(AC1912="",0,IFERROR(IF(VLOOKUP(AC1912,AC$38:AC1911,1,0)&gt;0,0,0),1))</f>
        <v>0</v>
      </c>
      <c r="AC1912" s="117">
        <f>IF(DATOS!J1876=Y$39,DATOS!C1876,"")</f>
        <v>0</v>
      </c>
    </row>
    <row r="1913" spans="27:29" x14ac:dyDescent="0.3">
      <c r="AA1913" s="114">
        <f t="shared" si="34"/>
        <v>1</v>
      </c>
      <c r="AB1913" s="114">
        <f>IF(AC1913="",0,IFERROR(IF(VLOOKUP(AC1913,AC$38:AC1912,1,0)&gt;0,0,0),1))</f>
        <v>0</v>
      </c>
      <c r="AC1913" s="117">
        <f>IF(DATOS!J1877=Y$39,DATOS!C1877,"")</f>
        <v>0</v>
      </c>
    </row>
    <row r="1914" spans="27:29" x14ac:dyDescent="0.3">
      <c r="AA1914" s="114">
        <f t="shared" si="34"/>
        <v>1</v>
      </c>
      <c r="AB1914" s="114">
        <f>IF(AC1914="",0,IFERROR(IF(VLOOKUP(AC1914,AC$38:AC1913,1,0)&gt;0,0,0),1))</f>
        <v>0</v>
      </c>
      <c r="AC1914" s="117">
        <f>IF(DATOS!J1878=Y$39,DATOS!C1878,"")</f>
        <v>0</v>
      </c>
    </row>
    <row r="1915" spans="27:29" x14ac:dyDescent="0.3">
      <c r="AA1915" s="114">
        <f t="shared" si="34"/>
        <v>1</v>
      </c>
      <c r="AB1915" s="114">
        <f>IF(AC1915="",0,IFERROR(IF(VLOOKUP(AC1915,AC$38:AC1914,1,0)&gt;0,0,0),1))</f>
        <v>0</v>
      </c>
      <c r="AC1915" s="117">
        <f>IF(DATOS!J1879=Y$39,DATOS!C1879,"")</f>
        <v>0</v>
      </c>
    </row>
    <row r="1916" spans="27:29" x14ac:dyDescent="0.3">
      <c r="AA1916" s="114">
        <f t="shared" si="34"/>
        <v>1</v>
      </c>
      <c r="AB1916" s="114">
        <f>IF(AC1916="",0,IFERROR(IF(VLOOKUP(AC1916,AC$38:AC1915,1,0)&gt;0,0,0),1))</f>
        <v>0</v>
      </c>
      <c r="AC1916" s="117">
        <f>IF(DATOS!J1880=Y$39,DATOS!C1880,"")</f>
        <v>0</v>
      </c>
    </row>
    <row r="1917" spans="27:29" x14ac:dyDescent="0.3">
      <c r="AA1917" s="114">
        <f t="shared" si="34"/>
        <v>1</v>
      </c>
      <c r="AB1917" s="114">
        <f>IF(AC1917="",0,IFERROR(IF(VLOOKUP(AC1917,AC$38:AC1916,1,0)&gt;0,0,0),1))</f>
        <v>0</v>
      </c>
      <c r="AC1917" s="117">
        <f>IF(DATOS!J1881=Y$39,DATOS!C1881,"")</f>
        <v>0</v>
      </c>
    </row>
    <row r="1918" spans="27:29" x14ac:dyDescent="0.3">
      <c r="AA1918" s="114">
        <f t="shared" si="34"/>
        <v>1</v>
      </c>
      <c r="AB1918" s="114">
        <f>IF(AC1918="",0,IFERROR(IF(VLOOKUP(AC1918,AC$38:AC1917,1,0)&gt;0,0,0),1))</f>
        <v>0</v>
      </c>
      <c r="AC1918" s="117">
        <f>IF(DATOS!J1882=Y$39,DATOS!C1882,"")</f>
        <v>0</v>
      </c>
    </row>
    <row r="1919" spans="27:29" x14ac:dyDescent="0.3">
      <c r="AA1919" s="114">
        <f t="shared" si="34"/>
        <v>1</v>
      </c>
      <c r="AB1919" s="114">
        <f>IF(AC1919="",0,IFERROR(IF(VLOOKUP(AC1919,AC$38:AC1918,1,0)&gt;0,0,0),1))</f>
        <v>0</v>
      </c>
      <c r="AC1919" s="117">
        <f>IF(DATOS!J1883=Y$39,DATOS!C1883,"")</f>
        <v>0</v>
      </c>
    </row>
    <row r="1920" spans="27:29" x14ac:dyDescent="0.3">
      <c r="AA1920" s="114">
        <f t="shared" si="34"/>
        <v>1</v>
      </c>
      <c r="AB1920" s="114">
        <f>IF(AC1920="",0,IFERROR(IF(VLOOKUP(AC1920,AC$38:AC1919,1,0)&gt;0,0,0),1))</f>
        <v>0</v>
      </c>
      <c r="AC1920" s="117">
        <f>IF(DATOS!J1884=Y$39,DATOS!C1884,"")</f>
        <v>0</v>
      </c>
    </row>
    <row r="1921" spans="27:29" x14ac:dyDescent="0.3">
      <c r="AA1921" s="114">
        <f t="shared" si="34"/>
        <v>1</v>
      </c>
      <c r="AB1921" s="114">
        <f>IF(AC1921="",0,IFERROR(IF(VLOOKUP(AC1921,AC$38:AC1920,1,0)&gt;0,0,0),1))</f>
        <v>0</v>
      </c>
      <c r="AC1921" s="117">
        <f>IF(DATOS!J1885=Y$39,DATOS!C1885,"")</f>
        <v>0</v>
      </c>
    </row>
    <row r="1922" spans="27:29" x14ac:dyDescent="0.3">
      <c r="AA1922" s="114">
        <f t="shared" si="34"/>
        <v>1</v>
      </c>
      <c r="AB1922" s="114">
        <f>IF(AC1922="",0,IFERROR(IF(VLOOKUP(AC1922,AC$38:AC1921,1,0)&gt;0,0,0),1))</f>
        <v>0</v>
      </c>
      <c r="AC1922" s="117">
        <f>IF(DATOS!J1886=Y$39,DATOS!C1886,"")</f>
        <v>0</v>
      </c>
    </row>
    <row r="1923" spans="27:29" x14ac:dyDescent="0.3">
      <c r="AA1923" s="114">
        <f t="shared" si="34"/>
        <v>1</v>
      </c>
      <c r="AB1923" s="114">
        <f>IF(AC1923="",0,IFERROR(IF(VLOOKUP(AC1923,AC$38:AC1922,1,0)&gt;0,0,0),1))</f>
        <v>0</v>
      </c>
      <c r="AC1923" s="117">
        <f>IF(DATOS!J1887=Y$39,DATOS!C1887,"")</f>
        <v>0</v>
      </c>
    </row>
    <row r="1924" spans="27:29" x14ac:dyDescent="0.3">
      <c r="AA1924" s="114">
        <f t="shared" si="34"/>
        <v>1</v>
      </c>
      <c r="AB1924" s="114">
        <f>IF(AC1924="",0,IFERROR(IF(VLOOKUP(AC1924,AC$38:AC1923,1,0)&gt;0,0,0),1))</f>
        <v>0</v>
      </c>
      <c r="AC1924" s="117">
        <f>IF(DATOS!J1888=Y$39,DATOS!C1888,"")</f>
        <v>0</v>
      </c>
    </row>
    <row r="1925" spans="27:29" x14ac:dyDescent="0.3">
      <c r="AA1925" s="114">
        <f t="shared" si="34"/>
        <v>1</v>
      </c>
      <c r="AB1925" s="114">
        <f>IF(AC1925="",0,IFERROR(IF(VLOOKUP(AC1925,AC$38:AC1924,1,0)&gt;0,0,0),1))</f>
        <v>0</v>
      </c>
      <c r="AC1925" s="117">
        <f>IF(DATOS!J1889=Y$39,DATOS!C1889,"")</f>
        <v>0</v>
      </c>
    </row>
    <row r="1926" spans="27:29" x14ac:dyDescent="0.3">
      <c r="AA1926" s="114">
        <f t="shared" si="34"/>
        <v>1</v>
      </c>
      <c r="AB1926" s="114">
        <f>IF(AC1926="",0,IFERROR(IF(VLOOKUP(AC1926,AC$38:AC1925,1,0)&gt;0,0,0),1))</f>
        <v>0</v>
      </c>
      <c r="AC1926" s="117">
        <f>IF(DATOS!J1890=Y$39,DATOS!C1890,"")</f>
        <v>0</v>
      </c>
    </row>
    <row r="1927" spans="27:29" x14ac:dyDescent="0.3">
      <c r="AA1927" s="114">
        <f t="shared" si="34"/>
        <v>1</v>
      </c>
      <c r="AB1927" s="114">
        <f>IF(AC1927="",0,IFERROR(IF(VLOOKUP(AC1927,AC$38:AC1926,1,0)&gt;0,0,0),1))</f>
        <v>0</v>
      </c>
      <c r="AC1927" s="117">
        <f>IF(DATOS!J1891=Y$39,DATOS!C1891,"")</f>
        <v>0</v>
      </c>
    </row>
    <row r="1928" spans="27:29" x14ac:dyDescent="0.3">
      <c r="AA1928" s="114">
        <f t="shared" si="34"/>
        <v>1</v>
      </c>
      <c r="AB1928" s="114">
        <f>IF(AC1928="",0,IFERROR(IF(VLOOKUP(AC1928,AC$38:AC1927,1,0)&gt;0,0,0),1))</f>
        <v>0</v>
      </c>
      <c r="AC1928" s="117">
        <f>IF(DATOS!J1892=Y$39,DATOS!C1892,"")</f>
        <v>0</v>
      </c>
    </row>
    <row r="1929" spans="27:29" x14ac:dyDescent="0.3">
      <c r="AA1929" s="114">
        <f t="shared" si="34"/>
        <v>1</v>
      </c>
      <c r="AB1929" s="114">
        <f>IF(AC1929="",0,IFERROR(IF(VLOOKUP(AC1929,AC$38:AC1928,1,0)&gt;0,0,0),1))</f>
        <v>0</v>
      </c>
      <c r="AC1929" s="117">
        <f>IF(DATOS!J1893=Y$39,DATOS!C1893,"")</f>
        <v>0</v>
      </c>
    </row>
    <row r="1930" spans="27:29" x14ac:dyDescent="0.3">
      <c r="AA1930" s="114">
        <f t="shared" si="34"/>
        <v>1</v>
      </c>
      <c r="AB1930" s="114">
        <f>IF(AC1930="",0,IFERROR(IF(VLOOKUP(AC1930,AC$38:AC1929,1,0)&gt;0,0,0),1))</f>
        <v>0</v>
      </c>
      <c r="AC1930" s="117">
        <f>IF(DATOS!J1894=Y$39,DATOS!C1894,"")</f>
        <v>0</v>
      </c>
    </row>
    <row r="1931" spans="27:29" x14ac:dyDescent="0.3">
      <c r="AA1931" s="114">
        <f t="shared" si="34"/>
        <v>1</v>
      </c>
      <c r="AB1931" s="114">
        <f>IF(AC1931="",0,IFERROR(IF(VLOOKUP(AC1931,AC$38:AC1930,1,0)&gt;0,0,0),1))</f>
        <v>0</v>
      </c>
      <c r="AC1931" s="117">
        <f>IF(DATOS!J1895=Y$39,DATOS!C1895,"")</f>
        <v>0</v>
      </c>
    </row>
    <row r="1932" spans="27:29" x14ac:dyDescent="0.3">
      <c r="AA1932" s="114">
        <f t="shared" si="34"/>
        <v>1</v>
      </c>
      <c r="AB1932" s="114">
        <f>IF(AC1932="",0,IFERROR(IF(VLOOKUP(AC1932,AC$38:AC1931,1,0)&gt;0,0,0),1))</f>
        <v>0</v>
      </c>
      <c r="AC1932" s="117">
        <f>IF(DATOS!J1896=Y$39,DATOS!C1896,"")</f>
        <v>0</v>
      </c>
    </row>
    <row r="1933" spans="27:29" x14ac:dyDescent="0.3">
      <c r="AA1933" s="114">
        <f t="shared" si="34"/>
        <v>1</v>
      </c>
      <c r="AB1933" s="114">
        <f>IF(AC1933="",0,IFERROR(IF(VLOOKUP(AC1933,AC$38:AC1932,1,0)&gt;0,0,0),1))</f>
        <v>0</v>
      </c>
      <c r="AC1933" s="117">
        <f>IF(DATOS!J1897=Y$39,DATOS!C1897,"")</f>
        <v>0</v>
      </c>
    </row>
    <row r="1934" spans="27:29" x14ac:dyDescent="0.3">
      <c r="AA1934" s="114">
        <f t="shared" si="34"/>
        <v>1</v>
      </c>
      <c r="AB1934" s="114">
        <f>IF(AC1934="",0,IFERROR(IF(VLOOKUP(AC1934,AC$38:AC1933,1,0)&gt;0,0,0),1))</f>
        <v>0</v>
      </c>
      <c r="AC1934" s="117">
        <f>IF(DATOS!J1898=Y$39,DATOS!C1898,"")</f>
        <v>0</v>
      </c>
    </row>
    <row r="1935" spans="27:29" x14ac:dyDescent="0.3">
      <c r="AA1935" s="114">
        <f t="shared" si="34"/>
        <v>1</v>
      </c>
      <c r="AB1935" s="114">
        <f>IF(AC1935="",0,IFERROR(IF(VLOOKUP(AC1935,AC$38:AC1934,1,0)&gt;0,0,0),1))</f>
        <v>0</v>
      </c>
      <c r="AC1935" s="117">
        <f>IF(DATOS!J1899=Y$39,DATOS!C1899,"")</f>
        <v>0</v>
      </c>
    </row>
    <row r="1936" spans="27:29" x14ac:dyDescent="0.3">
      <c r="AA1936" s="114">
        <f t="shared" si="34"/>
        <v>1</v>
      </c>
      <c r="AB1936" s="114">
        <f>IF(AC1936="",0,IFERROR(IF(VLOOKUP(AC1936,AC$38:AC1935,1,0)&gt;0,0,0),1))</f>
        <v>0</v>
      </c>
      <c r="AC1936" s="117">
        <f>IF(DATOS!J1900=Y$39,DATOS!C1900,"")</f>
        <v>0</v>
      </c>
    </row>
    <row r="1937" spans="27:29" x14ac:dyDescent="0.3">
      <c r="AA1937" s="114">
        <f t="shared" si="34"/>
        <v>1</v>
      </c>
      <c r="AB1937" s="114">
        <f>IF(AC1937="",0,IFERROR(IF(VLOOKUP(AC1937,AC$38:AC1936,1,0)&gt;0,0,0),1))</f>
        <v>0</v>
      </c>
      <c r="AC1937" s="117">
        <f>IF(DATOS!J1901=Y$39,DATOS!C1901,"")</f>
        <v>0</v>
      </c>
    </row>
    <row r="1938" spans="27:29" x14ac:dyDescent="0.3">
      <c r="AA1938" s="114">
        <f t="shared" si="34"/>
        <v>1</v>
      </c>
      <c r="AB1938" s="114">
        <f>IF(AC1938="",0,IFERROR(IF(VLOOKUP(AC1938,AC$38:AC1937,1,0)&gt;0,0,0),1))</f>
        <v>0</v>
      </c>
      <c r="AC1938" s="117">
        <f>IF(DATOS!J1902=Y$39,DATOS!C1902,"")</f>
        <v>0</v>
      </c>
    </row>
    <row r="1939" spans="27:29" x14ac:dyDescent="0.3">
      <c r="AA1939" s="114">
        <f t="shared" si="34"/>
        <v>1</v>
      </c>
      <c r="AB1939" s="114">
        <f>IF(AC1939="",0,IFERROR(IF(VLOOKUP(AC1939,AC$38:AC1938,1,0)&gt;0,0,0),1))</f>
        <v>0</v>
      </c>
      <c r="AC1939" s="117">
        <f>IF(DATOS!J1903=Y$39,DATOS!C1903,"")</f>
        <v>0</v>
      </c>
    </row>
    <row r="1940" spans="27:29" x14ac:dyDescent="0.3">
      <c r="AA1940" s="114">
        <f t="shared" si="34"/>
        <v>1</v>
      </c>
      <c r="AB1940" s="114">
        <f>IF(AC1940="",0,IFERROR(IF(VLOOKUP(AC1940,AC$38:AC1939,1,0)&gt;0,0,0),1))</f>
        <v>0</v>
      </c>
      <c r="AC1940" s="117">
        <f>IF(DATOS!J1904=Y$39,DATOS!C1904,"")</f>
        <v>0</v>
      </c>
    </row>
    <row r="1941" spans="27:29" x14ac:dyDescent="0.3">
      <c r="AA1941" s="114">
        <f t="shared" si="34"/>
        <v>1</v>
      </c>
      <c r="AB1941" s="114">
        <f>IF(AC1941="",0,IFERROR(IF(VLOOKUP(AC1941,AC$38:AC1940,1,0)&gt;0,0,0),1))</f>
        <v>0</v>
      </c>
      <c r="AC1941" s="117">
        <f>IF(DATOS!J1905=Y$39,DATOS!C1905,"")</f>
        <v>0</v>
      </c>
    </row>
    <row r="1942" spans="27:29" x14ac:dyDescent="0.3">
      <c r="AA1942" s="114">
        <f t="shared" si="34"/>
        <v>1</v>
      </c>
      <c r="AB1942" s="114">
        <f>IF(AC1942="",0,IFERROR(IF(VLOOKUP(AC1942,AC$38:AC1941,1,0)&gt;0,0,0),1))</f>
        <v>0</v>
      </c>
      <c r="AC1942" s="117">
        <f>IF(DATOS!J1906=Y$39,DATOS!C1906,"")</f>
        <v>0</v>
      </c>
    </row>
    <row r="1943" spans="27:29" x14ac:dyDescent="0.3">
      <c r="AA1943" s="114">
        <f t="shared" si="34"/>
        <v>1</v>
      </c>
      <c r="AB1943" s="114">
        <f>IF(AC1943="",0,IFERROR(IF(VLOOKUP(AC1943,AC$38:AC1942,1,0)&gt;0,0,0),1))</f>
        <v>0</v>
      </c>
      <c r="AC1943" s="117">
        <f>IF(DATOS!J1907=Y$39,DATOS!C1907,"")</f>
        <v>0</v>
      </c>
    </row>
    <row r="1944" spans="27:29" x14ac:dyDescent="0.3">
      <c r="AA1944" s="114">
        <f t="shared" si="34"/>
        <v>1</v>
      </c>
      <c r="AB1944" s="114">
        <f>IF(AC1944="",0,IFERROR(IF(VLOOKUP(AC1944,AC$38:AC1943,1,0)&gt;0,0,0),1))</f>
        <v>0</v>
      </c>
      <c r="AC1944" s="117">
        <f>IF(DATOS!J1908=Y$39,DATOS!C1908,"")</f>
        <v>0</v>
      </c>
    </row>
    <row r="1945" spans="27:29" x14ac:dyDescent="0.3">
      <c r="AA1945" s="114">
        <f t="shared" si="34"/>
        <v>1</v>
      </c>
      <c r="AB1945" s="114">
        <f>IF(AC1945="",0,IFERROR(IF(VLOOKUP(AC1945,AC$38:AC1944,1,0)&gt;0,0,0),1))</f>
        <v>0</v>
      </c>
      <c r="AC1945" s="117">
        <f>IF(DATOS!J1909=Y$39,DATOS!C1909,"")</f>
        <v>0</v>
      </c>
    </row>
    <row r="1946" spans="27:29" x14ac:dyDescent="0.3">
      <c r="AA1946" s="114">
        <f t="shared" si="34"/>
        <v>1</v>
      </c>
      <c r="AB1946" s="114">
        <f>IF(AC1946="",0,IFERROR(IF(VLOOKUP(AC1946,AC$38:AC1945,1,0)&gt;0,0,0),1))</f>
        <v>0</v>
      </c>
      <c r="AC1946" s="117">
        <f>IF(DATOS!J1910=Y$39,DATOS!C1910,"")</f>
        <v>0</v>
      </c>
    </row>
    <row r="1947" spans="27:29" x14ac:dyDescent="0.3">
      <c r="AA1947" s="114">
        <f t="shared" si="34"/>
        <v>1</v>
      </c>
      <c r="AB1947" s="114">
        <f>IF(AC1947="",0,IFERROR(IF(VLOOKUP(AC1947,AC$38:AC1946,1,0)&gt;0,0,0),1))</f>
        <v>0</v>
      </c>
      <c r="AC1947" s="117">
        <f>IF(DATOS!J1911=Y$39,DATOS!C1911,"")</f>
        <v>0</v>
      </c>
    </row>
    <row r="1948" spans="27:29" x14ac:dyDescent="0.3">
      <c r="AA1948" s="114">
        <f t="shared" si="34"/>
        <v>1</v>
      </c>
      <c r="AB1948" s="114">
        <f>IF(AC1948="",0,IFERROR(IF(VLOOKUP(AC1948,AC$38:AC1947,1,0)&gt;0,0,0),1))</f>
        <v>0</v>
      </c>
      <c r="AC1948" s="117">
        <f>IF(DATOS!J1912=Y$39,DATOS!C1912,"")</f>
        <v>0</v>
      </c>
    </row>
    <row r="1949" spans="27:29" x14ac:dyDescent="0.3">
      <c r="AA1949" s="114">
        <f t="shared" si="34"/>
        <v>1</v>
      </c>
      <c r="AB1949" s="114">
        <f>IF(AC1949="",0,IFERROR(IF(VLOOKUP(AC1949,AC$38:AC1948,1,0)&gt;0,0,0),1))</f>
        <v>0</v>
      </c>
      <c r="AC1949" s="117">
        <f>IF(DATOS!J1913=Y$39,DATOS!C1913,"")</f>
        <v>0</v>
      </c>
    </row>
    <row r="1950" spans="27:29" x14ac:dyDescent="0.3">
      <c r="AA1950" s="114">
        <f t="shared" si="34"/>
        <v>1</v>
      </c>
      <c r="AB1950" s="114">
        <f>IF(AC1950="",0,IFERROR(IF(VLOOKUP(AC1950,AC$38:AC1949,1,0)&gt;0,0,0),1))</f>
        <v>0</v>
      </c>
      <c r="AC1950" s="117">
        <f>IF(DATOS!J1914=Y$39,DATOS!C1914,"")</f>
        <v>0</v>
      </c>
    </row>
    <row r="1951" spans="27:29" x14ac:dyDescent="0.3">
      <c r="AA1951" s="114">
        <f t="shared" si="34"/>
        <v>1</v>
      </c>
      <c r="AB1951" s="114">
        <f>IF(AC1951="",0,IFERROR(IF(VLOOKUP(AC1951,AC$38:AC1950,1,0)&gt;0,0,0),1))</f>
        <v>0</v>
      </c>
      <c r="AC1951" s="117">
        <f>IF(DATOS!J1915=Y$39,DATOS!C1915,"")</f>
        <v>0</v>
      </c>
    </row>
    <row r="1952" spans="27:29" x14ac:dyDescent="0.3">
      <c r="AA1952" s="114">
        <f t="shared" si="34"/>
        <v>1</v>
      </c>
      <c r="AB1952" s="114">
        <f>IF(AC1952="",0,IFERROR(IF(VLOOKUP(AC1952,AC$38:AC1951,1,0)&gt;0,0,0),1))</f>
        <v>0</v>
      </c>
      <c r="AC1952" s="117">
        <f>IF(DATOS!J1916=Y$39,DATOS!C1916,"")</f>
        <v>0</v>
      </c>
    </row>
    <row r="1953" spans="27:29" x14ac:dyDescent="0.3">
      <c r="AA1953" s="114">
        <f t="shared" si="34"/>
        <v>1</v>
      </c>
      <c r="AB1953" s="114">
        <f>IF(AC1953="",0,IFERROR(IF(VLOOKUP(AC1953,AC$38:AC1952,1,0)&gt;0,0,0),1))</f>
        <v>0</v>
      </c>
      <c r="AC1953" s="117">
        <f>IF(DATOS!J1917=Y$39,DATOS!C1917,"")</f>
        <v>0</v>
      </c>
    </row>
    <row r="1954" spans="27:29" x14ac:dyDescent="0.3">
      <c r="AA1954" s="114">
        <f t="shared" si="34"/>
        <v>1</v>
      </c>
      <c r="AB1954" s="114">
        <f>IF(AC1954="",0,IFERROR(IF(VLOOKUP(AC1954,AC$38:AC1953,1,0)&gt;0,0,0),1))</f>
        <v>0</v>
      </c>
      <c r="AC1954" s="117">
        <f>IF(DATOS!J1918=Y$39,DATOS!C1918,"")</f>
        <v>0</v>
      </c>
    </row>
    <row r="1955" spans="27:29" x14ac:dyDescent="0.3">
      <c r="AA1955" s="114">
        <f t="shared" si="34"/>
        <v>1</v>
      </c>
      <c r="AB1955" s="114">
        <f>IF(AC1955="",0,IFERROR(IF(VLOOKUP(AC1955,AC$38:AC1954,1,0)&gt;0,0,0),1))</f>
        <v>0</v>
      </c>
      <c r="AC1955" s="117">
        <f>IF(DATOS!J1919=Y$39,DATOS!C1919,"")</f>
        <v>0</v>
      </c>
    </row>
    <row r="1956" spans="27:29" x14ac:dyDescent="0.3">
      <c r="AA1956" s="114">
        <f t="shared" si="34"/>
        <v>1</v>
      </c>
      <c r="AB1956" s="114">
        <f>IF(AC1956="",0,IFERROR(IF(VLOOKUP(AC1956,AC$38:AC1955,1,0)&gt;0,0,0),1))</f>
        <v>0</v>
      </c>
      <c r="AC1956" s="117">
        <f>IF(DATOS!J1920=Y$39,DATOS!C1920,"")</f>
        <v>0</v>
      </c>
    </row>
    <row r="1957" spans="27:29" x14ac:dyDescent="0.3">
      <c r="AA1957" s="114">
        <f t="shared" si="34"/>
        <v>1</v>
      </c>
      <c r="AB1957" s="114">
        <f>IF(AC1957="",0,IFERROR(IF(VLOOKUP(AC1957,AC$38:AC1956,1,0)&gt;0,0,0),1))</f>
        <v>0</v>
      </c>
      <c r="AC1957" s="117">
        <f>IF(DATOS!J1921=Y$39,DATOS!C1921,"")</f>
        <v>0</v>
      </c>
    </row>
    <row r="1958" spans="27:29" x14ac:dyDescent="0.3">
      <c r="AA1958" s="114">
        <f t="shared" ref="AA1958:AA2021" si="35">AA1957+AB1958</f>
        <v>1</v>
      </c>
      <c r="AB1958" s="114">
        <f>IF(AC1958="",0,IFERROR(IF(VLOOKUP(AC1958,AC$38:AC1957,1,0)&gt;0,0,0),1))</f>
        <v>0</v>
      </c>
      <c r="AC1958" s="117">
        <f>IF(DATOS!J1922=Y$39,DATOS!C1922,"")</f>
        <v>0</v>
      </c>
    </row>
    <row r="1959" spans="27:29" x14ac:dyDescent="0.3">
      <c r="AA1959" s="114">
        <f t="shared" si="35"/>
        <v>1</v>
      </c>
      <c r="AB1959" s="114">
        <f>IF(AC1959="",0,IFERROR(IF(VLOOKUP(AC1959,AC$38:AC1958,1,0)&gt;0,0,0),1))</f>
        <v>0</v>
      </c>
      <c r="AC1959" s="117">
        <f>IF(DATOS!J1923=Y$39,DATOS!C1923,"")</f>
        <v>0</v>
      </c>
    </row>
    <row r="1960" spans="27:29" x14ac:dyDescent="0.3">
      <c r="AA1960" s="114">
        <f t="shared" si="35"/>
        <v>1</v>
      </c>
      <c r="AB1960" s="114">
        <f>IF(AC1960="",0,IFERROR(IF(VLOOKUP(AC1960,AC$38:AC1959,1,0)&gt;0,0,0),1))</f>
        <v>0</v>
      </c>
      <c r="AC1960" s="117">
        <f>IF(DATOS!J1924=Y$39,DATOS!C1924,"")</f>
        <v>0</v>
      </c>
    </row>
    <row r="1961" spans="27:29" x14ac:dyDescent="0.3">
      <c r="AA1961" s="114">
        <f t="shared" si="35"/>
        <v>1</v>
      </c>
      <c r="AB1961" s="114">
        <f>IF(AC1961="",0,IFERROR(IF(VLOOKUP(AC1961,AC$38:AC1960,1,0)&gt;0,0,0),1))</f>
        <v>0</v>
      </c>
      <c r="AC1961" s="117">
        <f>IF(DATOS!J1925=Y$39,DATOS!C1925,"")</f>
        <v>0</v>
      </c>
    </row>
    <row r="1962" spans="27:29" x14ac:dyDescent="0.3">
      <c r="AA1962" s="114">
        <f t="shared" si="35"/>
        <v>1</v>
      </c>
      <c r="AB1962" s="114">
        <f>IF(AC1962="",0,IFERROR(IF(VLOOKUP(AC1962,AC$38:AC1961,1,0)&gt;0,0,0),1))</f>
        <v>0</v>
      </c>
      <c r="AC1962" s="117">
        <f>IF(DATOS!J1926=Y$39,DATOS!C1926,"")</f>
        <v>0</v>
      </c>
    </row>
    <row r="1963" spans="27:29" x14ac:dyDescent="0.3">
      <c r="AA1963" s="114">
        <f t="shared" si="35"/>
        <v>1</v>
      </c>
      <c r="AB1963" s="114">
        <f>IF(AC1963="",0,IFERROR(IF(VLOOKUP(AC1963,AC$38:AC1962,1,0)&gt;0,0,0),1))</f>
        <v>0</v>
      </c>
      <c r="AC1963" s="117">
        <f>IF(DATOS!J1927=Y$39,DATOS!C1927,"")</f>
        <v>0</v>
      </c>
    </row>
    <row r="1964" spans="27:29" x14ac:dyDescent="0.3">
      <c r="AA1964" s="114">
        <f t="shared" si="35"/>
        <v>1</v>
      </c>
      <c r="AB1964" s="114">
        <f>IF(AC1964="",0,IFERROR(IF(VLOOKUP(AC1964,AC$38:AC1963,1,0)&gt;0,0,0),1))</f>
        <v>0</v>
      </c>
      <c r="AC1964" s="117">
        <f>IF(DATOS!J1928=Y$39,DATOS!C1928,"")</f>
        <v>0</v>
      </c>
    </row>
    <row r="1965" spans="27:29" x14ac:dyDescent="0.3">
      <c r="AA1965" s="114">
        <f t="shared" si="35"/>
        <v>1</v>
      </c>
      <c r="AB1965" s="114">
        <f>IF(AC1965="",0,IFERROR(IF(VLOOKUP(AC1965,AC$38:AC1964,1,0)&gt;0,0,0),1))</f>
        <v>0</v>
      </c>
      <c r="AC1965" s="117">
        <f>IF(DATOS!J1929=Y$39,DATOS!C1929,"")</f>
        <v>0</v>
      </c>
    </row>
    <row r="1966" spans="27:29" x14ac:dyDescent="0.3">
      <c r="AA1966" s="114">
        <f t="shared" si="35"/>
        <v>1</v>
      </c>
      <c r="AB1966" s="114">
        <f>IF(AC1966="",0,IFERROR(IF(VLOOKUP(AC1966,AC$38:AC1965,1,0)&gt;0,0,0),1))</f>
        <v>0</v>
      </c>
      <c r="AC1966" s="117">
        <f>IF(DATOS!J1930=Y$39,DATOS!C1930,"")</f>
        <v>0</v>
      </c>
    </row>
    <row r="1967" spans="27:29" x14ac:dyDescent="0.3">
      <c r="AA1967" s="114">
        <f t="shared" si="35"/>
        <v>1</v>
      </c>
      <c r="AB1967" s="114">
        <f>IF(AC1967="",0,IFERROR(IF(VLOOKUP(AC1967,AC$38:AC1966,1,0)&gt;0,0,0),1))</f>
        <v>0</v>
      </c>
      <c r="AC1967" s="117">
        <f>IF(DATOS!J1931=Y$39,DATOS!C1931,"")</f>
        <v>0</v>
      </c>
    </row>
    <row r="1968" spans="27:29" x14ac:dyDescent="0.3">
      <c r="AA1968" s="114">
        <f t="shared" si="35"/>
        <v>1</v>
      </c>
      <c r="AB1968" s="114">
        <f>IF(AC1968="",0,IFERROR(IF(VLOOKUP(AC1968,AC$38:AC1967,1,0)&gt;0,0,0),1))</f>
        <v>0</v>
      </c>
      <c r="AC1968" s="117">
        <f>IF(DATOS!J1932=Y$39,DATOS!C1932,"")</f>
        <v>0</v>
      </c>
    </row>
    <row r="1969" spans="27:29" x14ac:dyDescent="0.3">
      <c r="AA1969" s="114">
        <f t="shared" si="35"/>
        <v>1</v>
      </c>
      <c r="AB1969" s="114">
        <f>IF(AC1969="",0,IFERROR(IF(VLOOKUP(AC1969,AC$38:AC1968,1,0)&gt;0,0,0),1))</f>
        <v>0</v>
      </c>
      <c r="AC1969" s="117">
        <f>IF(DATOS!J1933=Y$39,DATOS!C1933,"")</f>
        <v>0</v>
      </c>
    </row>
    <row r="1970" spans="27:29" x14ac:dyDescent="0.3">
      <c r="AA1970" s="114">
        <f t="shared" si="35"/>
        <v>1</v>
      </c>
      <c r="AB1970" s="114">
        <f>IF(AC1970="",0,IFERROR(IF(VLOOKUP(AC1970,AC$38:AC1969,1,0)&gt;0,0,0),1))</f>
        <v>0</v>
      </c>
      <c r="AC1970" s="117">
        <f>IF(DATOS!J1934=Y$39,DATOS!C1934,"")</f>
        <v>0</v>
      </c>
    </row>
    <row r="1971" spans="27:29" x14ac:dyDescent="0.3">
      <c r="AA1971" s="114">
        <f t="shared" si="35"/>
        <v>1</v>
      </c>
      <c r="AB1971" s="114">
        <f>IF(AC1971="",0,IFERROR(IF(VLOOKUP(AC1971,AC$38:AC1970,1,0)&gt;0,0,0),1))</f>
        <v>0</v>
      </c>
      <c r="AC1971" s="117">
        <f>IF(DATOS!J1935=Y$39,DATOS!C1935,"")</f>
        <v>0</v>
      </c>
    </row>
    <row r="1972" spans="27:29" x14ac:dyDescent="0.3">
      <c r="AA1972" s="114">
        <f t="shared" si="35"/>
        <v>1</v>
      </c>
      <c r="AB1972" s="114">
        <f>IF(AC1972="",0,IFERROR(IF(VLOOKUP(AC1972,AC$38:AC1971,1,0)&gt;0,0,0),1))</f>
        <v>0</v>
      </c>
      <c r="AC1972" s="117">
        <f>IF(DATOS!J1936=Y$39,DATOS!C1936,"")</f>
        <v>0</v>
      </c>
    </row>
    <row r="1973" spans="27:29" x14ac:dyDescent="0.3">
      <c r="AA1973" s="114">
        <f t="shared" si="35"/>
        <v>1</v>
      </c>
      <c r="AB1973" s="114">
        <f>IF(AC1973="",0,IFERROR(IF(VLOOKUP(AC1973,AC$38:AC1972,1,0)&gt;0,0,0),1))</f>
        <v>0</v>
      </c>
      <c r="AC1973" s="117">
        <f>IF(DATOS!J1937=Y$39,DATOS!C1937,"")</f>
        <v>0</v>
      </c>
    </row>
    <row r="1974" spans="27:29" x14ac:dyDescent="0.3">
      <c r="AA1974" s="114">
        <f t="shared" si="35"/>
        <v>1</v>
      </c>
      <c r="AB1974" s="114">
        <f>IF(AC1974="",0,IFERROR(IF(VLOOKUP(AC1974,AC$38:AC1973,1,0)&gt;0,0,0),1))</f>
        <v>0</v>
      </c>
      <c r="AC1974" s="117">
        <f>IF(DATOS!J1938=Y$39,DATOS!C1938,"")</f>
        <v>0</v>
      </c>
    </row>
    <row r="1975" spans="27:29" x14ac:dyDescent="0.3">
      <c r="AA1975" s="114">
        <f t="shared" si="35"/>
        <v>1</v>
      </c>
      <c r="AB1975" s="114">
        <f>IF(AC1975="",0,IFERROR(IF(VLOOKUP(AC1975,AC$38:AC1974,1,0)&gt;0,0,0),1))</f>
        <v>0</v>
      </c>
      <c r="AC1975" s="117">
        <f>IF(DATOS!J1939=Y$39,DATOS!C1939,"")</f>
        <v>0</v>
      </c>
    </row>
    <row r="1976" spans="27:29" x14ac:dyDescent="0.3">
      <c r="AA1976" s="114">
        <f t="shared" si="35"/>
        <v>1</v>
      </c>
      <c r="AB1976" s="114">
        <f>IF(AC1976="",0,IFERROR(IF(VLOOKUP(AC1976,AC$38:AC1975,1,0)&gt;0,0,0),1))</f>
        <v>0</v>
      </c>
      <c r="AC1976" s="117">
        <f>IF(DATOS!J1940=Y$39,DATOS!C1940,"")</f>
        <v>0</v>
      </c>
    </row>
    <row r="1977" spans="27:29" x14ac:dyDescent="0.3">
      <c r="AA1977" s="114">
        <f t="shared" si="35"/>
        <v>1</v>
      </c>
      <c r="AB1977" s="114">
        <f>IF(AC1977="",0,IFERROR(IF(VLOOKUP(AC1977,AC$38:AC1976,1,0)&gt;0,0,0),1))</f>
        <v>0</v>
      </c>
      <c r="AC1977" s="117">
        <f>IF(DATOS!J1941=Y$39,DATOS!C1941,"")</f>
        <v>0</v>
      </c>
    </row>
    <row r="1978" spans="27:29" x14ac:dyDescent="0.3">
      <c r="AA1978" s="114">
        <f t="shared" si="35"/>
        <v>1</v>
      </c>
      <c r="AB1978" s="114">
        <f>IF(AC1978="",0,IFERROR(IF(VLOOKUP(AC1978,AC$38:AC1977,1,0)&gt;0,0,0),1))</f>
        <v>0</v>
      </c>
      <c r="AC1978" s="117">
        <f>IF(DATOS!J1942=Y$39,DATOS!C1942,"")</f>
        <v>0</v>
      </c>
    </row>
    <row r="1979" spans="27:29" x14ac:dyDescent="0.3">
      <c r="AA1979" s="114">
        <f t="shared" si="35"/>
        <v>1</v>
      </c>
      <c r="AB1979" s="114">
        <f>IF(AC1979="",0,IFERROR(IF(VLOOKUP(AC1979,AC$38:AC1978,1,0)&gt;0,0,0),1))</f>
        <v>0</v>
      </c>
      <c r="AC1979" s="117">
        <f>IF(DATOS!J1943=Y$39,DATOS!C1943,"")</f>
        <v>0</v>
      </c>
    </row>
    <row r="1980" spans="27:29" x14ac:dyDescent="0.3">
      <c r="AA1980" s="114">
        <f t="shared" si="35"/>
        <v>1</v>
      </c>
      <c r="AB1980" s="114">
        <f>IF(AC1980="",0,IFERROR(IF(VLOOKUP(AC1980,AC$38:AC1979,1,0)&gt;0,0,0),1))</f>
        <v>0</v>
      </c>
      <c r="AC1980" s="117">
        <f>IF(DATOS!J1944=Y$39,DATOS!C1944,"")</f>
        <v>0</v>
      </c>
    </row>
    <row r="1981" spans="27:29" x14ac:dyDescent="0.3">
      <c r="AA1981" s="114">
        <f t="shared" si="35"/>
        <v>1</v>
      </c>
      <c r="AB1981" s="114">
        <f>IF(AC1981="",0,IFERROR(IF(VLOOKUP(AC1981,AC$38:AC1980,1,0)&gt;0,0,0),1))</f>
        <v>0</v>
      </c>
      <c r="AC1981" s="117">
        <f>IF(DATOS!J1945=Y$39,DATOS!C1945,"")</f>
        <v>0</v>
      </c>
    </row>
    <row r="1982" spans="27:29" x14ac:dyDescent="0.3">
      <c r="AA1982" s="114">
        <f t="shared" si="35"/>
        <v>1</v>
      </c>
      <c r="AB1982" s="114">
        <f>IF(AC1982="",0,IFERROR(IF(VLOOKUP(AC1982,AC$38:AC1981,1,0)&gt;0,0,0),1))</f>
        <v>0</v>
      </c>
      <c r="AC1982" s="117">
        <f>IF(DATOS!J1946=Y$39,DATOS!C1946,"")</f>
        <v>0</v>
      </c>
    </row>
    <row r="1983" spans="27:29" x14ac:dyDescent="0.3">
      <c r="AA1983" s="114">
        <f t="shared" si="35"/>
        <v>1</v>
      </c>
      <c r="AB1983" s="114">
        <f>IF(AC1983="",0,IFERROR(IF(VLOOKUP(AC1983,AC$38:AC1982,1,0)&gt;0,0,0),1))</f>
        <v>0</v>
      </c>
      <c r="AC1983" s="117">
        <f>IF(DATOS!J1947=Y$39,DATOS!C1947,"")</f>
        <v>0</v>
      </c>
    </row>
    <row r="1984" spans="27:29" x14ac:dyDescent="0.3">
      <c r="AA1984" s="114">
        <f t="shared" si="35"/>
        <v>1</v>
      </c>
      <c r="AB1984" s="114">
        <f>IF(AC1984="",0,IFERROR(IF(VLOOKUP(AC1984,AC$38:AC1983,1,0)&gt;0,0,0),1))</f>
        <v>0</v>
      </c>
      <c r="AC1984" s="117">
        <f>IF(DATOS!J1948=Y$39,DATOS!C1948,"")</f>
        <v>0</v>
      </c>
    </row>
    <row r="1985" spans="27:29" x14ac:dyDescent="0.3">
      <c r="AA1985" s="114">
        <f t="shared" si="35"/>
        <v>1</v>
      </c>
      <c r="AB1985" s="114">
        <f>IF(AC1985="",0,IFERROR(IF(VLOOKUP(AC1985,AC$38:AC1984,1,0)&gt;0,0,0),1))</f>
        <v>0</v>
      </c>
      <c r="AC1985" s="117">
        <f>IF(DATOS!J1949=Y$39,DATOS!C1949,"")</f>
        <v>0</v>
      </c>
    </row>
    <row r="1986" spans="27:29" x14ac:dyDescent="0.3">
      <c r="AA1986" s="114">
        <f t="shared" si="35"/>
        <v>1</v>
      </c>
      <c r="AB1986" s="114">
        <f>IF(AC1986="",0,IFERROR(IF(VLOOKUP(AC1986,AC$38:AC1985,1,0)&gt;0,0,0),1))</f>
        <v>0</v>
      </c>
      <c r="AC1986" s="117">
        <f>IF(DATOS!J1950=Y$39,DATOS!C1950,"")</f>
        <v>0</v>
      </c>
    </row>
    <row r="1987" spans="27:29" x14ac:dyDescent="0.3">
      <c r="AA1987" s="114">
        <f t="shared" si="35"/>
        <v>1</v>
      </c>
      <c r="AB1987" s="114">
        <f>IF(AC1987="",0,IFERROR(IF(VLOOKUP(AC1987,AC$38:AC1986,1,0)&gt;0,0,0),1))</f>
        <v>0</v>
      </c>
      <c r="AC1987" s="117">
        <f>IF(DATOS!J1951=Y$39,DATOS!C1951,"")</f>
        <v>0</v>
      </c>
    </row>
    <row r="1988" spans="27:29" x14ac:dyDescent="0.3">
      <c r="AA1988" s="114">
        <f t="shared" si="35"/>
        <v>1</v>
      </c>
      <c r="AB1988" s="114">
        <f>IF(AC1988="",0,IFERROR(IF(VLOOKUP(AC1988,AC$38:AC1987,1,0)&gt;0,0,0),1))</f>
        <v>0</v>
      </c>
      <c r="AC1988" s="117">
        <f>IF(DATOS!J1952=Y$39,DATOS!C1952,"")</f>
        <v>0</v>
      </c>
    </row>
    <row r="1989" spans="27:29" x14ac:dyDescent="0.3">
      <c r="AA1989" s="114">
        <f t="shared" si="35"/>
        <v>1</v>
      </c>
      <c r="AB1989" s="114">
        <f>IF(AC1989="",0,IFERROR(IF(VLOOKUP(AC1989,AC$38:AC1988,1,0)&gt;0,0,0),1))</f>
        <v>0</v>
      </c>
      <c r="AC1989" s="117">
        <f>IF(DATOS!J1953=Y$39,DATOS!C1953,"")</f>
        <v>0</v>
      </c>
    </row>
    <row r="1990" spans="27:29" x14ac:dyDescent="0.3">
      <c r="AA1990" s="114">
        <f t="shared" si="35"/>
        <v>1</v>
      </c>
      <c r="AB1990" s="114">
        <f>IF(AC1990="",0,IFERROR(IF(VLOOKUP(AC1990,AC$38:AC1989,1,0)&gt;0,0,0),1))</f>
        <v>0</v>
      </c>
      <c r="AC1990" s="117">
        <f>IF(DATOS!J1954=Y$39,DATOS!C1954,"")</f>
        <v>0</v>
      </c>
    </row>
    <row r="1991" spans="27:29" x14ac:dyDescent="0.3">
      <c r="AA1991" s="114">
        <f t="shared" si="35"/>
        <v>1</v>
      </c>
      <c r="AB1991" s="114">
        <f>IF(AC1991="",0,IFERROR(IF(VLOOKUP(AC1991,AC$38:AC1990,1,0)&gt;0,0,0),1))</f>
        <v>0</v>
      </c>
      <c r="AC1991" s="117">
        <f>IF(DATOS!J1955=Y$39,DATOS!C1955,"")</f>
        <v>0</v>
      </c>
    </row>
    <row r="1992" spans="27:29" x14ac:dyDescent="0.3">
      <c r="AA1992" s="114">
        <f t="shared" si="35"/>
        <v>1</v>
      </c>
      <c r="AB1992" s="114">
        <f>IF(AC1992="",0,IFERROR(IF(VLOOKUP(AC1992,AC$38:AC1991,1,0)&gt;0,0,0),1))</f>
        <v>0</v>
      </c>
      <c r="AC1992" s="117">
        <f>IF(DATOS!J1956=Y$39,DATOS!C1956,"")</f>
        <v>0</v>
      </c>
    </row>
    <row r="1993" spans="27:29" x14ac:dyDescent="0.3">
      <c r="AA1993" s="114">
        <f t="shared" si="35"/>
        <v>1</v>
      </c>
      <c r="AB1993" s="114">
        <f>IF(AC1993="",0,IFERROR(IF(VLOOKUP(AC1993,AC$38:AC1992,1,0)&gt;0,0,0),1))</f>
        <v>0</v>
      </c>
      <c r="AC1993" s="117">
        <f>IF(DATOS!J1957=Y$39,DATOS!C1957,"")</f>
        <v>0</v>
      </c>
    </row>
    <row r="1994" spans="27:29" x14ac:dyDescent="0.3">
      <c r="AA1994" s="114">
        <f t="shared" si="35"/>
        <v>1</v>
      </c>
      <c r="AB1994" s="114">
        <f>IF(AC1994="",0,IFERROR(IF(VLOOKUP(AC1994,AC$38:AC1993,1,0)&gt;0,0,0),1))</f>
        <v>0</v>
      </c>
      <c r="AC1994" s="117">
        <f>IF(DATOS!J1958=Y$39,DATOS!C1958,"")</f>
        <v>0</v>
      </c>
    </row>
    <row r="1995" spans="27:29" x14ac:dyDescent="0.3">
      <c r="AA1995" s="114">
        <f t="shared" si="35"/>
        <v>1</v>
      </c>
      <c r="AB1995" s="114">
        <f>IF(AC1995="",0,IFERROR(IF(VLOOKUP(AC1995,AC$38:AC1994,1,0)&gt;0,0,0),1))</f>
        <v>0</v>
      </c>
      <c r="AC1995" s="117">
        <f>IF(DATOS!J1959=Y$39,DATOS!C1959,"")</f>
        <v>0</v>
      </c>
    </row>
    <row r="1996" spans="27:29" x14ac:dyDescent="0.3">
      <c r="AA1996" s="114">
        <f t="shared" si="35"/>
        <v>1</v>
      </c>
      <c r="AB1996" s="114">
        <f>IF(AC1996="",0,IFERROR(IF(VLOOKUP(AC1996,AC$38:AC1995,1,0)&gt;0,0,0),1))</f>
        <v>0</v>
      </c>
      <c r="AC1996" s="117">
        <f>IF(DATOS!J1960=Y$39,DATOS!C1960,"")</f>
        <v>0</v>
      </c>
    </row>
    <row r="1997" spans="27:29" x14ac:dyDescent="0.3">
      <c r="AA1997" s="114">
        <f t="shared" si="35"/>
        <v>1</v>
      </c>
      <c r="AB1997" s="114">
        <f>IF(AC1997="",0,IFERROR(IF(VLOOKUP(AC1997,AC$38:AC1996,1,0)&gt;0,0,0),1))</f>
        <v>0</v>
      </c>
      <c r="AC1997" s="117">
        <f>IF(DATOS!J1961=Y$39,DATOS!C1961,"")</f>
        <v>0</v>
      </c>
    </row>
    <row r="1998" spans="27:29" x14ac:dyDescent="0.3">
      <c r="AA1998" s="114">
        <f t="shared" si="35"/>
        <v>1</v>
      </c>
      <c r="AB1998" s="114">
        <f>IF(AC1998="",0,IFERROR(IF(VLOOKUP(AC1998,AC$38:AC1997,1,0)&gt;0,0,0),1))</f>
        <v>0</v>
      </c>
      <c r="AC1998" s="117">
        <f>IF(DATOS!J1962=Y$39,DATOS!C1962,"")</f>
        <v>0</v>
      </c>
    </row>
    <row r="1999" spans="27:29" x14ac:dyDescent="0.3">
      <c r="AA1999" s="114">
        <f t="shared" si="35"/>
        <v>1</v>
      </c>
      <c r="AB1999" s="114">
        <f>IF(AC1999="",0,IFERROR(IF(VLOOKUP(AC1999,AC$38:AC1998,1,0)&gt;0,0,0),1))</f>
        <v>0</v>
      </c>
      <c r="AC1999" s="117">
        <f>IF(DATOS!J1963=Y$39,DATOS!C1963,"")</f>
        <v>0</v>
      </c>
    </row>
    <row r="2000" spans="27:29" x14ac:dyDescent="0.3">
      <c r="AA2000" s="114">
        <f t="shared" si="35"/>
        <v>1</v>
      </c>
      <c r="AB2000" s="114">
        <f>IF(AC2000="",0,IFERROR(IF(VLOOKUP(AC2000,AC$38:AC1999,1,0)&gt;0,0,0),1))</f>
        <v>0</v>
      </c>
      <c r="AC2000" s="117">
        <f>IF(DATOS!J1964=Y$39,DATOS!C1964,"")</f>
        <v>0</v>
      </c>
    </row>
    <row r="2001" spans="27:29" x14ac:dyDescent="0.3">
      <c r="AA2001" s="114">
        <f t="shared" si="35"/>
        <v>1</v>
      </c>
      <c r="AB2001" s="114">
        <f>IF(AC2001="",0,IFERROR(IF(VLOOKUP(AC2001,AC$38:AC2000,1,0)&gt;0,0,0),1))</f>
        <v>0</v>
      </c>
      <c r="AC2001" s="117">
        <f>IF(DATOS!J1965=Y$39,DATOS!C1965,"")</f>
        <v>0</v>
      </c>
    </row>
    <row r="2002" spans="27:29" x14ac:dyDescent="0.3">
      <c r="AA2002" s="114">
        <f t="shared" si="35"/>
        <v>1</v>
      </c>
      <c r="AB2002" s="114">
        <f>IF(AC2002="",0,IFERROR(IF(VLOOKUP(AC2002,AC$38:AC2001,1,0)&gt;0,0,0),1))</f>
        <v>0</v>
      </c>
      <c r="AC2002" s="117">
        <f>IF(DATOS!J1966=Y$39,DATOS!C1966,"")</f>
        <v>0</v>
      </c>
    </row>
    <row r="2003" spans="27:29" x14ac:dyDescent="0.3">
      <c r="AA2003" s="114">
        <f t="shared" si="35"/>
        <v>1</v>
      </c>
      <c r="AB2003" s="114">
        <f>IF(AC2003="",0,IFERROR(IF(VLOOKUP(AC2003,AC$38:AC2002,1,0)&gt;0,0,0),1))</f>
        <v>0</v>
      </c>
      <c r="AC2003" s="117">
        <f>IF(DATOS!J1967=Y$39,DATOS!C1967,"")</f>
        <v>0</v>
      </c>
    </row>
    <row r="2004" spans="27:29" x14ac:dyDescent="0.3">
      <c r="AA2004" s="114">
        <f t="shared" si="35"/>
        <v>1</v>
      </c>
      <c r="AB2004" s="114">
        <f>IF(AC2004="",0,IFERROR(IF(VLOOKUP(AC2004,AC$38:AC2003,1,0)&gt;0,0,0),1))</f>
        <v>0</v>
      </c>
      <c r="AC2004" s="117">
        <f>IF(DATOS!J1968=Y$39,DATOS!C1968,"")</f>
        <v>0</v>
      </c>
    </row>
    <row r="2005" spans="27:29" x14ac:dyDescent="0.3">
      <c r="AA2005" s="114">
        <f t="shared" si="35"/>
        <v>1</v>
      </c>
      <c r="AB2005" s="114">
        <f>IF(AC2005="",0,IFERROR(IF(VLOOKUP(AC2005,AC$38:AC2004,1,0)&gt;0,0,0),1))</f>
        <v>0</v>
      </c>
      <c r="AC2005" s="117">
        <f>IF(DATOS!J1969=Y$39,DATOS!C1969,"")</f>
        <v>0</v>
      </c>
    </row>
    <row r="2006" spans="27:29" x14ac:dyDescent="0.3">
      <c r="AA2006" s="114">
        <f t="shared" si="35"/>
        <v>1</v>
      </c>
      <c r="AB2006" s="114">
        <f>IF(AC2006="",0,IFERROR(IF(VLOOKUP(AC2006,AC$38:AC2005,1,0)&gt;0,0,0),1))</f>
        <v>0</v>
      </c>
      <c r="AC2006" s="117">
        <f>IF(DATOS!J1970=Y$39,DATOS!C1970,"")</f>
        <v>0</v>
      </c>
    </row>
    <row r="2007" spans="27:29" x14ac:dyDescent="0.3">
      <c r="AA2007" s="114">
        <f t="shared" si="35"/>
        <v>1</v>
      </c>
      <c r="AB2007" s="114">
        <f>IF(AC2007="",0,IFERROR(IF(VLOOKUP(AC2007,AC$38:AC2006,1,0)&gt;0,0,0),1))</f>
        <v>0</v>
      </c>
      <c r="AC2007" s="117">
        <f>IF(DATOS!J1971=Y$39,DATOS!C1971,"")</f>
        <v>0</v>
      </c>
    </row>
    <row r="2008" spans="27:29" x14ac:dyDescent="0.3">
      <c r="AA2008" s="114">
        <f t="shared" si="35"/>
        <v>1</v>
      </c>
      <c r="AB2008" s="114">
        <f>IF(AC2008="",0,IFERROR(IF(VLOOKUP(AC2008,AC$38:AC2007,1,0)&gt;0,0,0),1))</f>
        <v>0</v>
      </c>
      <c r="AC2008" s="117">
        <f>IF(DATOS!J1972=Y$39,DATOS!C1972,"")</f>
        <v>0</v>
      </c>
    </row>
    <row r="2009" spans="27:29" x14ac:dyDescent="0.3">
      <c r="AA2009" s="114">
        <f t="shared" si="35"/>
        <v>1</v>
      </c>
      <c r="AB2009" s="114">
        <f>IF(AC2009="",0,IFERROR(IF(VLOOKUP(AC2009,AC$38:AC2008,1,0)&gt;0,0,0),1))</f>
        <v>0</v>
      </c>
      <c r="AC2009" s="117">
        <f>IF(DATOS!J1973=Y$39,DATOS!C1973,"")</f>
        <v>0</v>
      </c>
    </row>
    <row r="2010" spans="27:29" x14ac:dyDescent="0.3">
      <c r="AA2010" s="114">
        <f t="shared" si="35"/>
        <v>1</v>
      </c>
      <c r="AB2010" s="114">
        <f>IF(AC2010="",0,IFERROR(IF(VLOOKUP(AC2010,AC$38:AC2009,1,0)&gt;0,0,0),1))</f>
        <v>0</v>
      </c>
      <c r="AC2010" s="117">
        <f>IF(DATOS!J1974=Y$39,DATOS!C1974,"")</f>
        <v>0</v>
      </c>
    </row>
    <row r="2011" spans="27:29" x14ac:dyDescent="0.3">
      <c r="AA2011" s="114">
        <f t="shared" si="35"/>
        <v>1</v>
      </c>
      <c r="AB2011" s="114">
        <f>IF(AC2011="",0,IFERROR(IF(VLOOKUP(AC2011,AC$38:AC2010,1,0)&gt;0,0,0),1))</f>
        <v>0</v>
      </c>
      <c r="AC2011" s="117">
        <f>IF(DATOS!J1975=Y$39,DATOS!C1975,"")</f>
        <v>0</v>
      </c>
    </row>
    <row r="2012" spans="27:29" x14ac:dyDescent="0.3">
      <c r="AA2012" s="114">
        <f t="shared" si="35"/>
        <v>1</v>
      </c>
      <c r="AB2012" s="114">
        <f>IF(AC2012="",0,IFERROR(IF(VLOOKUP(AC2012,AC$38:AC2011,1,0)&gt;0,0,0),1))</f>
        <v>0</v>
      </c>
      <c r="AC2012" s="117">
        <f>IF(DATOS!J1976=Y$39,DATOS!C1976,"")</f>
        <v>0</v>
      </c>
    </row>
    <row r="2013" spans="27:29" x14ac:dyDescent="0.3">
      <c r="AA2013" s="114">
        <f t="shared" si="35"/>
        <v>1</v>
      </c>
      <c r="AB2013" s="114">
        <f>IF(AC2013="",0,IFERROR(IF(VLOOKUP(AC2013,AC$38:AC2012,1,0)&gt;0,0,0),1))</f>
        <v>0</v>
      </c>
      <c r="AC2013" s="117">
        <f>IF(DATOS!J1977=Y$39,DATOS!C1977,"")</f>
        <v>0</v>
      </c>
    </row>
    <row r="2014" spans="27:29" x14ac:dyDescent="0.3">
      <c r="AA2014" s="114">
        <f t="shared" si="35"/>
        <v>1</v>
      </c>
      <c r="AB2014" s="114">
        <f>IF(AC2014="",0,IFERROR(IF(VLOOKUP(AC2014,AC$38:AC2013,1,0)&gt;0,0,0),1))</f>
        <v>0</v>
      </c>
      <c r="AC2014" s="117">
        <f>IF(DATOS!J1978=Y$39,DATOS!C1978,"")</f>
        <v>0</v>
      </c>
    </row>
    <row r="2015" spans="27:29" x14ac:dyDescent="0.3">
      <c r="AA2015" s="114">
        <f t="shared" si="35"/>
        <v>1</v>
      </c>
      <c r="AB2015" s="114">
        <f>IF(AC2015="",0,IFERROR(IF(VLOOKUP(AC2015,AC$38:AC2014,1,0)&gt;0,0,0),1))</f>
        <v>0</v>
      </c>
      <c r="AC2015" s="117">
        <f>IF(DATOS!J1979=Y$39,DATOS!C1979,"")</f>
        <v>0</v>
      </c>
    </row>
    <row r="2016" spans="27:29" x14ac:dyDescent="0.3">
      <c r="AA2016" s="114">
        <f t="shared" si="35"/>
        <v>1</v>
      </c>
      <c r="AB2016" s="114">
        <f>IF(AC2016="",0,IFERROR(IF(VLOOKUP(AC2016,AC$38:AC2015,1,0)&gt;0,0,0),1))</f>
        <v>0</v>
      </c>
      <c r="AC2016" s="117">
        <f>IF(DATOS!J1980=Y$39,DATOS!C1980,"")</f>
        <v>0</v>
      </c>
    </row>
    <row r="2017" spans="27:29" x14ac:dyDescent="0.3">
      <c r="AA2017" s="114">
        <f t="shared" si="35"/>
        <v>1</v>
      </c>
      <c r="AB2017" s="114">
        <f>IF(AC2017="",0,IFERROR(IF(VLOOKUP(AC2017,AC$38:AC2016,1,0)&gt;0,0,0),1))</f>
        <v>0</v>
      </c>
      <c r="AC2017" s="117">
        <f>IF(DATOS!J1981=Y$39,DATOS!C1981,"")</f>
        <v>0</v>
      </c>
    </row>
    <row r="2018" spans="27:29" x14ac:dyDescent="0.3">
      <c r="AA2018" s="114">
        <f t="shared" si="35"/>
        <v>1</v>
      </c>
      <c r="AB2018" s="114">
        <f>IF(AC2018="",0,IFERROR(IF(VLOOKUP(AC2018,AC$38:AC2017,1,0)&gt;0,0,0),1))</f>
        <v>0</v>
      </c>
      <c r="AC2018" s="117">
        <f>IF(DATOS!J1982=Y$39,DATOS!C1982,"")</f>
        <v>0</v>
      </c>
    </row>
    <row r="2019" spans="27:29" x14ac:dyDescent="0.3">
      <c r="AA2019" s="114">
        <f t="shared" si="35"/>
        <v>1</v>
      </c>
      <c r="AB2019" s="114">
        <f>IF(AC2019="",0,IFERROR(IF(VLOOKUP(AC2019,AC$38:AC2018,1,0)&gt;0,0,0),1))</f>
        <v>0</v>
      </c>
      <c r="AC2019" s="117">
        <f>IF(DATOS!J1983=Y$39,DATOS!C1983,"")</f>
        <v>0</v>
      </c>
    </row>
    <row r="2020" spans="27:29" x14ac:dyDescent="0.3">
      <c r="AA2020" s="114">
        <f t="shared" si="35"/>
        <v>1</v>
      </c>
      <c r="AB2020" s="114">
        <f>IF(AC2020="",0,IFERROR(IF(VLOOKUP(AC2020,AC$38:AC2019,1,0)&gt;0,0,0),1))</f>
        <v>0</v>
      </c>
      <c r="AC2020" s="117">
        <f>IF(DATOS!J1984=Y$39,DATOS!C1984,"")</f>
        <v>0</v>
      </c>
    </row>
    <row r="2021" spans="27:29" x14ac:dyDescent="0.3">
      <c r="AA2021" s="114">
        <f t="shared" si="35"/>
        <v>1</v>
      </c>
      <c r="AB2021" s="114">
        <f>IF(AC2021="",0,IFERROR(IF(VLOOKUP(AC2021,AC$38:AC2020,1,0)&gt;0,0,0),1))</f>
        <v>0</v>
      </c>
      <c r="AC2021" s="117">
        <f>IF(DATOS!J1985=Y$39,DATOS!C1985,"")</f>
        <v>0</v>
      </c>
    </row>
    <row r="2022" spans="27:29" x14ac:dyDescent="0.3">
      <c r="AA2022" s="114">
        <f t="shared" ref="AA2022:AA2085" si="36">AA2021+AB2022</f>
        <v>1</v>
      </c>
      <c r="AB2022" s="114">
        <f>IF(AC2022="",0,IFERROR(IF(VLOOKUP(AC2022,AC$38:AC2021,1,0)&gt;0,0,0),1))</f>
        <v>0</v>
      </c>
      <c r="AC2022" s="117">
        <f>IF(DATOS!J1986=Y$39,DATOS!C1986,"")</f>
        <v>0</v>
      </c>
    </row>
    <row r="2023" spans="27:29" x14ac:dyDescent="0.3">
      <c r="AA2023" s="114">
        <f t="shared" si="36"/>
        <v>1</v>
      </c>
      <c r="AB2023" s="114">
        <f>IF(AC2023="",0,IFERROR(IF(VLOOKUP(AC2023,AC$38:AC2022,1,0)&gt;0,0,0),1))</f>
        <v>0</v>
      </c>
      <c r="AC2023" s="117">
        <f>IF(DATOS!J1987=Y$39,DATOS!C1987,"")</f>
        <v>0</v>
      </c>
    </row>
    <row r="2024" spans="27:29" x14ac:dyDescent="0.3">
      <c r="AA2024" s="114">
        <f t="shared" si="36"/>
        <v>1</v>
      </c>
      <c r="AB2024" s="114">
        <f>IF(AC2024="",0,IFERROR(IF(VLOOKUP(AC2024,AC$38:AC2023,1,0)&gt;0,0,0),1))</f>
        <v>0</v>
      </c>
      <c r="AC2024" s="117">
        <f>IF(DATOS!J1988=Y$39,DATOS!C1988,"")</f>
        <v>0</v>
      </c>
    </row>
    <row r="2025" spans="27:29" x14ac:dyDescent="0.3">
      <c r="AA2025" s="114">
        <f t="shared" si="36"/>
        <v>1</v>
      </c>
      <c r="AB2025" s="114">
        <f>IF(AC2025="",0,IFERROR(IF(VLOOKUP(AC2025,AC$38:AC2024,1,0)&gt;0,0,0),1))</f>
        <v>0</v>
      </c>
      <c r="AC2025" s="117">
        <f>IF(DATOS!J1989=Y$39,DATOS!C1989,"")</f>
        <v>0</v>
      </c>
    </row>
    <row r="2026" spans="27:29" x14ac:dyDescent="0.3">
      <c r="AA2026" s="114">
        <f t="shared" si="36"/>
        <v>1</v>
      </c>
      <c r="AB2026" s="114">
        <f>IF(AC2026="",0,IFERROR(IF(VLOOKUP(AC2026,AC$38:AC2025,1,0)&gt;0,0,0),1))</f>
        <v>0</v>
      </c>
      <c r="AC2026" s="117">
        <f>IF(DATOS!J1990=Y$39,DATOS!C1990,"")</f>
        <v>0</v>
      </c>
    </row>
    <row r="2027" spans="27:29" x14ac:dyDescent="0.3">
      <c r="AA2027" s="114">
        <f t="shared" si="36"/>
        <v>1</v>
      </c>
      <c r="AB2027" s="114">
        <f>IF(AC2027="",0,IFERROR(IF(VLOOKUP(AC2027,AC$38:AC2026,1,0)&gt;0,0,0),1))</f>
        <v>0</v>
      </c>
      <c r="AC2027" s="117">
        <f>IF(DATOS!J1991=Y$39,DATOS!C1991,"")</f>
        <v>0</v>
      </c>
    </row>
    <row r="2028" spans="27:29" x14ac:dyDescent="0.3">
      <c r="AA2028" s="114">
        <f t="shared" si="36"/>
        <v>1</v>
      </c>
      <c r="AB2028" s="114">
        <f>IF(AC2028="",0,IFERROR(IF(VLOOKUP(AC2028,AC$38:AC2027,1,0)&gt;0,0,0),1))</f>
        <v>0</v>
      </c>
      <c r="AC2028" s="117">
        <f>IF(DATOS!J1992=Y$39,DATOS!C1992,"")</f>
        <v>0</v>
      </c>
    </row>
    <row r="2029" spans="27:29" x14ac:dyDescent="0.3">
      <c r="AA2029" s="114">
        <f t="shared" si="36"/>
        <v>1</v>
      </c>
      <c r="AB2029" s="114">
        <f>IF(AC2029="",0,IFERROR(IF(VLOOKUP(AC2029,AC$38:AC2028,1,0)&gt;0,0,0),1))</f>
        <v>0</v>
      </c>
      <c r="AC2029" s="117">
        <f>IF(DATOS!J1993=Y$39,DATOS!C1993,"")</f>
        <v>0</v>
      </c>
    </row>
    <row r="2030" spans="27:29" x14ac:dyDescent="0.3">
      <c r="AA2030" s="114">
        <f t="shared" si="36"/>
        <v>1</v>
      </c>
      <c r="AB2030" s="114">
        <f>IF(AC2030="",0,IFERROR(IF(VLOOKUP(AC2030,AC$38:AC2029,1,0)&gt;0,0,0),1))</f>
        <v>0</v>
      </c>
      <c r="AC2030" s="117">
        <f>IF(DATOS!J1994=Y$39,DATOS!C1994,"")</f>
        <v>0</v>
      </c>
    </row>
    <row r="2031" spans="27:29" x14ac:dyDescent="0.3">
      <c r="AA2031" s="114">
        <f t="shared" si="36"/>
        <v>1</v>
      </c>
      <c r="AB2031" s="114">
        <f>IF(AC2031="",0,IFERROR(IF(VLOOKUP(AC2031,AC$38:AC2030,1,0)&gt;0,0,0),1))</f>
        <v>0</v>
      </c>
      <c r="AC2031" s="117">
        <f>IF(DATOS!J1995=Y$39,DATOS!C1995,"")</f>
        <v>0</v>
      </c>
    </row>
    <row r="2032" spans="27:29" x14ac:dyDescent="0.3">
      <c r="AA2032" s="114">
        <f t="shared" si="36"/>
        <v>1</v>
      </c>
      <c r="AB2032" s="114">
        <f>IF(AC2032="",0,IFERROR(IF(VLOOKUP(AC2032,AC$38:AC2031,1,0)&gt;0,0,0),1))</f>
        <v>0</v>
      </c>
      <c r="AC2032" s="117">
        <f>IF(DATOS!J1996=Y$39,DATOS!C1996,"")</f>
        <v>0</v>
      </c>
    </row>
    <row r="2033" spans="27:29" x14ac:dyDescent="0.3">
      <c r="AA2033" s="114">
        <f t="shared" si="36"/>
        <v>1</v>
      </c>
      <c r="AB2033" s="114">
        <f>IF(AC2033="",0,IFERROR(IF(VLOOKUP(AC2033,AC$38:AC2032,1,0)&gt;0,0,0),1))</f>
        <v>0</v>
      </c>
      <c r="AC2033" s="117">
        <f>IF(DATOS!J1997=Y$39,DATOS!C1997,"")</f>
        <v>0</v>
      </c>
    </row>
    <row r="2034" spans="27:29" x14ac:dyDescent="0.3">
      <c r="AA2034" s="114">
        <f t="shared" si="36"/>
        <v>1</v>
      </c>
      <c r="AB2034" s="114">
        <f>IF(AC2034="",0,IFERROR(IF(VLOOKUP(AC2034,AC$38:AC2033,1,0)&gt;0,0,0),1))</f>
        <v>0</v>
      </c>
      <c r="AC2034" s="117">
        <f>IF(DATOS!J1998=Y$39,DATOS!C1998,"")</f>
        <v>0</v>
      </c>
    </row>
    <row r="2035" spans="27:29" x14ac:dyDescent="0.3">
      <c r="AA2035" s="114">
        <f t="shared" si="36"/>
        <v>1</v>
      </c>
      <c r="AB2035" s="114">
        <f>IF(AC2035="",0,IFERROR(IF(VLOOKUP(AC2035,AC$38:AC2034,1,0)&gt;0,0,0),1))</f>
        <v>0</v>
      </c>
      <c r="AC2035" s="117">
        <f>IF(DATOS!J1999=Y$39,DATOS!C1999,"")</f>
        <v>0</v>
      </c>
    </row>
    <row r="2036" spans="27:29" x14ac:dyDescent="0.3">
      <c r="AA2036" s="114">
        <f t="shared" si="36"/>
        <v>1</v>
      </c>
      <c r="AB2036" s="114">
        <f>IF(AC2036="",0,IFERROR(IF(VLOOKUP(AC2036,AC$38:AC2035,1,0)&gt;0,0,0),1))</f>
        <v>0</v>
      </c>
      <c r="AC2036" s="117">
        <f>IF(DATOS!J2000=Y$39,DATOS!C2000,"")</f>
        <v>0</v>
      </c>
    </row>
    <row r="2037" spans="27:29" x14ac:dyDescent="0.3">
      <c r="AA2037" s="114">
        <f t="shared" si="36"/>
        <v>1</v>
      </c>
      <c r="AB2037" s="114">
        <f>IF(AC2037="",0,IFERROR(IF(VLOOKUP(AC2037,AC$38:AC2036,1,0)&gt;0,0,0),1))</f>
        <v>0</v>
      </c>
      <c r="AC2037" s="117">
        <f>IF(DATOS!J2001=Y$39,DATOS!C2001,"")</f>
        <v>0</v>
      </c>
    </row>
    <row r="2038" spans="27:29" x14ac:dyDescent="0.3">
      <c r="AA2038" s="114">
        <f t="shared" si="36"/>
        <v>1</v>
      </c>
      <c r="AB2038" s="114">
        <f>IF(AC2038="",0,IFERROR(IF(VLOOKUP(AC2038,AC$38:AC2037,1,0)&gt;0,0,0),1))</f>
        <v>0</v>
      </c>
      <c r="AC2038" s="117">
        <f>IF(DATOS!J2002=Y$39,DATOS!C2002,"")</f>
        <v>0</v>
      </c>
    </row>
    <row r="2039" spans="27:29" x14ac:dyDescent="0.3">
      <c r="AA2039" s="114">
        <f t="shared" si="36"/>
        <v>1</v>
      </c>
      <c r="AB2039" s="114">
        <f>IF(AC2039="",0,IFERROR(IF(VLOOKUP(AC2039,AC$38:AC2038,1,0)&gt;0,0,0),1))</f>
        <v>0</v>
      </c>
      <c r="AC2039" s="117">
        <f>IF(DATOS!J2003=Y$39,DATOS!C2003,"")</f>
        <v>0</v>
      </c>
    </row>
    <row r="2040" spans="27:29" x14ac:dyDescent="0.3">
      <c r="AA2040" s="114">
        <f t="shared" si="36"/>
        <v>1</v>
      </c>
      <c r="AB2040" s="114">
        <f>IF(AC2040="",0,IFERROR(IF(VLOOKUP(AC2040,AC$38:AC2039,1,0)&gt;0,0,0),1))</f>
        <v>0</v>
      </c>
      <c r="AC2040" s="117">
        <f>IF(DATOS!J2004=Y$39,DATOS!C2004,"")</f>
        <v>0</v>
      </c>
    </row>
    <row r="2041" spans="27:29" x14ac:dyDescent="0.3">
      <c r="AA2041" s="114">
        <f t="shared" si="36"/>
        <v>1</v>
      </c>
      <c r="AB2041" s="114">
        <f>IF(AC2041="",0,IFERROR(IF(VLOOKUP(AC2041,AC$38:AC2040,1,0)&gt;0,0,0),1))</f>
        <v>0</v>
      </c>
      <c r="AC2041" s="117">
        <f>IF(DATOS!J2005=Y$39,DATOS!C2005,"")</f>
        <v>0</v>
      </c>
    </row>
    <row r="2042" spans="27:29" x14ac:dyDescent="0.3">
      <c r="AA2042" s="114">
        <f t="shared" si="36"/>
        <v>1</v>
      </c>
      <c r="AB2042" s="114">
        <f>IF(AC2042="",0,IFERROR(IF(VLOOKUP(AC2042,AC$38:AC2041,1,0)&gt;0,0,0),1))</f>
        <v>0</v>
      </c>
      <c r="AC2042" s="117">
        <f>IF(DATOS!J2006=Y$39,DATOS!C2006,"")</f>
        <v>0</v>
      </c>
    </row>
    <row r="2043" spans="27:29" x14ac:dyDescent="0.3">
      <c r="AA2043" s="114">
        <f t="shared" si="36"/>
        <v>1</v>
      </c>
      <c r="AB2043" s="114">
        <f>IF(AC2043="",0,IFERROR(IF(VLOOKUP(AC2043,AC$38:AC2042,1,0)&gt;0,0,0),1))</f>
        <v>0</v>
      </c>
      <c r="AC2043" s="117">
        <f>IF(DATOS!J2007=Y$39,DATOS!C2007,"")</f>
        <v>0</v>
      </c>
    </row>
    <row r="2044" spans="27:29" x14ac:dyDescent="0.3">
      <c r="AA2044" s="114">
        <f t="shared" si="36"/>
        <v>1</v>
      </c>
      <c r="AB2044" s="114">
        <f>IF(AC2044="",0,IFERROR(IF(VLOOKUP(AC2044,AC$38:AC2043,1,0)&gt;0,0,0),1))</f>
        <v>0</v>
      </c>
      <c r="AC2044" s="117">
        <f>IF(DATOS!J2008=Y$39,DATOS!C2008,"")</f>
        <v>0</v>
      </c>
    </row>
    <row r="2045" spans="27:29" x14ac:dyDescent="0.3">
      <c r="AA2045" s="114">
        <f t="shared" si="36"/>
        <v>1</v>
      </c>
      <c r="AB2045" s="114">
        <f>IF(AC2045="",0,IFERROR(IF(VLOOKUP(AC2045,AC$38:AC2044,1,0)&gt;0,0,0),1))</f>
        <v>0</v>
      </c>
      <c r="AC2045" s="117">
        <f>IF(DATOS!J2009=Y$39,DATOS!C2009,"")</f>
        <v>0</v>
      </c>
    </row>
    <row r="2046" spans="27:29" x14ac:dyDescent="0.3">
      <c r="AA2046" s="114">
        <f t="shared" si="36"/>
        <v>1</v>
      </c>
      <c r="AB2046" s="114">
        <f>IF(AC2046="",0,IFERROR(IF(VLOOKUP(AC2046,AC$38:AC2045,1,0)&gt;0,0,0),1))</f>
        <v>0</v>
      </c>
      <c r="AC2046" s="117">
        <f>IF(DATOS!J2010=Y$39,DATOS!C2010,"")</f>
        <v>0</v>
      </c>
    </row>
    <row r="2047" spans="27:29" x14ac:dyDescent="0.3">
      <c r="AA2047" s="114">
        <f t="shared" si="36"/>
        <v>1</v>
      </c>
      <c r="AB2047" s="114">
        <f>IF(AC2047="",0,IFERROR(IF(VLOOKUP(AC2047,AC$38:AC2046,1,0)&gt;0,0,0),1))</f>
        <v>0</v>
      </c>
      <c r="AC2047" s="117">
        <f>IF(DATOS!J2011=Y$39,DATOS!C2011,"")</f>
        <v>0</v>
      </c>
    </row>
    <row r="2048" spans="27:29" x14ac:dyDescent="0.3">
      <c r="AA2048" s="114">
        <f t="shared" si="36"/>
        <v>1</v>
      </c>
      <c r="AB2048" s="114">
        <f>IF(AC2048="",0,IFERROR(IF(VLOOKUP(AC2048,AC$38:AC2047,1,0)&gt;0,0,0),1))</f>
        <v>0</v>
      </c>
      <c r="AC2048" s="117">
        <f>IF(DATOS!J2012=Y$39,DATOS!C2012,"")</f>
        <v>0</v>
      </c>
    </row>
    <row r="2049" spans="27:29" x14ac:dyDescent="0.3">
      <c r="AA2049" s="114">
        <f t="shared" si="36"/>
        <v>1</v>
      </c>
      <c r="AB2049" s="114">
        <f>IF(AC2049="",0,IFERROR(IF(VLOOKUP(AC2049,AC$38:AC2048,1,0)&gt;0,0,0),1))</f>
        <v>0</v>
      </c>
      <c r="AC2049" s="117">
        <f>IF(DATOS!J2013=Y$39,DATOS!C2013,"")</f>
        <v>0</v>
      </c>
    </row>
    <row r="2050" spans="27:29" x14ac:dyDescent="0.3">
      <c r="AA2050" s="114">
        <f t="shared" si="36"/>
        <v>1</v>
      </c>
      <c r="AB2050" s="114">
        <f>IF(AC2050="",0,IFERROR(IF(VLOOKUP(AC2050,AC$38:AC2049,1,0)&gt;0,0,0),1))</f>
        <v>0</v>
      </c>
      <c r="AC2050" s="117">
        <f>IF(DATOS!J2014=Y$39,DATOS!C2014,"")</f>
        <v>0</v>
      </c>
    </row>
    <row r="2051" spans="27:29" x14ac:dyDescent="0.3">
      <c r="AA2051" s="114">
        <f t="shared" si="36"/>
        <v>1</v>
      </c>
      <c r="AB2051" s="114">
        <f>IF(AC2051="",0,IFERROR(IF(VLOOKUP(AC2051,AC$38:AC2050,1,0)&gt;0,0,0),1))</f>
        <v>0</v>
      </c>
      <c r="AC2051" s="117">
        <f>IF(DATOS!J2015=Y$39,DATOS!C2015,"")</f>
        <v>0</v>
      </c>
    </row>
    <row r="2052" spans="27:29" x14ac:dyDescent="0.3">
      <c r="AA2052" s="114">
        <f t="shared" si="36"/>
        <v>1</v>
      </c>
      <c r="AB2052" s="114">
        <f>IF(AC2052="",0,IFERROR(IF(VLOOKUP(AC2052,AC$38:AC2051,1,0)&gt;0,0,0),1))</f>
        <v>0</v>
      </c>
      <c r="AC2052" s="117">
        <f>IF(DATOS!J2016=Y$39,DATOS!C2016,"")</f>
        <v>0</v>
      </c>
    </row>
    <row r="2053" spans="27:29" x14ac:dyDescent="0.3">
      <c r="AA2053" s="114">
        <f t="shared" si="36"/>
        <v>1</v>
      </c>
      <c r="AB2053" s="114">
        <f>IF(AC2053="",0,IFERROR(IF(VLOOKUP(AC2053,AC$38:AC2052,1,0)&gt;0,0,0),1))</f>
        <v>0</v>
      </c>
      <c r="AC2053" s="117">
        <f>IF(DATOS!J2017=Y$39,DATOS!C2017,"")</f>
        <v>0</v>
      </c>
    </row>
    <row r="2054" spans="27:29" x14ac:dyDescent="0.3">
      <c r="AA2054" s="114">
        <f t="shared" si="36"/>
        <v>1</v>
      </c>
      <c r="AB2054" s="114">
        <f>IF(AC2054="",0,IFERROR(IF(VLOOKUP(AC2054,AC$38:AC2053,1,0)&gt;0,0,0),1))</f>
        <v>0</v>
      </c>
      <c r="AC2054" s="117">
        <f>IF(DATOS!J2018=Y$39,DATOS!C2018,"")</f>
        <v>0</v>
      </c>
    </row>
    <row r="2055" spans="27:29" x14ac:dyDescent="0.3">
      <c r="AA2055" s="114">
        <f t="shared" si="36"/>
        <v>1</v>
      </c>
      <c r="AB2055" s="114">
        <f>IF(AC2055="",0,IFERROR(IF(VLOOKUP(AC2055,AC$38:AC2054,1,0)&gt;0,0,0),1))</f>
        <v>0</v>
      </c>
      <c r="AC2055" s="117">
        <f>IF(DATOS!J2019=Y$39,DATOS!C2019,"")</f>
        <v>0</v>
      </c>
    </row>
    <row r="2056" spans="27:29" x14ac:dyDescent="0.3">
      <c r="AA2056" s="114">
        <f t="shared" si="36"/>
        <v>1</v>
      </c>
      <c r="AB2056" s="114">
        <f>IF(AC2056="",0,IFERROR(IF(VLOOKUP(AC2056,AC$38:AC2055,1,0)&gt;0,0,0),1))</f>
        <v>0</v>
      </c>
      <c r="AC2056" s="117">
        <f>IF(DATOS!J2020=Y$39,DATOS!C2020,"")</f>
        <v>0</v>
      </c>
    </row>
    <row r="2057" spans="27:29" x14ac:dyDescent="0.3">
      <c r="AA2057" s="114">
        <f t="shared" si="36"/>
        <v>1</v>
      </c>
      <c r="AB2057" s="114">
        <f>IF(AC2057="",0,IFERROR(IF(VLOOKUP(AC2057,AC$38:AC2056,1,0)&gt;0,0,0),1))</f>
        <v>0</v>
      </c>
      <c r="AC2057" s="117">
        <f>IF(DATOS!J2021=Y$39,DATOS!C2021,"")</f>
        <v>0</v>
      </c>
    </row>
    <row r="2058" spans="27:29" x14ac:dyDescent="0.3">
      <c r="AA2058" s="114">
        <f t="shared" si="36"/>
        <v>1</v>
      </c>
      <c r="AB2058" s="114">
        <f>IF(AC2058="",0,IFERROR(IF(VLOOKUP(AC2058,AC$38:AC2057,1,0)&gt;0,0,0),1))</f>
        <v>0</v>
      </c>
      <c r="AC2058" s="117">
        <f>IF(DATOS!J2022=Y$39,DATOS!C2022,"")</f>
        <v>0</v>
      </c>
    </row>
    <row r="2059" spans="27:29" x14ac:dyDescent="0.3">
      <c r="AA2059" s="114">
        <f t="shared" si="36"/>
        <v>1</v>
      </c>
      <c r="AB2059" s="114">
        <f>IF(AC2059="",0,IFERROR(IF(VLOOKUP(AC2059,AC$38:AC2058,1,0)&gt;0,0,0),1))</f>
        <v>0</v>
      </c>
      <c r="AC2059" s="117">
        <f>IF(DATOS!J2023=Y$39,DATOS!C2023,"")</f>
        <v>0</v>
      </c>
    </row>
    <row r="2060" spans="27:29" x14ac:dyDescent="0.3">
      <c r="AA2060" s="114">
        <f t="shared" si="36"/>
        <v>1</v>
      </c>
      <c r="AB2060" s="114">
        <f>IF(AC2060="",0,IFERROR(IF(VLOOKUP(AC2060,AC$38:AC2059,1,0)&gt;0,0,0),1))</f>
        <v>0</v>
      </c>
      <c r="AC2060" s="117">
        <f>IF(DATOS!J2024=Y$39,DATOS!C2024,"")</f>
        <v>0</v>
      </c>
    </row>
    <row r="2061" spans="27:29" x14ac:dyDescent="0.3">
      <c r="AA2061" s="114">
        <f t="shared" si="36"/>
        <v>1</v>
      </c>
      <c r="AB2061" s="114">
        <f>IF(AC2061="",0,IFERROR(IF(VLOOKUP(AC2061,AC$38:AC2060,1,0)&gt;0,0,0),1))</f>
        <v>0</v>
      </c>
      <c r="AC2061" s="117">
        <f>IF(DATOS!J2025=Y$39,DATOS!C2025,"")</f>
        <v>0</v>
      </c>
    </row>
    <row r="2062" spans="27:29" x14ac:dyDescent="0.3">
      <c r="AA2062" s="114">
        <f t="shared" si="36"/>
        <v>1</v>
      </c>
      <c r="AB2062" s="114">
        <f>IF(AC2062="",0,IFERROR(IF(VLOOKUP(AC2062,AC$38:AC2061,1,0)&gt;0,0,0),1))</f>
        <v>0</v>
      </c>
      <c r="AC2062" s="117">
        <f>IF(DATOS!J2026=Y$39,DATOS!C2026,"")</f>
        <v>0</v>
      </c>
    </row>
    <row r="2063" spans="27:29" x14ac:dyDescent="0.3">
      <c r="AA2063" s="114">
        <f t="shared" si="36"/>
        <v>1</v>
      </c>
      <c r="AB2063" s="114">
        <f>IF(AC2063="",0,IFERROR(IF(VLOOKUP(AC2063,AC$38:AC2062,1,0)&gt;0,0,0),1))</f>
        <v>0</v>
      </c>
      <c r="AC2063" s="117">
        <f>IF(DATOS!J2027=Y$39,DATOS!C2027,"")</f>
        <v>0</v>
      </c>
    </row>
    <row r="2064" spans="27:29" x14ac:dyDescent="0.3">
      <c r="AA2064" s="114">
        <f t="shared" si="36"/>
        <v>1</v>
      </c>
      <c r="AB2064" s="114">
        <f>IF(AC2064="",0,IFERROR(IF(VLOOKUP(AC2064,AC$38:AC2063,1,0)&gt;0,0,0),1))</f>
        <v>0</v>
      </c>
      <c r="AC2064" s="117">
        <f>IF(DATOS!J2028=Y$39,DATOS!C2028,"")</f>
        <v>0</v>
      </c>
    </row>
    <row r="2065" spans="27:29" x14ac:dyDescent="0.3">
      <c r="AA2065" s="114">
        <f t="shared" si="36"/>
        <v>1</v>
      </c>
      <c r="AB2065" s="114">
        <f>IF(AC2065="",0,IFERROR(IF(VLOOKUP(AC2065,AC$38:AC2064,1,0)&gt;0,0,0),1))</f>
        <v>0</v>
      </c>
      <c r="AC2065" s="117">
        <f>IF(DATOS!J2029=Y$39,DATOS!C2029,"")</f>
        <v>0</v>
      </c>
    </row>
    <row r="2066" spans="27:29" x14ac:dyDescent="0.3">
      <c r="AA2066" s="114">
        <f t="shared" si="36"/>
        <v>1</v>
      </c>
      <c r="AB2066" s="114">
        <f>IF(AC2066="",0,IFERROR(IF(VLOOKUP(AC2066,AC$38:AC2065,1,0)&gt;0,0,0),1))</f>
        <v>0</v>
      </c>
      <c r="AC2066" s="117">
        <f>IF(DATOS!J2030=Y$39,DATOS!C2030,"")</f>
        <v>0</v>
      </c>
    </row>
    <row r="2067" spans="27:29" x14ac:dyDescent="0.3">
      <c r="AA2067" s="114">
        <f t="shared" si="36"/>
        <v>1</v>
      </c>
      <c r="AB2067" s="114">
        <f>IF(AC2067="",0,IFERROR(IF(VLOOKUP(AC2067,AC$38:AC2066,1,0)&gt;0,0,0),1))</f>
        <v>0</v>
      </c>
      <c r="AC2067" s="117">
        <f>IF(DATOS!J2031=Y$39,DATOS!C2031,"")</f>
        <v>0</v>
      </c>
    </row>
    <row r="2068" spans="27:29" x14ac:dyDescent="0.3">
      <c r="AA2068" s="114">
        <f t="shared" si="36"/>
        <v>1</v>
      </c>
      <c r="AB2068" s="114">
        <f>IF(AC2068="",0,IFERROR(IF(VLOOKUP(AC2068,AC$38:AC2067,1,0)&gt;0,0,0),1))</f>
        <v>0</v>
      </c>
      <c r="AC2068" s="117">
        <f>IF(DATOS!J2032=Y$39,DATOS!C2032,"")</f>
        <v>0</v>
      </c>
    </row>
    <row r="2069" spans="27:29" x14ac:dyDescent="0.3">
      <c r="AA2069" s="114">
        <f t="shared" si="36"/>
        <v>1</v>
      </c>
      <c r="AB2069" s="114">
        <f>IF(AC2069="",0,IFERROR(IF(VLOOKUP(AC2069,AC$38:AC2068,1,0)&gt;0,0,0),1))</f>
        <v>0</v>
      </c>
      <c r="AC2069" s="117">
        <f>IF(DATOS!J2033=Y$39,DATOS!C2033,"")</f>
        <v>0</v>
      </c>
    </row>
    <row r="2070" spans="27:29" x14ac:dyDescent="0.3">
      <c r="AA2070" s="114">
        <f t="shared" si="36"/>
        <v>1</v>
      </c>
      <c r="AB2070" s="114">
        <f>IF(AC2070="",0,IFERROR(IF(VLOOKUP(AC2070,AC$38:AC2069,1,0)&gt;0,0,0),1))</f>
        <v>0</v>
      </c>
      <c r="AC2070" s="117">
        <f>IF(DATOS!J2034=Y$39,DATOS!C2034,"")</f>
        <v>0</v>
      </c>
    </row>
    <row r="2071" spans="27:29" x14ac:dyDescent="0.3">
      <c r="AA2071" s="114">
        <f t="shared" si="36"/>
        <v>1</v>
      </c>
      <c r="AB2071" s="114">
        <f>IF(AC2071="",0,IFERROR(IF(VLOOKUP(AC2071,AC$38:AC2070,1,0)&gt;0,0,0),1))</f>
        <v>0</v>
      </c>
      <c r="AC2071" s="117">
        <f>IF(DATOS!J2035=Y$39,DATOS!C2035,"")</f>
        <v>0</v>
      </c>
    </row>
    <row r="2072" spans="27:29" x14ac:dyDescent="0.3">
      <c r="AA2072" s="114">
        <f t="shared" si="36"/>
        <v>1</v>
      </c>
      <c r="AB2072" s="114">
        <f>IF(AC2072="",0,IFERROR(IF(VLOOKUP(AC2072,AC$38:AC2071,1,0)&gt;0,0,0),1))</f>
        <v>0</v>
      </c>
      <c r="AC2072" s="117">
        <f>IF(DATOS!J2036=Y$39,DATOS!C2036,"")</f>
        <v>0</v>
      </c>
    </row>
    <row r="2073" spans="27:29" x14ac:dyDescent="0.3">
      <c r="AA2073" s="114">
        <f t="shared" si="36"/>
        <v>1</v>
      </c>
      <c r="AB2073" s="114">
        <f>IF(AC2073="",0,IFERROR(IF(VLOOKUP(AC2073,AC$38:AC2072,1,0)&gt;0,0,0),1))</f>
        <v>0</v>
      </c>
      <c r="AC2073" s="117">
        <f>IF(DATOS!J2037=Y$39,DATOS!C2037,"")</f>
        <v>0</v>
      </c>
    </row>
    <row r="2074" spans="27:29" x14ac:dyDescent="0.3">
      <c r="AA2074" s="114">
        <f t="shared" si="36"/>
        <v>1</v>
      </c>
      <c r="AB2074" s="114">
        <f>IF(AC2074="",0,IFERROR(IF(VLOOKUP(AC2074,AC$38:AC2073,1,0)&gt;0,0,0),1))</f>
        <v>0</v>
      </c>
      <c r="AC2074" s="117">
        <f>IF(DATOS!J2038=Y$39,DATOS!C2038,"")</f>
        <v>0</v>
      </c>
    </row>
    <row r="2075" spans="27:29" x14ac:dyDescent="0.3">
      <c r="AA2075" s="114">
        <f t="shared" si="36"/>
        <v>1</v>
      </c>
      <c r="AB2075" s="114">
        <f>IF(AC2075="",0,IFERROR(IF(VLOOKUP(AC2075,AC$38:AC2074,1,0)&gt;0,0,0),1))</f>
        <v>0</v>
      </c>
      <c r="AC2075" s="117">
        <f>IF(DATOS!J2039=Y$39,DATOS!C2039,"")</f>
        <v>0</v>
      </c>
    </row>
    <row r="2076" spans="27:29" x14ac:dyDescent="0.3">
      <c r="AA2076" s="114">
        <f t="shared" si="36"/>
        <v>1</v>
      </c>
      <c r="AB2076" s="114">
        <f>IF(AC2076="",0,IFERROR(IF(VLOOKUP(AC2076,AC$38:AC2075,1,0)&gt;0,0,0),1))</f>
        <v>0</v>
      </c>
      <c r="AC2076" s="117">
        <f>IF(DATOS!J2040=Y$39,DATOS!C2040,"")</f>
        <v>0</v>
      </c>
    </row>
    <row r="2077" spans="27:29" x14ac:dyDescent="0.3">
      <c r="AA2077" s="114">
        <f t="shared" si="36"/>
        <v>1</v>
      </c>
      <c r="AB2077" s="114">
        <f>IF(AC2077="",0,IFERROR(IF(VLOOKUP(AC2077,AC$38:AC2076,1,0)&gt;0,0,0),1))</f>
        <v>0</v>
      </c>
      <c r="AC2077" s="117">
        <f>IF(DATOS!J2041=Y$39,DATOS!C2041,"")</f>
        <v>0</v>
      </c>
    </row>
    <row r="2078" spans="27:29" x14ac:dyDescent="0.3">
      <c r="AA2078" s="114">
        <f t="shared" si="36"/>
        <v>1</v>
      </c>
      <c r="AB2078" s="114">
        <f>IF(AC2078="",0,IFERROR(IF(VLOOKUP(AC2078,AC$38:AC2077,1,0)&gt;0,0,0),1))</f>
        <v>0</v>
      </c>
      <c r="AC2078" s="117">
        <f>IF(DATOS!J2042=Y$39,DATOS!C2042,"")</f>
        <v>0</v>
      </c>
    </row>
    <row r="2079" spans="27:29" x14ac:dyDescent="0.3">
      <c r="AA2079" s="114">
        <f t="shared" si="36"/>
        <v>1</v>
      </c>
      <c r="AB2079" s="114">
        <f>IF(AC2079="",0,IFERROR(IF(VLOOKUP(AC2079,AC$38:AC2078,1,0)&gt;0,0,0),1))</f>
        <v>0</v>
      </c>
      <c r="AC2079" s="117">
        <f>IF(DATOS!J2043=Y$39,DATOS!C2043,"")</f>
        <v>0</v>
      </c>
    </row>
    <row r="2080" spans="27:29" x14ac:dyDescent="0.3">
      <c r="AA2080" s="114">
        <f t="shared" si="36"/>
        <v>1</v>
      </c>
      <c r="AB2080" s="114">
        <f>IF(AC2080="",0,IFERROR(IF(VLOOKUP(AC2080,AC$38:AC2079,1,0)&gt;0,0,0),1))</f>
        <v>0</v>
      </c>
      <c r="AC2080" s="117">
        <f>IF(DATOS!J2044=Y$39,DATOS!C2044,"")</f>
        <v>0</v>
      </c>
    </row>
    <row r="2081" spans="27:29" x14ac:dyDescent="0.3">
      <c r="AA2081" s="114">
        <f t="shared" si="36"/>
        <v>1</v>
      </c>
      <c r="AB2081" s="114">
        <f>IF(AC2081="",0,IFERROR(IF(VLOOKUP(AC2081,AC$38:AC2080,1,0)&gt;0,0,0),1))</f>
        <v>0</v>
      </c>
      <c r="AC2081" s="117">
        <f>IF(DATOS!J2045=Y$39,DATOS!C2045,"")</f>
        <v>0</v>
      </c>
    </row>
    <row r="2082" spans="27:29" x14ac:dyDescent="0.3">
      <c r="AA2082" s="114">
        <f t="shared" si="36"/>
        <v>1</v>
      </c>
      <c r="AB2082" s="114">
        <f>IF(AC2082="",0,IFERROR(IF(VLOOKUP(AC2082,AC$38:AC2081,1,0)&gt;0,0,0),1))</f>
        <v>0</v>
      </c>
      <c r="AC2082" s="117">
        <f>IF(DATOS!J2046=Y$39,DATOS!C2046,"")</f>
        <v>0</v>
      </c>
    </row>
    <row r="2083" spans="27:29" x14ac:dyDescent="0.3">
      <c r="AA2083" s="114">
        <f t="shared" si="36"/>
        <v>1</v>
      </c>
      <c r="AB2083" s="114">
        <f>IF(AC2083="",0,IFERROR(IF(VLOOKUP(AC2083,AC$38:AC2082,1,0)&gt;0,0,0),1))</f>
        <v>0</v>
      </c>
      <c r="AC2083" s="117">
        <f>IF(DATOS!J2047=Y$39,DATOS!C2047,"")</f>
        <v>0</v>
      </c>
    </row>
    <row r="2084" spans="27:29" x14ac:dyDescent="0.3">
      <c r="AA2084" s="114">
        <f t="shared" si="36"/>
        <v>1</v>
      </c>
      <c r="AB2084" s="114">
        <f>IF(AC2084="",0,IFERROR(IF(VLOOKUP(AC2084,AC$38:AC2083,1,0)&gt;0,0,0),1))</f>
        <v>0</v>
      </c>
      <c r="AC2084" s="117">
        <f>IF(DATOS!J2048=Y$39,DATOS!C2048,"")</f>
        <v>0</v>
      </c>
    </row>
    <row r="2085" spans="27:29" x14ac:dyDescent="0.3">
      <c r="AA2085" s="114">
        <f t="shared" si="36"/>
        <v>1</v>
      </c>
      <c r="AB2085" s="114">
        <f>IF(AC2085="",0,IFERROR(IF(VLOOKUP(AC2085,AC$38:AC2084,1,0)&gt;0,0,0),1))</f>
        <v>0</v>
      </c>
      <c r="AC2085" s="117">
        <f>IF(DATOS!J2049=Y$39,DATOS!C2049,"")</f>
        <v>0</v>
      </c>
    </row>
    <row r="2086" spans="27:29" x14ac:dyDescent="0.3">
      <c r="AA2086" s="114">
        <f t="shared" ref="AA2086:AA2149" si="37">AA2085+AB2086</f>
        <v>1</v>
      </c>
      <c r="AB2086" s="114">
        <f>IF(AC2086="",0,IFERROR(IF(VLOOKUP(AC2086,AC$38:AC2085,1,0)&gt;0,0,0),1))</f>
        <v>0</v>
      </c>
      <c r="AC2086" s="117">
        <f>IF(DATOS!J2050=Y$39,DATOS!C2050,"")</f>
        <v>0</v>
      </c>
    </row>
    <row r="2087" spans="27:29" x14ac:dyDescent="0.3">
      <c r="AA2087" s="114">
        <f t="shared" si="37"/>
        <v>1</v>
      </c>
      <c r="AB2087" s="114">
        <f>IF(AC2087="",0,IFERROR(IF(VLOOKUP(AC2087,AC$38:AC2086,1,0)&gt;0,0,0),1))</f>
        <v>0</v>
      </c>
      <c r="AC2087" s="117">
        <f>IF(DATOS!J2051=Y$39,DATOS!C2051,"")</f>
        <v>0</v>
      </c>
    </row>
    <row r="2088" spans="27:29" x14ac:dyDescent="0.3">
      <c r="AA2088" s="114">
        <f t="shared" si="37"/>
        <v>1</v>
      </c>
      <c r="AB2088" s="114">
        <f>IF(AC2088="",0,IFERROR(IF(VLOOKUP(AC2088,AC$38:AC2087,1,0)&gt;0,0,0),1))</f>
        <v>0</v>
      </c>
      <c r="AC2088" s="117">
        <f>IF(DATOS!J2052=Y$39,DATOS!C2052,"")</f>
        <v>0</v>
      </c>
    </row>
    <row r="2089" spans="27:29" x14ac:dyDescent="0.3">
      <c r="AA2089" s="114">
        <f t="shared" si="37"/>
        <v>1</v>
      </c>
      <c r="AB2089" s="114">
        <f>IF(AC2089="",0,IFERROR(IF(VLOOKUP(AC2089,AC$38:AC2088,1,0)&gt;0,0,0),1))</f>
        <v>0</v>
      </c>
      <c r="AC2089" s="117">
        <f>IF(DATOS!J2053=Y$39,DATOS!C2053,"")</f>
        <v>0</v>
      </c>
    </row>
    <row r="2090" spans="27:29" x14ac:dyDescent="0.3">
      <c r="AA2090" s="114">
        <f t="shared" si="37"/>
        <v>1</v>
      </c>
      <c r="AB2090" s="114">
        <f>IF(AC2090="",0,IFERROR(IF(VLOOKUP(AC2090,AC$38:AC2089,1,0)&gt;0,0,0),1))</f>
        <v>0</v>
      </c>
      <c r="AC2090" s="117">
        <f>IF(DATOS!J2054=Y$39,DATOS!C2054,"")</f>
        <v>0</v>
      </c>
    </row>
    <row r="2091" spans="27:29" x14ac:dyDescent="0.3">
      <c r="AA2091" s="114">
        <f t="shared" si="37"/>
        <v>1</v>
      </c>
      <c r="AB2091" s="114">
        <f>IF(AC2091="",0,IFERROR(IF(VLOOKUP(AC2091,AC$38:AC2090,1,0)&gt;0,0,0),1))</f>
        <v>0</v>
      </c>
      <c r="AC2091" s="117">
        <f>IF(DATOS!J2055=Y$39,DATOS!C2055,"")</f>
        <v>0</v>
      </c>
    </row>
    <row r="2092" spans="27:29" x14ac:dyDescent="0.3">
      <c r="AA2092" s="114">
        <f t="shared" si="37"/>
        <v>1</v>
      </c>
      <c r="AB2092" s="114">
        <f>IF(AC2092="",0,IFERROR(IF(VLOOKUP(AC2092,AC$38:AC2091,1,0)&gt;0,0,0),1))</f>
        <v>0</v>
      </c>
      <c r="AC2092" s="117">
        <f>IF(DATOS!J2056=Y$39,DATOS!C2056,"")</f>
        <v>0</v>
      </c>
    </row>
    <row r="2093" spans="27:29" x14ac:dyDescent="0.3">
      <c r="AA2093" s="114">
        <f t="shared" si="37"/>
        <v>1</v>
      </c>
      <c r="AB2093" s="114">
        <f>IF(AC2093="",0,IFERROR(IF(VLOOKUP(AC2093,AC$38:AC2092,1,0)&gt;0,0,0),1))</f>
        <v>0</v>
      </c>
      <c r="AC2093" s="117">
        <f>IF(DATOS!J2057=Y$39,DATOS!C2057,"")</f>
        <v>0</v>
      </c>
    </row>
    <row r="2094" spans="27:29" x14ac:dyDescent="0.3">
      <c r="AA2094" s="114">
        <f t="shared" si="37"/>
        <v>1</v>
      </c>
      <c r="AB2094" s="114">
        <f>IF(AC2094="",0,IFERROR(IF(VLOOKUP(AC2094,AC$38:AC2093,1,0)&gt;0,0,0),1))</f>
        <v>0</v>
      </c>
      <c r="AC2094" s="117">
        <f>IF(DATOS!J2058=Y$39,DATOS!C2058,"")</f>
        <v>0</v>
      </c>
    </row>
    <row r="2095" spans="27:29" x14ac:dyDescent="0.3">
      <c r="AA2095" s="114">
        <f t="shared" si="37"/>
        <v>1</v>
      </c>
      <c r="AB2095" s="114">
        <f>IF(AC2095="",0,IFERROR(IF(VLOOKUP(AC2095,AC$38:AC2094,1,0)&gt;0,0,0),1))</f>
        <v>0</v>
      </c>
      <c r="AC2095" s="117">
        <f>IF(DATOS!J2059=Y$39,DATOS!C2059,"")</f>
        <v>0</v>
      </c>
    </row>
    <row r="2096" spans="27:29" x14ac:dyDescent="0.3">
      <c r="AA2096" s="114">
        <f t="shared" si="37"/>
        <v>1</v>
      </c>
      <c r="AB2096" s="114">
        <f>IF(AC2096="",0,IFERROR(IF(VLOOKUP(AC2096,AC$38:AC2095,1,0)&gt;0,0,0),1))</f>
        <v>0</v>
      </c>
      <c r="AC2096" s="117">
        <f>IF(DATOS!J2060=Y$39,DATOS!C2060,"")</f>
        <v>0</v>
      </c>
    </row>
    <row r="2097" spans="27:29" x14ac:dyDescent="0.3">
      <c r="AA2097" s="114">
        <f t="shared" si="37"/>
        <v>1</v>
      </c>
      <c r="AB2097" s="114">
        <f>IF(AC2097="",0,IFERROR(IF(VLOOKUP(AC2097,AC$38:AC2096,1,0)&gt;0,0,0),1))</f>
        <v>0</v>
      </c>
      <c r="AC2097" s="117">
        <f>IF(DATOS!J2061=Y$39,DATOS!C2061,"")</f>
        <v>0</v>
      </c>
    </row>
    <row r="2098" spans="27:29" x14ac:dyDescent="0.3">
      <c r="AA2098" s="114">
        <f t="shared" si="37"/>
        <v>1</v>
      </c>
      <c r="AB2098" s="114">
        <f>IF(AC2098="",0,IFERROR(IF(VLOOKUP(AC2098,AC$38:AC2097,1,0)&gt;0,0,0),1))</f>
        <v>0</v>
      </c>
      <c r="AC2098" s="117">
        <f>IF(DATOS!J2062=Y$39,DATOS!C2062,"")</f>
        <v>0</v>
      </c>
    </row>
    <row r="2099" spans="27:29" x14ac:dyDescent="0.3">
      <c r="AA2099" s="114">
        <f t="shared" si="37"/>
        <v>1</v>
      </c>
      <c r="AB2099" s="114">
        <f>IF(AC2099="",0,IFERROR(IF(VLOOKUP(AC2099,AC$38:AC2098,1,0)&gt;0,0,0),1))</f>
        <v>0</v>
      </c>
      <c r="AC2099" s="117">
        <f>IF(DATOS!J2063=Y$39,DATOS!C2063,"")</f>
        <v>0</v>
      </c>
    </row>
    <row r="2100" spans="27:29" x14ac:dyDescent="0.3">
      <c r="AA2100" s="114">
        <f t="shared" si="37"/>
        <v>1</v>
      </c>
      <c r="AB2100" s="114">
        <f>IF(AC2100="",0,IFERROR(IF(VLOOKUP(AC2100,AC$38:AC2099,1,0)&gt;0,0,0),1))</f>
        <v>0</v>
      </c>
      <c r="AC2100" s="117">
        <f>IF(DATOS!J2064=Y$39,DATOS!C2064,"")</f>
        <v>0</v>
      </c>
    </row>
    <row r="2101" spans="27:29" x14ac:dyDescent="0.3">
      <c r="AA2101" s="114">
        <f t="shared" si="37"/>
        <v>1</v>
      </c>
      <c r="AB2101" s="114">
        <f>IF(AC2101="",0,IFERROR(IF(VLOOKUP(AC2101,AC$38:AC2100,1,0)&gt;0,0,0),1))</f>
        <v>0</v>
      </c>
      <c r="AC2101" s="117">
        <f>IF(DATOS!J2065=Y$39,DATOS!C2065,"")</f>
        <v>0</v>
      </c>
    </row>
    <row r="2102" spans="27:29" x14ac:dyDescent="0.3">
      <c r="AA2102" s="114">
        <f t="shared" si="37"/>
        <v>1</v>
      </c>
      <c r="AB2102" s="114">
        <f>IF(AC2102="",0,IFERROR(IF(VLOOKUP(AC2102,AC$38:AC2101,1,0)&gt;0,0,0),1))</f>
        <v>0</v>
      </c>
      <c r="AC2102" s="117">
        <f>IF(DATOS!J2066=Y$39,DATOS!C2066,"")</f>
        <v>0</v>
      </c>
    </row>
    <row r="2103" spans="27:29" x14ac:dyDescent="0.3">
      <c r="AA2103" s="114">
        <f t="shared" si="37"/>
        <v>1</v>
      </c>
      <c r="AC2103" s="117">
        <f>IF(DATOS!J2067=Y$39,DATOS!C2067,"")</f>
        <v>0</v>
      </c>
    </row>
    <row r="2104" spans="27:29" x14ac:dyDescent="0.3">
      <c r="AA2104" s="114">
        <f t="shared" si="37"/>
        <v>1</v>
      </c>
      <c r="AB2104" s="114">
        <f>IF(AC2104="",0,IFERROR(IF(VLOOKUP(AC2104,AC$38:AC2103,1,0)&gt;0,0,0),1))</f>
        <v>0</v>
      </c>
      <c r="AC2104" s="117">
        <f>IF(DATOS!J2068=Y$39,DATOS!C2068,"")</f>
        <v>0</v>
      </c>
    </row>
    <row r="2105" spans="27:29" x14ac:dyDescent="0.3">
      <c r="AA2105" s="114">
        <f t="shared" si="37"/>
        <v>1</v>
      </c>
      <c r="AB2105" s="114">
        <f>IF(AC2105="",0,IFERROR(IF(VLOOKUP(AC2105,AC$38:AC2104,1,0)&gt;0,0,0),1))</f>
        <v>0</v>
      </c>
      <c r="AC2105" s="117">
        <f>IF(DATOS!J2069=Y$39,DATOS!C2069,"")</f>
        <v>0</v>
      </c>
    </row>
    <row r="2106" spans="27:29" x14ac:dyDescent="0.3">
      <c r="AA2106" s="114">
        <f t="shared" si="37"/>
        <v>1</v>
      </c>
      <c r="AB2106" s="114">
        <f>IF(AC2106="",0,IFERROR(IF(VLOOKUP(AC2106,AC$38:AC2105,1,0)&gt;0,0,0),1))</f>
        <v>0</v>
      </c>
      <c r="AC2106" s="117">
        <f>IF(DATOS!J2070=Y$39,DATOS!C2070,"")</f>
        <v>0</v>
      </c>
    </row>
    <row r="2107" spans="27:29" x14ac:dyDescent="0.3">
      <c r="AA2107" s="114">
        <f t="shared" si="37"/>
        <v>1</v>
      </c>
      <c r="AB2107" s="114">
        <f>IF(AC2107="",0,IFERROR(IF(VLOOKUP(AC2107,AC$38:AC2106,1,0)&gt;0,0,0),1))</f>
        <v>0</v>
      </c>
      <c r="AC2107" s="117">
        <f>IF(DATOS!J2071=Y$39,DATOS!C2071,"")</f>
        <v>0</v>
      </c>
    </row>
    <row r="2108" spans="27:29" x14ac:dyDescent="0.3">
      <c r="AA2108" s="114">
        <f t="shared" si="37"/>
        <v>1</v>
      </c>
      <c r="AB2108" s="114">
        <f>IF(AC2108="",0,IFERROR(IF(VLOOKUP(AC2108,AC$38:AC2107,1,0)&gt;0,0,0),1))</f>
        <v>0</v>
      </c>
      <c r="AC2108" s="117">
        <f>IF(DATOS!J2072=Y$39,DATOS!C2072,"")</f>
        <v>0</v>
      </c>
    </row>
    <row r="2109" spans="27:29" x14ac:dyDescent="0.3">
      <c r="AA2109" s="114">
        <f t="shared" si="37"/>
        <v>1</v>
      </c>
      <c r="AB2109" s="114">
        <f>IF(AC2109="",0,IFERROR(IF(VLOOKUP(AC2109,AC$38:AC2108,1,0)&gt;0,0,0),1))</f>
        <v>0</v>
      </c>
      <c r="AC2109" s="117">
        <f>IF(DATOS!J2073=Y$39,DATOS!C2073,"")</f>
        <v>0</v>
      </c>
    </row>
    <row r="2110" spans="27:29" x14ac:dyDescent="0.3">
      <c r="AA2110" s="114">
        <f t="shared" si="37"/>
        <v>1</v>
      </c>
      <c r="AB2110" s="114">
        <f>IF(AC2110="",0,IFERROR(IF(VLOOKUP(AC2110,AC$38:AC2109,1,0)&gt;0,0,0),1))</f>
        <v>0</v>
      </c>
      <c r="AC2110" s="117">
        <f>IF(DATOS!J2074=Y$39,DATOS!C2074,"")</f>
        <v>0</v>
      </c>
    </row>
    <row r="2111" spans="27:29" x14ac:dyDescent="0.3">
      <c r="AA2111" s="114">
        <f t="shared" si="37"/>
        <v>1</v>
      </c>
      <c r="AB2111" s="114">
        <f>IF(AC2111="",0,IFERROR(IF(VLOOKUP(AC2111,AC$38:AC2110,1,0)&gt;0,0,0),1))</f>
        <v>0</v>
      </c>
      <c r="AC2111" s="117">
        <f>IF(DATOS!J2075=Y$39,DATOS!C2075,"")</f>
        <v>0</v>
      </c>
    </row>
    <row r="2112" spans="27:29" x14ac:dyDescent="0.3">
      <c r="AA2112" s="114">
        <f t="shared" si="37"/>
        <v>1</v>
      </c>
      <c r="AB2112" s="114">
        <f>IF(AC2112="",0,IFERROR(IF(VLOOKUP(AC2112,AC$38:AC2111,1,0)&gt;0,0,0),1))</f>
        <v>0</v>
      </c>
      <c r="AC2112" s="117">
        <f>IF(DATOS!J2076=Y$39,DATOS!C2076,"")</f>
        <v>0</v>
      </c>
    </row>
    <row r="2113" spans="27:29" x14ac:dyDescent="0.3">
      <c r="AA2113" s="114">
        <f t="shared" si="37"/>
        <v>1</v>
      </c>
      <c r="AB2113" s="114">
        <f>IF(AC2113="",0,IFERROR(IF(VLOOKUP(AC2113,AC$38:AC2112,1,0)&gt;0,0,0),1))</f>
        <v>0</v>
      </c>
      <c r="AC2113" s="117">
        <f>IF(DATOS!J2077=Y$39,DATOS!C2077,"")</f>
        <v>0</v>
      </c>
    </row>
    <row r="2114" spans="27:29" x14ac:dyDescent="0.3">
      <c r="AA2114" s="114">
        <f t="shared" si="37"/>
        <v>1</v>
      </c>
      <c r="AB2114" s="114">
        <f>IF(AC2114="",0,IFERROR(IF(VLOOKUP(AC2114,AC$38:AC2113,1,0)&gt;0,0,0),1))</f>
        <v>0</v>
      </c>
      <c r="AC2114" s="117">
        <f>IF(DATOS!J2078=Y$39,DATOS!C2078,"")</f>
        <v>0</v>
      </c>
    </row>
    <row r="2115" spans="27:29" x14ac:dyDescent="0.3">
      <c r="AA2115" s="114">
        <f t="shared" si="37"/>
        <v>1</v>
      </c>
      <c r="AB2115" s="114">
        <f>IF(AC2115="",0,IFERROR(IF(VLOOKUP(AC2115,AC$38:AC2114,1,0)&gt;0,0,0),1))</f>
        <v>0</v>
      </c>
      <c r="AC2115" s="117">
        <f>IF(DATOS!J2079=Y$39,DATOS!C2079,"")</f>
        <v>0</v>
      </c>
    </row>
    <row r="2116" spans="27:29" x14ac:dyDescent="0.3">
      <c r="AA2116" s="114">
        <f t="shared" si="37"/>
        <v>1</v>
      </c>
      <c r="AB2116" s="114">
        <f>IF(AC2116="",0,IFERROR(IF(VLOOKUP(AC2116,AC$38:AC2115,1,0)&gt;0,0,0),1))</f>
        <v>0</v>
      </c>
      <c r="AC2116" s="117">
        <f>IF(DATOS!J2080=Y$39,DATOS!C2080,"")</f>
        <v>0</v>
      </c>
    </row>
    <row r="2117" spans="27:29" x14ac:dyDescent="0.3">
      <c r="AA2117" s="114">
        <f t="shared" si="37"/>
        <v>1</v>
      </c>
      <c r="AB2117" s="114">
        <f>IF(AC2117="",0,IFERROR(IF(VLOOKUP(AC2117,AC$38:AC2116,1,0)&gt;0,0,0),1))</f>
        <v>0</v>
      </c>
      <c r="AC2117" s="117">
        <f>IF(DATOS!J2081=Y$39,DATOS!C2081,"")</f>
        <v>0</v>
      </c>
    </row>
    <row r="2118" spans="27:29" x14ac:dyDescent="0.3">
      <c r="AA2118" s="114">
        <f t="shared" si="37"/>
        <v>1</v>
      </c>
      <c r="AB2118" s="114">
        <f>IF(AC2118="",0,IFERROR(IF(VLOOKUP(AC2118,AC$38:AC2117,1,0)&gt;0,0,0),1))</f>
        <v>0</v>
      </c>
      <c r="AC2118" s="117">
        <f>IF(DATOS!J2082=Y$39,DATOS!C2082,"")</f>
        <v>0</v>
      </c>
    </row>
    <row r="2119" spans="27:29" x14ac:dyDescent="0.3">
      <c r="AA2119" s="114">
        <f t="shared" si="37"/>
        <v>1</v>
      </c>
      <c r="AB2119" s="114">
        <f>IF(AC2119="",0,IFERROR(IF(VLOOKUP(AC2119,AC$38:AC2118,1,0)&gt;0,0,0),1))</f>
        <v>0</v>
      </c>
      <c r="AC2119" s="117">
        <f>IF(DATOS!J2083=Y$39,DATOS!C2083,"")</f>
        <v>0</v>
      </c>
    </row>
    <row r="2120" spans="27:29" x14ac:dyDescent="0.3">
      <c r="AA2120" s="114">
        <f t="shared" si="37"/>
        <v>1</v>
      </c>
      <c r="AB2120" s="114">
        <f>IF(AC2120="",0,IFERROR(IF(VLOOKUP(AC2120,AC$38:AC2119,1,0)&gt;0,0,0),1))</f>
        <v>0</v>
      </c>
      <c r="AC2120" s="117">
        <f>IF(DATOS!J2084=Y$39,DATOS!C2084,"")</f>
        <v>0</v>
      </c>
    </row>
    <row r="2121" spans="27:29" x14ac:dyDescent="0.3">
      <c r="AA2121" s="114">
        <f t="shared" si="37"/>
        <v>1</v>
      </c>
      <c r="AB2121" s="114">
        <f>IF(AC2121="",0,IFERROR(IF(VLOOKUP(AC2121,AC$38:AC2120,1,0)&gt;0,0,0),1))</f>
        <v>0</v>
      </c>
      <c r="AC2121" s="117">
        <f>IF(DATOS!J2085=Y$39,DATOS!C2085,"")</f>
        <v>0</v>
      </c>
    </row>
    <row r="2122" spans="27:29" x14ac:dyDescent="0.3">
      <c r="AA2122" s="114">
        <f t="shared" si="37"/>
        <v>1</v>
      </c>
      <c r="AB2122" s="114">
        <f>IF(AC2122="",0,IFERROR(IF(VLOOKUP(AC2122,AC$38:AC2121,1,0)&gt;0,0,0),1))</f>
        <v>0</v>
      </c>
      <c r="AC2122" s="117">
        <f>IF(DATOS!J2086=Y$39,DATOS!C2086,"")</f>
        <v>0</v>
      </c>
    </row>
    <row r="2123" spans="27:29" x14ac:dyDescent="0.3">
      <c r="AA2123" s="114">
        <f t="shared" si="37"/>
        <v>1</v>
      </c>
      <c r="AB2123" s="114">
        <f>IF(AC2123="",0,IFERROR(IF(VLOOKUP(AC2123,AC$38:AC2122,1,0)&gt;0,0,0),1))</f>
        <v>0</v>
      </c>
      <c r="AC2123" s="117">
        <f>IF(DATOS!J2087=Y$39,DATOS!C2087,"")</f>
        <v>0</v>
      </c>
    </row>
    <row r="2124" spans="27:29" x14ac:dyDescent="0.3">
      <c r="AA2124" s="114">
        <f t="shared" si="37"/>
        <v>1</v>
      </c>
      <c r="AB2124" s="114">
        <f>IF(AC2124="",0,IFERROR(IF(VLOOKUP(AC2124,AC$38:AC2123,1,0)&gt;0,0,0),1))</f>
        <v>0</v>
      </c>
      <c r="AC2124" s="117">
        <f>IF(DATOS!J2088=Y$39,DATOS!C2088,"")</f>
        <v>0</v>
      </c>
    </row>
    <row r="2125" spans="27:29" x14ac:dyDescent="0.3">
      <c r="AA2125" s="114">
        <f t="shared" si="37"/>
        <v>1</v>
      </c>
      <c r="AB2125" s="114">
        <f>IF(AC2125="",0,IFERROR(IF(VLOOKUP(AC2125,AC$38:AC2124,1,0)&gt;0,0,0),1))</f>
        <v>0</v>
      </c>
      <c r="AC2125" s="117">
        <f>IF(DATOS!J2089=Y$39,DATOS!C2089,"")</f>
        <v>0</v>
      </c>
    </row>
    <row r="2126" spans="27:29" x14ac:dyDescent="0.3">
      <c r="AA2126" s="114">
        <f t="shared" si="37"/>
        <v>1</v>
      </c>
      <c r="AB2126" s="114">
        <f>IF(AC2126="",0,IFERROR(IF(VLOOKUP(AC2126,AC$38:AC2125,1,0)&gt;0,0,0),1))</f>
        <v>0</v>
      </c>
      <c r="AC2126" s="117">
        <f>IF(DATOS!J2090=Y$39,DATOS!C2090,"")</f>
        <v>0</v>
      </c>
    </row>
    <row r="2127" spans="27:29" x14ac:dyDescent="0.3">
      <c r="AA2127" s="114">
        <f t="shared" si="37"/>
        <v>1</v>
      </c>
      <c r="AB2127" s="114">
        <f>IF(AC2127="",0,IFERROR(IF(VLOOKUP(AC2127,AC$38:AC2126,1,0)&gt;0,0,0),1))</f>
        <v>0</v>
      </c>
      <c r="AC2127" s="117">
        <f>IF(DATOS!J2091=Y$39,DATOS!C2091,"")</f>
        <v>0</v>
      </c>
    </row>
    <row r="2128" spans="27:29" x14ac:dyDescent="0.3">
      <c r="AA2128" s="114">
        <f t="shared" si="37"/>
        <v>1</v>
      </c>
      <c r="AB2128" s="114">
        <f>IF(AC2128="",0,IFERROR(IF(VLOOKUP(AC2128,AC$38:AC2127,1,0)&gt;0,0,0),1))</f>
        <v>0</v>
      </c>
      <c r="AC2128" s="117">
        <f>IF(DATOS!J2092=Y$39,DATOS!C2092,"")</f>
        <v>0</v>
      </c>
    </row>
    <row r="2129" spans="27:29" x14ac:dyDescent="0.3">
      <c r="AA2129" s="114">
        <f t="shared" si="37"/>
        <v>1</v>
      </c>
      <c r="AB2129" s="114">
        <f>IF(AC2129="",0,IFERROR(IF(VLOOKUP(AC2129,AC$38:AC2128,1,0)&gt;0,0,0),1))</f>
        <v>0</v>
      </c>
      <c r="AC2129" s="117">
        <f>IF(DATOS!J2093=Y$39,DATOS!C2093,"")</f>
        <v>0</v>
      </c>
    </row>
    <row r="2130" spans="27:29" x14ac:dyDescent="0.3">
      <c r="AA2130" s="114">
        <f t="shared" si="37"/>
        <v>1</v>
      </c>
      <c r="AB2130" s="114">
        <f>IF(AC2130="",0,IFERROR(IF(VLOOKUP(AC2130,AC$38:AC2129,1,0)&gt;0,0,0),1))</f>
        <v>0</v>
      </c>
      <c r="AC2130" s="117">
        <f>IF(DATOS!J2094=Y$39,DATOS!C2094,"")</f>
        <v>0</v>
      </c>
    </row>
    <row r="2131" spans="27:29" x14ac:dyDescent="0.3">
      <c r="AA2131" s="114">
        <f t="shared" si="37"/>
        <v>1</v>
      </c>
      <c r="AB2131" s="114">
        <f>IF(AC2131="",0,IFERROR(IF(VLOOKUP(AC2131,AC$38:AC2130,1,0)&gt;0,0,0),1))</f>
        <v>0</v>
      </c>
      <c r="AC2131" s="117">
        <f>IF(DATOS!J2095=Y$39,DATOS!C2095,"")</f>
        <v>0</v>
      </c>
    </row>
    <row r="2132" spans="27:29" x14ac:dyDescent="0.3">
      <c r="AA2132" s="114">
        <f t="shared" si="37"/>
        <v>1</v>
      </c>
      <c r="AB2132" s="114">
        <f>IF(AC2132="",0,IFERROR(IF(VLOOKUP(AC2132,AC$38:AC2131,1,0)&gt;0,0,0),1))</f>
        <v>0</v>
      </c>
      <c r="AC2132" s="117">
        <f>IF(DATOS!J2096=Y$39,DATOS!C2096,"")</f>
        <v>0</v>
      </c>
    </row>
    <row r="2133" spans="27:29" x14ac:dyDescent="0.3">
      <c r="AA2133" s="114">
        <f t="shared" si="37"/>
        <v>1</v>
      </c>
      <c r="AB2133" s="114">
        <f>IF(AC2133="",0,IFERROR(IF(VLOOKUP(AC2133,AC$38:AC2132,1,0)&gt;0,0,0),1))</f>
        <v>0</v>
      </c>
      <c r="AC2133" s="117">
        <f>IF(DATOS!J2097=Y$39,DATOS!C2097,"")</f>
        <v>0</v>
      </c>
    </row>
    <row r="2134" spans="27:29" x14ac:dyDescent="0.3">
      <c r="AA2134" s="114">
        <f t="shared" si="37"/>
        <v>1</v>
      </c>
      <c r="AB2134" s="114">
        <f>IF(AC2134="",0,IFERROR(IF(VLOOKUP(AC2134,AC$38:AC2133,1,0)&gt;0,0,0),1))</f>
        <v>0</v>
      </c>
      <c r="AC2134" s="117">
        <f>IF(DATOS!J2098=Y$39,DATOS!C2098,"")</f>
        <v>0</v>
      </c>
    </row>
    <row r="2135" spans="27:29" x14ac:dyDescent="0.3">
      <c r="AA2135" s="114">
        <f t="shared" si="37"/>
        <v>1</v>
      </c>
      <c r="AB2135" s="114">
        <f>IF(AC2135="",0,IFERROR(IF(VLOOKUP(AC2135,AC$38:AC2134,1,0)&gt;0,0,0),1))</f>
        <v>0</v>
      </c>
      <c r="AC2135" s="117">
        <f>IF(DATOS!J2099=Y$39,DATOS!C2099,"")</f>
        <v>0</v>
      </c>
    </row>
    <row r="2136" spans="27:29" x14ac:dyDescent="0.3">
      <c r="AA2136" s="114">
        <f t="shared" si="37"/>
        <v>1</v>
      </c>
      <c r="AB2136" s="114">
        <f>IF(AC2136="",0,IFERROR(IF(VLOOKUP(AC2136,AC$38:AC2135,1,0)&gt;0,0,0),1))</f>
        <v>0</v>
      </c>
      <c r="AC2136" s="117">
        <f>IF(DATOS!J2100=Y$39,DATOS!C2100,"")</f>
        <v>0</v>
      </c>
    </row>
    <row r="2137" spans="27:29" x14ac:dyDescent="0.3">
      <c r="AA2137" s="114">
        <f t="shared" si="37"/>
        <v>1</v>
      </c>
      <c r="AB2137" s="114">
        <f>IF(AC2137="",0,IFERROR(IF(VLOOKUP(AC2137,AC$38:AC2136,1,0)&gt;0,0,0),1))</f>
        <v>0</v>
      </c>
      <c r="AC2137" s="117">
        <f>IF(DATOS!J2101=Y$39,DATOS!C2101,"")</f>
        <v>0</v>
      </c>
    </row>
    <row r="2138" spans="27:29" x14ac:dyDescent="0.3">
      <c r="AA2138" s="114">
        <f t="shared" si="37"/>
        <v>1</v>
      </c>
      <c r="AB2138" s="114">
        <f>IF(AC2138="",0,IFERROR(IF(VLOOKUP(AC2138,AC$38:AC2137,1,0)&gt;0,0,0),1))</f>
        <v>0</v>
      </c>
      <c r="AC2138" s="117">
        <f>IF(DATOS!J2102=Y$39,DATOS!C2102,"")</f>
        <v>0</v>
      </c>
    </row>
    <row r="2139" spans="27:29" x14ac:dyDescent="0.3">
      <c r="AA2139" s="114">
        <f t="shared" si="37"/>
        <v>1</v>
      </c>
      <c r="AB2139" s="114">
        <f>IF(AC2139="",0,IFERROR(IF(VLOOKUP(AC2139,AC$38:AC2138,1,0)&gt;0,0,0),1))</f>
        <v>0</v>
      </c>
      <c r="AC2139" s="117">
        <f>IF(DATOS!J2103=Y$39,DATOS!C2103,"")</f>
        <v>0</v>
      </c>
    </row>
    <row r="2140" spans="27:29" x14ac:dyDescent="0.3">
      <c r="AA2140" s="114">
        <f t="shared" si="37"/>
        <v>1</v>
      </c>
      <c r="AB2140" s="114">
        <f>IF(AC2140="",0,IFERROR(IF(VLOOKUP(AC2140,AC$38:AC2139,1,0)&gt;0,0,0),1))</f>
        <v>0</v>
      </c>
      <c r="AC2140" s="117">
        <f>IF(DATOS!J2104=Y$39,DATOS!C2104,"")</f>
        <v>0</v>
      </c>
    </row>
    <row r="2141" spans="27:29" x14ac:dyDescent="0.3">
      <c r="AA2141" s="114">
        <f t="shared" si="37"/>
        <v>1</v>
      </c>
      <c r="AB2141" s="114">
        <f>IF(AC2141="",0,IFERROR(IF(VLOOKUP(AC2141,AC$38:AC2140,1,0)&gt;0,0,0),1))</f>
        <v>0</v>
      </c>
      <c r="AC2141" s="117">
        <f>IF(DATOS!J2105=Y$39,DATOS!C2105,"")</f>
        <v>0</v>
      </c>
    </row>
    <row r="2142" spans="27:29" x14ac:dyDescent="0.3">
      <c r="AA2142" s="114">
        <f t="shared" si="37"/>
        <v>1</v>
      </c>
      <c r="AB2142" s="114">
        <f>IF(AC2142="",0,IFERROR(IF(VLOOKUP(AC2142,AC$38:AC2141,1,0)&gt;0,0,0),1))</f>
        <v>0</v>
      </c>
      <c r="AC2142" s="117">
        <f>IF(DATOS!J2106=Y$39,DATOS!C2106,"")</f>
        <v>0</v>
      </c>
    </row>
    <row r="2143" spans="27:29" x14ac:dyDescent="0.3">
      <c r="AA2143" s="114">
        <f t="shared" si="37"/>
        <v>1</v>
      </c>
      <c r="AB2143" s="114">
        <f>IF(AC2143="",0,IFERROR(IF(VLOOKUP(AC2143,AC$38:AC2142,1,0)&gt;0,0,0),1))</f>
        <v>0</v>
      </c>
      <c r="AC2143" s="117">
        <f>IF(DATOS!J2107=Y$39,DATOS!C2107,"")</f>
        <v>0</v>
      </c>
    </row>
    <row r="2144" spans="27:29" x14ac:dyDescent="0.3">
      <c r="AA2144" s="114">
        <f t="shared" si="37"/>
        <v>1</v>
      </c>
      <c r="AB2144" s="114">
        <f>IF(AC2144="",0,IFERROR(IF(VLOOKUP(AC2144,AC$38:AC2143,1,0)&gt;0,0,0),1))</f>
        <v>0</v>
      </c>
      <c r="AC2144" s="117">
        <f>IF(DATOS!J2108=Y$39,DATOS!C2108,"")</f>
        <v>0</v>
      </c>
    </row>
    <row r="2145" spans="27:29" x14ac:dyDescent="0.3">
      <c r="AA2145" s="114">
        <f t="shared" si="37"/>
        <v>1</v>
      </c>
      <c r="AB2145" s="114">
        <f>IF(AC2145="",0,IFERROR(IF(VLOOKUP(AC2145,AC$38:AC2144,1,0)&gt;0,0,0),1))</f>
        <v>0</v>
      </c>
      <c r="AC2145" s="117">
        <f>IF(DATOS!J2109=Y$39,DATOS!C2109,"")</f>
        <v>0</v>
      </c>
    </row>
    <row r="2146" spans="27:29" x14ac:dyDescent="0.3">
      <c r="AA2146" s="114">
        <f t="shared" si="37"/>
        <v>1</v>
      </c>
      <c r="AB2146" s="114">
        <f>IF(AC2146="",0,IFERROR(IF(VLOOKUP(AC2146,AC$38:AC2145,1,0)&gt;0,0,0),1))</f>
        <v>0</v>
      </c>
      <c r="AC2146" s="117">
        <f>IF(DATOS!J2110=Y$39,DATOS!C2110,"")</f>
        <v>0</v>
      </c>
    </row>
    <row r="2147" spans="27:29" x14ac:dyDescent="0.3">
      <c r="AA2147" s="114">
        <f t="shared" si="37"/>
        <v>1</v>
      </c>
      <c r="AB2147" s="114">
        <f>IF(AC2147="",0,IFERROR(IF(VLOOKUP(AC2147,AC$38:AC2146,1,0)&gt;0,0,0),1))</f>
        <v>0</v>
      </c>
      <c r="AC2147" s="117">
        <f>IF(DATOS!J2111=Y$39,DATOS!C2111,"")</f>
        <v>0</v>
      </c>
    </row>
    <row r="2148" spans="27:29" x14ac:dyDescent="0.3">
      <c r="AA2148" s="114">
        <f t="shared" si="37"/>
        <v>1</v>
      </c>
      <c r="AB2148" s="114">
        <f>IF(AC2148="",0,IFERROR(IF(VLOOKUP(AC2148,AC$38:AC2147,1,0)&gt;0,0,0),1))</f>
        <v>0</v>
      </c>
      <c r="AC2148" s="117">
        <f>IF(DATOS!J2112=Y$39,DATOS!C2112,"")</f>
        <v>0</v>
      </c>
    </row>
    <row r="2149" spans="27:29" x14ac:dyDescent="0.3">
      <c r="AA2149" s="114">
        <f t="shared" si="37"/>
        <v>1</v>
      </c>
      <c r="AB2149" s="114">
        <f>IF(AC2149="",0,IFERROR(IF(VLOOKUP(AC2149,AC$38:AC2148,1,0)&gt;0,0,0),1))</f>
        <v>0</v>
      </c>
      <c r="AC2149" s="117">
        <f>IF(DATOS!J2113=Y$39,DATOS!C2113,"")</f>
        <v>0</v>
      </c>
    </row>
    <row r="2150" spans="27:29" x14ac:dyDescent="0.3">
      <c r="AA2150" s="114">
        <f t="shared" ref="AA2150:AA2213" si="38">AA2149+AB2150</f>
        <v>1</v>
      </c>
      <c r="AB2150" s="114">
        <f>IF(AC2150="",0,IFERROR(IF(VLOOKUP(AC2150,AC$38:AC2149,1,0)&gt;0,0,0),1))</f>
        <v>0</v>
      </c>
      <c r="AC2150" s="117">
        <f>IF(DATOS!J2114=Y$39,DATOS!C2114,"")</f>
        <v>0</v>
      </c>
    </row>
    <row r="2151" spans="27:29" x14ac:dyDescent="0.3">
      <c r="AA2151" s="114">
        <f t="shared" si="38"/>
        <v>1</v>
      </c>
      <c r="AB2151" s="114">
        <f>IF(AC2151="",0,IFERROR(IF(VLOOKUP(AC2151,AC$38:AC2150,1,0)&gt;0,0,0),1))</f>
        <v>0</v>
      </c>
      <c r="AC2151" s="117">
        <f>IF(DATOS!J2115=Y$39,DATOS!C2115,"")</f>
        <v>0</v>
      </c>
    </row>
    <row r="2152" spans="27:29" x14ac:dyDescent="0.3">
      <c r="AA2152" s="114">
        <f t="shared" si="38"/>
        <v>1</v>
      </c>
      <c r="AB2152" s="114">
        <f>IF(AC2152="",0,IFERROR(IF(VLOOKUP(AC2152,AC$38:AC2151,1,0)&gt;0,0,0),1))</f>
        <v>0</v>
      </c>
      <c r="AC2152" s="117">
        <f>IF(DATOS!J2116=Y$39,DATOS!C2116,"")</f>
        <v>0</v>
      </c>
    </row>
    <row r="2153" spans="27:29" x14ac:dyDescent="0.3">
      <c r="AA2153" s="114">
        <f t="shared" si="38"/>
        <v>1</v>
      </c>
      <c r="AB2153" s="114">
        <f>IF(AC2153="",0,IFERROR(IF(VLOOKUP(AC2153,AC$38:AC2152,1,0)&gt;0,0,0),1))</f>
        <v>0</v>
      </c>
      <c r="AC2153" s="117">
        <f>IF(DATOS!J2117=Y$39,DATOS!C2117,"")</f>
        <v>0</v>
      </c>
    </row>
    <row r="2154" spans="27:29" x14ac:dyDescent="0.3">
      <c r="AA2154" s="114">
        <f t="shared" si="38"/>
        <v>1</v>
      </c>
      <c r="AB2154" s="114">
        <f>IF(AC2154="",0,IFERROR(IF(VLOOKUP(AC2154,AC$38:AC2153,1,0)&gt;0,0,0),1))</f>
        <v>0</v>
      </c>
      <c r="AC2154" s="117">
        <f>IF(DATOS!J2118=Y$39,DATOS!C2118,"")</f>
        <v>0</v>
      </c>
    </row>
    <row r="2155" spans="27:29" x14ac:dyDescent="0.3">
      <c r="AA2155" s="114">
        <f t="shared" si="38"/>
        <v>1</v>
      </c>
      <c r="AB2155" s="114">
        <f>IF(AC2155="",0,IFERROR(IF(VLOOKUP(AC2155,AC$38:AC2154,1,0)&gt;0,0,0),1))</f>
        <v>0</v>
      </c>
      <c r="AC2155" s="117">
        <f>IF(DATOS!J2119=Y$39,DATOS!C2119,"")</f>
        <v>0</v>
      </c>
    </row>
    <row r="2156" spans="27:29" x14ac:dyDescent="0.3">
      <c r="AA2156" s="114">
        <f t="shared" si="38"/>
        <v>1</v>
      </c>
      <c r="AB2156" s="114">
        <f>IF(AC2156="",0,IFERROR(IF(VLOOKUP(AC2156,AC$38:AC2155,1,0)&gt;0,0,0),1))</f>
        <v>0</v>
      </c>
      <c r="AC2156" s="117">
        <f>IF(DATOS!J2120=Y$39,DATOS!C2120,"")</f>
        <v>0</v>
      </c>
    </row>
    <row r="2157" spans="27:29" x14ac:dyDescent="0.3">
      <c r="AA2157" s="114">
        <f t="shared" si="38"/>
        <v>1</v>
      </c>
      <c r="AB2157" s="114">
        <f>IF(AC2157="",0,IFERROR(IF(VLOOKUP(AC2157,AC$38:AC2156,1,0)&gt;0,0,0),1))</f>
        <v>0</v>
      </c>
      <c r="AC2157" s="117">
        <f>IF(DATOS!J2121=Y$39,DATOS!C2121,"")</f>
        <v>0</v>
      </c>
    </row>
    <row r="2158" spans="27:29" x14ac:dyDescent="0.3">
      <c r="AA2158" s="114">
        <f t="shared" si="38"/>
        <v>1</v>
      </c>
      <c r="AB2158" s="114">
        <f>IF(AC2158="",0,IFERROR(IF(VLOOKUP(AC2158,AC$38:AC2157,1,0)&gt;0,0,0),1))</f>
        <v>0</v>
      </c>
      <c r="AC2158" s="117">
        <f>IF(DATOS!J2122=Y$39,DATOS!C2122,"")</f>
        <v>0</v>
      </c>
    </row>
    <row r="2159" spans="27:29" x14ac:dyDescent="0.3">
      <c r="AA2159" s="114">
        <f t="shared" si="38"/>
        <v>1</v>
      </c>
      <c r="AB2159" s="114">
        <f>IF(AC2159="",0,IFERROR(IF(VLOOKUP(AC2159,AC$38:AC2158,1,0)&gt;0,0,0),1))</f>
        <v>0</v>
      </c>
      <c r="AC2159" s="117">
        <f>IF(DATOS!J2123=Y$39,DATOS!C2123,"")</f>
        <v>0</v>
      </c>
    </row>
    <row r="2160" spans="27:29" x14ac:dyDescent="0.3">
      <c r="AA2160" s="114">
        <f t="shared" si="38"/>
        <v>1</v>
      </c>
      <c r="AB2160" s="114">
        <f>IF(AC2160="",0,IFERROR(IF(VLOOKUP(AC2160,AC$38:AC2159,1,0)&gt;0,0,0),1))</f>
        <v>0</v>
      </c>
      <c r="AC2160" s="117">
        <f>IF(DATOS!J2124=Y$39,DATOS!C2124,"")</f>
        <v>0</v>
      </c>
    </row>
    <row r="2161" spans="27:29" x14ac:dyDescent="0.3">
      <c r="AA2161" s="114">
        <f t="shared" si="38"/>
        <v>1</v>
      </c>
      <c r="AB2161" s="114">
        <f>IF(AC2161="",0,IFERROR(IF(VLOOKUP(AC2161,AC$38:AC2160,1,0)&gt;0,0,0),1))</f>
        <v>0</v>
      </c>
      <c r="AC2161" s="117">
        <f>IF(DATOS!J2125=Y$39,DATOS!C2125,"")</f>
        <v>0</v>
      </c>
    </row>
    <row r="2162" spans="27:29" x14ac:dyDescent="0.3">
      <c r="AA2162" s="114">
        <f t="shared" si="38"/>
        <v>1</v>
      </c>
      <c r="AB2162" s="114">
        <f>IF(AC2162="",0,IFERROR(IF(VLOOKUP(AC2162,AC$38:AC2161,1,0)&gt;0,0,0),1))</f>
        <v>0</v>
      </c>
      <c r="AC2162" s="117">
        <f>IF(DATOS!J2126=Y$39,DATOS!C2126,"")</f>
        <v>0</v>
      </c>
    </row>
    <row r="2163" spans="27:29" x14ac:dyDescent="0.3">
      <c r="AA2163" s="114">
        <f t="shared" si="38"/>
        <v>1</v>
      </c>
      <c r="AB2163" s="114">
        <f>IF(AC2163="",0,IFERROR(IF(VLOOKUP(AC2163,AC$38:AC2162,1,0)&gt;0,0,0),1))</f>
        <v>0</v>
      </c>
      <c r="AC2163" s="117">
        <f>IF(DATOS!J2127=Y$39,DATOS!C2127,"")</f>
        <v>0</v>
      </c>
    </row>
    <row r="2164" spans="27:29" x14ac:dyDescent="0.3">
      <c r="AA2164" s="114">
        <f t="shared" si="38"/>
        <v>1</v>
      </c>
      <c r="AB2164" s="114">
        <f>IF(AC2164="",0,IFERROR(IF(VLOOKUP(AC2164,AC$38:AC2163,1,0)&gt;0,0,0),1))</f>
        <v>0</v>
      </c>
      <c r="AC2164" s="117">
        <f>IF(DATOS!J2128=Y$39,DATOS!C2128,"")</f>
        <v>0</v>
      </c>
    </row>
    <row r="2165" spans="27:29" x14ac:dyDescent="0.3">
      <c r="AA2165" s="114">
        <f t="shared" si="38"/>
        <v>1</v>
      </c>
      <c r="AB2165" s="114">
        <f>IF(AC2165="",0,IFERROR(IF(VLOOKUP(AC2165,AC$38:AC2164,1,0)&gt;0,0,0),1))</f>
        <v>0</v>
      </c>
      <c r="AC2165" s="117">
        <f>IF(DATOS!J2129=Y$39,DATOS!C2129,"")</f>
        <v>0</v>
      </c>
    </row>
    <row r="2166" spans="27:29" x14ac:dyDescent="0.3">
      <c r="AA2166" s="114">
        <f t="shared" si="38"/>
        <v>1</v>
      </c>
      <c r="AB2166" s="114">
        <f>IF(AC2166="",0,IFERROR(IF(VLOOKUP(AC2166,AC$38:AC2165,1,0)&gt;0,0,0),1))</f>
        <v>0</v>
      </c>
      <c r="AC2166" s="117">
        <f>IF(DATOS!J2130=Y$39,DATOS!C2130,"")</f>
        <v>0</v>
      </c>
    </row>
    <row r="2167" spans="27:29" x14ac:dyDescent="0.3">
      <c r="AA2167" s="114">
        <f t="shared" si="38"/>
        <v>1</v>
      </c>
      <c r="AB2167" s="114">
        <f>IF(AC2167="",0,IFERROR(IF(VLOOKUP(AC2167,AC$38:AC2166,1,0)&gt;0,0,0),1))</f>
        <v>0</v>
      </c>
      <c r="AC2167" s="117">
        <f>IF(DATOS!J2131=Y$39,DATOS!C2131,"")</f>
        <v>0</v>
      </c>
    </row>
    <row r="2168" spans="27:29" x14ac:dyDescent="0.3">
      <c r="AA2168" s="114">
        <f t="shared" si="38"/>
        <v>1</v>
      </c>
      <c r="AB2168" s="114">
        <f>IF(AC2168="",0,IFERROR(IF(VLOOKUP(AC2168,AC$38:AC2167,1,0)&gt;0,0,0),1))</f>
        <v>0</v>
      </c>
      <c r="AC2168" s="117">
        <f>IF(DATOS!J2132=Y$39,DATOS!C2132,"")</f>
        <v>0</v>
      </c>
    </row>
    <row r="2169" spans="27:29" x14ac:dyDescent="0.3">
      <c r="AA2169" s="114">
        <f t="shared" si="38"/>
        <v>1</v>
      </c>
      <c r="AB2169" s="114">
        <f>IF(AC2169="",0,IFERROR(IF(VLOOKUP(AC2169,AC$38:AC2168,1,0)&gt;0,0,0),1))</f>
        <v>0</v>
      </c>
      <c r="AC2169" s="117">
        <f>IF(DATOS!J2133=Y$39,DATOS!C2133,"")</f>
        <v>0</v>
      </c>
    </row>
    <row r="2170" spans="27:29" x14ac:dyDescent="0.3">
      <c r="AA2170" s="114">
        <f t="shared" si="38"/>
        <v>1</v>
      </c>
      <c r="AB2170" s="114">
        <f>IF(AC2170="",0,IFERROR(IF(VLOOKUP(AC2170,AC$38:AC2169,1,0)&gt;0,0,0),1))</f>
        <v>0</v>
      </c>
      <c r="AC2170" s="117">
        <f>IF(DATOS!J2134=Y$39,DATOS!C2134,"")</f>
        <v>0</v>
      </c>
    </row>
    <row r="2171" spans="27:29" x14ac:dyDescent="0.3">
      <c r="AA2171" s="114">
        <f t="shared" si="38"/>
        <v>1</v>
      </c>
      <c r="AB2171" s="114">
        <f>IF(AC2171="",0,IFERROR(IF(VLOOKUP(AC2171,AC$38:AC2170,1,0)&gt;0,0,0),1))</f>
        <v>0</v>
      </c>
      <c r="AC2171" s="117">
        <f>IF(DATOS!J2135=Y$39,DATOS!C2135,"")</f>
        <v>0</v>
      </c>
    </row>
    <row r="2172" spans="27:29" x14ac:dyDescent="0.3">
      <c r="AA2172" s="114">
        <f t="shared" si="38"/>
        <v>1</v>
      </c>
      <c r="AB2172" s="114">
        <f>IF(AC2172="",0,IFERROR(IF(VLOOKUP(AC2172,AC$38:AC2171,1,0)&gt;0,0,0),1))</f>
        <v>0</v>
      </c>
      <c r="AC2172" s="117">
        <f>IF(DATOS!J2136=Y$39,DATOS!C2136,"")</f>
        <v>0</v>
      </c>
    </row>
    <row r="2173" spans="27:29" x14ac:dyDescent="0.3">
      <c r="AA2173" s="114">
        <f t="shared" si="38"/>
        <v>1</v>
      </c>
      <c r="AB2173" s="114">
        <f>IF(AC2173="",0,IFERROR(IF(VLOOKUP(AC2173,AC$38:AC2172,1,0)&gt;0,0,0),1))</f>
        <v>0</v>
      </c>
      <c r="AC2173" s="117">
        <f>IF(DATOS!J2137=Y$39,DATOS!C2137,"")</f>
        <v>0</v>
      </c>
    </row>
    <row r="2174" spans="27:29" x14ac:dyDescent="0.3">
      <c r="AA2174" s="114">
        <f t="shared" si="38"/>
        <v>1</v>
      </c>
      <c r="AB2174" s="114">
        <f>IF(AC2174="",0,IFERROR(IF(VLOOKUP(AC2174,AC$38:AC2173,1,0)&gt;0,0,0),1))</f>
        <v>0</v>
      </c>
      <c r="AC2174" s="117">
        <f>IF(DATOS!J2138=Y$39,DATOS!C2138,"")</f>
        <v>0</v>
      </c>
    </row>
    <row r="2175" spans="27:29" x14ac:dyDescent="0.3">
      <c r="AA2175" s="114">
        <f t="shared" si="38"/>
        <v>1</v>
      </c>
      <c r="AB2175" s="114">
        <f>IF(AC2175="",0,IFERROR(IF(VLOOKUP(AC2175,AC$38:AC2174,1,0)&gt;0,0,0),1))</f>
        <v>0</v>
      </c>
      <c r="AC2175" s="117">
        <f>IF(DATOS!J2139=Y$39,DATOS!C2139,"")</f>
        <v>0</v>
      </c>
    </row>
    <row r="2176" spans="27:29" x14ac:dyDescent="0.3">
      <c r="AA2176" s="114">
        <f t="shared" si="38"/>
        <v>1</v>
      </c>
      <c r="AB2176" s="114">
        <f>IF(AC2176="",0,IFERROR(IF(VLOOKUP(AC2176,AC$38:AC2175,1,0)&gt;0,0,0),1))</f>
        <v>0</v>
      </c>
      <c r="AC2176" s="117">
        <f>IF(DATOS!J2140=Y$39,DATOS!C2140,"")</f>
        <v>0</v>
      </c>
    </row>
    <row r="2177" spans="27:29" x14ac:dyDescent="0.3">
      <c r="AA2177" s="114">
        <f t="shared" si="38"/>
        <v>1</v>
      </c>
      <c r="AB2177" s="114">
        <f>IF(AC2177="",0,IFERROR(IF(VLOOKUP(AC2177,AC$38:AC2176,1,0)&gt;0,0,0),1))</f>
        <v>0</v>
      </c>
      <c r="AC2177" s="117">
        <f>IF(DATOS!J2141=Y$39,DATOS!C2141,"")</f>
        <v>0</v>
      </c>
    </row>
    <row r="2178" spans="27:29" x14ac:dyDescent="0.3">
      <c r="AA2178" s="114">
        <f t="shared" si="38"/>
        <v>1</v>
      </c>
      <c r="AB2178" s="114">
        <f>IF(AC2178="",0,IFERROR(IF(VLOOKUP(AC2178,AC$38:AC2177,1,0)&gt;0,0,0),1))</f>
        <v>0</v>
      </c>
      <c r="AC2178" s="117">
        <f>IF(DATOS!J2142=Y$39,DATOS!C2142,"")</f>
        <v>0</v>
      </c>
    </row>
    <row r="2179" spans="27:29" x14ac:dyDescent="0.3">
      <c r="AA2179" s="114">
        <f t="shared" si="38"/>
        <v>1</v>
      </c>
      <c r="AB2179" s="114">
        <f>IF(AC2179="",0,IFERROR(IF(VLOOKUP(AC2179,AC$38:AC2178,1,0)&gt;0,0,0),1))</f>
        <v>0</v>
      </c>
      <c r="AC2179" s="117">
        <f>IF(DATOS!J2143=Y$39,DATOS!C2143,"")</f>
        <v>0</v>
      </c>
    </row>
    <row r="2180" spans="27:29" x14ac:dyDescent="0.3">
      <c r="AA2180" s="114">
        <f t="shared" si="38"/>
        <v>1</v>
      </c>
      <c r="AB2180" s="114">
        <f>IF(AC2180="",0,IFERROR(IF(VLOOKUP(AC2180,AC$38:AC2179,1,0)&gt;0,0,0),1))</f>
        <v>0</v>
      </c>
      <c r="AC2180" s="117">
        <f>IF(DATOS!J2144=Y$39,DATOS!C2144,"")</f>
        <v>0</v>
      </c>
    </row>
    <row r="2181" spans="27:29" x14ac:dyDescent="0.3">
      <c r="AA2181" s="114">
        <f t="shared" si="38"/>
        <v>1</v>
      </c>
      <c r="AB2181" s="114">
        <f>IF(AC2181="",0,IFERROR(IF(VLOOKUP(AC2181,AC$38:AC2180,1,0)&gt;0,0,0),1))</f>
        <v>0</v>
      </c>
      <c r="AC2181" s="117">
        <f>IF(DATOS!J2145=Y$39,DATOS!C2145,"")</f>
        <v>0</v>
      </c>
    </row>
    <row r="2182" spans="27:29" x14ac:dyDescent="0.3">
      <c r="AA2182" s="114">
        <f t="shared" si="38"/>
        <v>1</v>
      </c>
      <c r="AB2182" s="114">
        <f>IF(AC2182="",0,IFERROR(IF(VLOOKUP(AC2182,AC$38:AC2181,1,0)&gt;0,0,0),1))</f>
        <v>0</v>
      </c>
      <c r="AC2182" s="117">
        <f>IF(DATOS!J2146=Y$39,DATOS!C2146,"")</f>
        <v>0</v>
      </c>
    </row>
    <row r="2183" spans="27:29" x14ac:dyDescent="0.3">
      <c r="AA2183" s="114">
        <f t="shared" si="38"/>
        <v>1</v>
      </c>
      <c r="AB2183" s="114">
        <f>IF(AC2183="",0,IFERROR(IF(VLOOKUP(AC2183,AC$38:AC2182,1,0)&gt;0,0,0),1))</f>
        <v>0</v>
      </c>
      <c r="AC2183" s="117">
        <f>IF(DATOS!J2147=Y$39,DATOS!C2147,"")</f>
        <v>0</v>
      </c>
    </row>
    <row r="2184" spans="27:29" x14ac:dyDescent="0.3">
      <c r="AA2184" s="114">
        <f t="shared" si="38"/>
        <v>1</v>
      </c>
      <c r="AB2184" s="114">
        <f>IF(AC2184="",0,IFERROR(IF(VLOOKUP(AC2184,AC$38:AC2183,1,0)&gt;0,0,0),1))</f>
        <v>0</v>
      </c>
      <c r="AC2184" s="117">
        <f>IF(DATOS!J2148=Y$39,DATOS!C2148,"")</f>
        <v>0</v>
      </c>
    </row>
    <row r="2185" spans="27:29" x14ac:dyDescent="0.3">
      <c r="AA2185" s="114">
        <f t="shared" si="38"/>
        <v>1</v>
      </c>
      <c r="AB2185" s="114">
        <f>IF(AC2185="",0,IFERROR(IF(VLOOKUP(AC2185,AC$38:AC2184,1,0)&gt;0,0,0),1))</f>
        <v>0</v>
      </c>
      <c r="AC2185" s="117">
        <f>IF(DATOS!J2149=Y$39,DATOS!C2149,"")</f>
        <v>0</v>
      </c>
    </row>
    <row r="2186" spans="27:29" x14ac:dyDescent="0.3">
      <c r="AA2186" s="114">
        <f t="shared" si="38"/>
        <v>1</v>
      </c>
      <c r="AB2186" s="114">
        <f>IF(AC2186="",0,IFERROR(IF(VLOOKUP(AC2186,AC$38:AC2185,1,0)&gt;0,0,0),1))</f>
        <v>0</v>
      </c>
      <c r="AC2186" s="117">
        <f>IF(DATOS!J2150=Y$39,DATOS!C2150,"")</f>
        <v>0</v>
      </c>
    </row>
    <row r="2187" spans="27:29" x14ac:dyDescent="0.3">
      <c r="AA2187" s="114">
        <f t="shared" si="38"/>
        <v>1</v>
      </c>
      <c r="AB2187" s="114">
        <f>IF(AC2187="",0,IFERROR(IF(VLOOKUP(AC2187,AC$38:AC2186,1,0)&gt;0,0,0),1))</f>
        <v>0</v>
      </c>
      <c r="AC2187" s="117">
        <f>IF(DATOS!J2151=Y$39,DATOS!C2151,"")</f>
        <v>0</v>
      </c>
    </row>
    <row r="2188" spans="27:29" x14ac:dyDescent="0.3">
      <c r="AA2188" s="114">
        <f t="shared" si="38"/>
        <v>1</v>
      </c>
      <c r="AB2188" s="114">
        <f>IF(AC2188="",0,IFERROR(IF(VLOOKUP(AC2188,AC$38:AC2187,1,0)&gt;0,0,0),1))</f>
        <v>0</v>
      </c>
      <c r="AC2188" s="117">
        <f>IF(DATOS!J2152=Y$39,DATOS!C2152,"")</f>
        <v>0</v>
      </c>
    </row>
    <row r="2189" spans="27:29" x14ac:dyDescent="0.3">
      <c r="AA2189" s="114">
        <f t="shared" si="38"/>
        <v>1</v>
      </c>
      <c r="AB2189" s="114">
        <f>IF(AC2189="",0,IFERROR(IF(VLOOKUP(AC2189,AC$38:AC2188,1,0)&gt;0,0,0),1))</f>
        <v>0</v>
      </c>
      <c r="AC2189" s="117">
        <f>IF(DATOS!J2153=Y$39,DATOS!C2153,"")</f>
        <v>0</v>
      </c>
    </row>
    <row r="2190" spans="27:29" x14ac:dyDescent="0.3">
      <c r="AA2190" s="114">
        <f t="shared" si="38"/>
        <v>1</v>
      </c>
      <c r="AB2190" s="114">
        <f>IF(AC2190="",0,IFERROR(IF(VLOOKUP(AC2190,AC$38:AC2189,1,0)&gt;0,0,0),1))</f>
        <v>0</v>
      </c>
      <c r="AC2190" s="117">
        <f>IF(DATOS!J2154=Y$39,DATOS!C2154,"")</f>
        <v>0</v>
      </c>
    </row>
    <row r="2191" spans="27:29" x14ac:dyDescent="0.3">
      <c r="AA2191" s="114">
        <f t="shared" si="38"/>
        <v>1</v>
      </c>
      <c r="AB2191" s="114">
        <f>IF(AC2191="",0,IFERROR(IF(VLOOKUP(AC2191,AC$38:AC2190,1,0)&gt;0,0,0),1))</f>
        <v>0</v>
      </c>
      <c r="AC2191" s="117">
        <f>IF(DATOS!J2155=Y$39,DATOS!C2155,"")</f>
        <v>0</v>
      </c>
    </row>
    <row r="2192" spans="27:29" x14ac:dyDescent="0.3">
      <c r="AA2192" s="114">
        <f t="shared" si="38"/>
        <v>1</v>
      </c>
      <c r="AB2192" s="114">
        <f>IF(AC2192="",0,IFERROR(IF(VLOOKUP(AC2192,AC$38:AC2191,1,0)&gt;0,0,0),1))</f>
        <v>0</v>
      </c>
      <c r="AC2192" s="117">
        <f>IF(DATOS!J2156=Y$39,DATOS!C2156,"")</f>
        <v>0</v>
      </c>
    </row>
    <row r="2193" spans="27:29" x14ac:dyDescent="0.3">
      <c r="AA2193" s="114">
        <f t="shared" si="38"/>
        <v>1</v>
      </c>
      <c r="AB2193" s="114">
        <f>IF(AC2193="",0,IFERROR(IF(VLOOKUP(AC2193,AC$38:AC2192,1,0)&gt;0,0,0),1))</f>
        <v>0</v>
      </c>
      <c r="AC2193" s="117">
        <f>IF(DATOS!J2157=Y$39,DATOS!C2157,"")</f>
        <v>0</v>
      </c>
    </row>
    <row r="2194" spans="27:29" x14ac:dyDescent="0.3">
      <c r="AA2194" s="114">
        <f t="shared" si="38"/>
        <v>1</v>
      </c>
      <c r="AB2194" s="114">
        <f>IF(AC2194="",0,IFERROR(IF(VLOOKUP(AC2194,AC$38:AC2193,1,0)&gt;0,0,0),1))</f>
        <v>0</v>
      </c>
      <c r="AC2194" s="117">
        <f>IF(DATOS!J2158=Y$39,DATOS!C2158,"")</f>
        <v>0</v>
      </c>
    </row>
    <row r="2195" spans="27:29" x14ac:dyDescent="0.3">
      <c r="AA2195" s="114">
        <f t="shared" si="38"/>
        <v>1</v>
      </c>
      <c r="AB2195" s="114">
        <f>IF(AC2195="",0,IFERROR(IF(VLOOKUP(AC2195,AC$38:AC2194,1,0)&gt;0,0,0),1))</f>
        <v>0</v>
      </c>
      <c r="AC2195" s="117">
        <f>IF(DATOS!J2159=Y$39,DATOS!C2159,"")</f>
        <v>0</v>
      </c>
    </row>
    <row r="2196" spans="27:29" x14ac:dyDescent="0.3">
      <c r="AA2196" s="114">
        <f t="shared" si="38"/>
        <v>1</v>
      </c>
      <c r="AB2196" s="114">
        <f>IF(AC2196="",0,IFERROR(IF(VLOOKUP(AC2196,AC$38:AC2195,1,0)&gt;0,0,0),1))</f>
        <v>0</v>
      </c>
      <c r="AC2196" s="117">
        <f>IF(DATOS!J2160=Y$39,DATOS!C2160,"")</f>
        <v>0</v>
      </c>
    </row>
    <row r="2197" spans="27:29" x14ac:dyDescent="0.3">
      <c r="AA2197" s="114">
        <f t="shared" si="38"/>
        <v>1</v>
      </c>
      <c r="AB2197" s="114">
        <f>IF(AC2197="",0,IFERROR(IF(VLOOKUP(AC2197,AC$38:AC2196,1,0)&gt;0,0,0),1))</f>
        <v>0</v>
      </c>
      <c r="AC2197" s="117">
        <f>IF(DATOS!J2161=Y$39,DATOS!C2161,"")</f>
        <v>0</v>
      </c>
    </row>
    <row r="2198" spans="27:29" x14ac:dyDescent="0.3">
      <c r="AA2198" s="114">
        <f t="shared" si="38"/>
        <v>1</v>
      </c>
      <c r="AB2198" s="114">
        <f>IF(AC2198="",0,IFERROR(IF(VLOOKUP(AC2198,AC$38:AC2197,1,0)&gt;0,0,0),1))</f>
        <v>0</v>
      </c>
      <c r="AC2198" s="117">
        <f>IF(DATOS!J2162=Y$39,DATOS!C2162,"")</f>
        <v>0</v>
      </c>
    </row>
    <row r="2199" spans="27:29" x14ac:dyDescent="0.3">
      <c r="AA2199" s="114">
        <f t="shared" si="38"/>
        <v>1</v>
      </c>
      <c r="AB2199" s="114">
        <f>IF(AC2199="",0,IFERROR(IF(VLOOKUP(AC2199,AC$38:AC2198,1,0)&gt;0,0,0),1))</f>
        <v>0</v>
      </c>
      <c r="AC2199" s="117">
        <f>IF(DATOS!J2163=Y$39,DATOS!C2163,"")</f>
        <v>0</v>
      </c>
    </row>
    <row r="2200" spans="27:29" x14ac:dyDescent="0.3">
      <c r="AA2200" s="114">
        <f t="shared" si="38"/>
        <v>1</v>
      </c>
      <c r="AB2200" s="114">
        <f>IF(AC2200="",0,IFERROR(IF(VLOOKUP(AC2200,AC$38:AC2199,1,0)&gt;0,0,0),1))</f>
        <v>0</v>
      </c>
      <c r="AC2200" s="117">
        <f>IF(DATOS!J2164=Y$39,DATOS!C2164,"")</f>
        <v>0</v>
      </c>
    </row>
    <row r="2201" spans="27:29" x14ac:dyDescent="0.3">
      <c r="AA2201" s="114">
        <f t="shared" si="38"/>
        <v>1</v>
      </c>
      <c r="AB2201" s="114">
        <f>IF(AC2201="",0,IFERROR(IF(VLOOKUP(AC2201,AC$38:AC2200,1,0)&gt;0,0,0),1))</f>
        <v>0</v>
      </c>
      <c r="AC2201" s="117">
        <f>IF(DATOS!J2165=Y$39,DATOS!C2165,"")</f>
        <v>0</v>
      </c>
    </row>
    <row r="2202" spans="27:29" x14ac:dyDescent="0.3">
      <c r="AA2202" s="114">
        <f t="shared" si="38"/>
        <v>1</v>
      </c>
      <c r="AB2202" s="114">
        <f>IF(AC2202="",0,IFERROR(IF(VLOOKUP(AC2202,AC$38:AC2201,1,0)&gt;0,0,0),1))</f>
        <v>0</v>
      </c>
      <c r="AC2202" s="117">
        <f>IF(DATOS!J2166=Y$39,DATOS!C2166,"")</f>
        <v>0</v>
      </c>
    </row>
    <row r="2203" spans="27:29" x14ac:dyDescent="0.3">
      <c r="AA2203" s="114">
        <f t="shared" si="38"/>
        <v>1</v>
      </c>
      <c r="AB2203" s="114">
        <f>IF(AC2203="",0,IFERROR(IF(VLOOKUP(AC2203,AC$38:AC2202,1,0)&gt;0,0,0),1))</f>
        <v>0</v>
      </c>
      <c r="AC2203" s="117">
        <f>IF(DATOS!J2167=Y$39,DATOS!C2167,"")</f>
        <v>0</v>
      </c>
    </row>
    <row r="2204" spans="27:29" x14ac:dyDescent="0.3">
      <c r="AA2204" s="114">
        <f t="shared" si="38"/>
        <v>1</v>
      </c>
      <c r="AB2204" s="114">
        <f>IF(AC2204="",0,IFERROR(IF(VLOOKUP(AC2204,AC$38:AC2203,1,0)&gt;0,0,0),1))</f>
        <v>0</v>
      </c>
      <c r="AC2204" s="117">
        <f>IF(DATOS!J2168=Y$39,DATOS!C2168,"")</f>
        <v>0</v>
      </c>
    </row>
    <row r="2205" spans="27:29" x14ac:dyDescent="0.3">
      <c r="AA2205" s="114">
        <f t="shared" si="38"/>
        <v>1</v>
      </c>
      <c r="AB2205" s="114">
        <f>IF(AC2205="",0,IFERROR(IF(VLOOKUP(AC2205,AC$38:AC2204,1,0)&gt;0,0,0),1))</f>
        <v>0</v>
      </c>
      <c r="AC2205" s="117">
        <f>IF(DATOS!J2169=Y$39,DATOS!C2169,"")</f>
        <v>0</v>
      </c>
    </row>
    <row r="2206" spans="27:29" x14ac:dyDescent="0.3">
      <c r="AA2206" s="114">
        <f t="shared" si="38"/>
        <v>1</v>
      </c>
      <c r="AB2206" s="114">
        <f>IF(AC2206="",0,IFERROR(IF(VLOOKUP(AC2206,AC$38:AC2205,1,0)&gt;0,0,0),1))</f>
        <v>0</v>
      </c>
      <c r="AC2206" s="117">
        <f>IF(DATOS!J2170=Y$39,DATOS!C2170,"")</f>
        <v>0</v>
      </c>
    </row>
    <row r="2207" spans="27:29" x14ac:dyDescent="0.3">
      <c r="AA2207" s="114">
        <f t="shared" si="38"/>
        <v>1</v>
      </c>
      <c r="AB2207" s="114">
        <f>IF(AC2207="",0,IFERROR(IF(VLOOKUP(AC2207,AC$38:AC2206,1,0)&gt;0,0,0),1))</f>
        <v>0</v>
      </c>
      <c r="AC2207" s="117">
        <f>IF(DATOS!J2171=Y$39,DATOS!C2171,"")</f>
        <v>0</v>
      </c>
    </row>
    <row r="2208" spans="27:29" x14ac:dyDescent="0.3">
      <c r="AA2208" s="114">
        <f t="shared" si="38"/>
        <v>1</v>
      </c>
      <c r="AB2208" s="114">
        <f>IF(AC2208="",0,IFERROR(IF(VLOOKUP(AC2208,AC$38:AC2207,1,0)&gt;0,0,0),1))</f>
        <v>0</v>
      </c>
      <c r="AC2208" s="117">
        <f>IF(DATOS!J2172=Y$39,DATOS!C2172,"")</f>
        <v>0</v>
      </c>
    </row>
    <row r="2209" spans="27:29" x14ac:dyDescent="0.3">
      <c r="AA2209" s="114">
        <f t="shared" si="38"/>
        <v>1</v>
      </c>
      <c r="AB2209" s="114">
        <f>IF(AC2209="",0,IFERROR(IF(VLOOKUP(AC2209,AC$38:AC2208,1,0)&gt;0,0,0),1))</f>
        <v>0</v>
      </c>
      <c r="AC2209" s="117">
        <f>IF(DATOS!J2173=Y$39,DATOS!C2173,"")</f>
        <v>0</v>
      </c>
    </row>
    <row r="2210" spans="27:29" x14ac:dyDescent="0.3">
      <c r="AA2210" s="114">
        <f t="shared" si="38"/>
        <v>1</v>
      </c>
      <c r="AB2210" s="114">
        <f>IF(AC2210="",0,IFERROR(IF(VLOOKUP(AC2210,AC$38:AC2209,1,0)&gt;0,0,0),1))</f>
        <v>0</v>
      </c>
      <c r="AC2210" s="117">
        <f>IF(DATOS!J2174=Y$39,DATOS!C2174,"")</f>
        <v>0</v>
      </c>
    </row>
    <row r="2211" spans="27:29" x14ac:dyDescent="0.3">
      <c r="AA2211" s="114">
        <f t="shared" si="38"/>
        <v>1</v>
      </c>
      <c r="AB2211" s="114">
        <f>IF(AC2211="",0,IFERROR(IF(VLOOKUP(AC2211,AC$38:AC2210,1,0)&gt;0,0,0),1))</f>
        <v>0</v>
      </c>
      <c r="AC2211" s="117">
        <f>IF(DATOS!J2175=Y$39,DATOS!C2175,"")</f>
        <v>0</v>
      </c>
    </row>
    <row r="2212" spans="27:29" x14ac:dyDescent="0.3">
      <c r="AA2212" s="114">
        <f t="shared" si="38"/>
        <v>1</v>
      </c>
      <c r="AB2212" s="114">
        <f>IF(AC2212="",0,IFERROR(IF(VLOOKUP(AC2212,AC$38:AC2211,1,0)&gt;0,0,0),1))</f>
        <v>0</v>
      </c>
      <c r="AC2212" s="117">
        <f>IF(DATOS!J2176=Y$39,DATOS!C2176,"")</f>
        <v>0</v>
      </c>
    </row>
    <row r="2213" spans="27:29" x14ac:dyDescent="0.3">
      <c r="AA2213" s="114">
        <f t="shared" si="38"/>
        <v>1</v>
      </c>
      <c r="AB2213" s="114">
        <f>IF(AC2213="",0,IFERROR(IF(VLOOKUP(AC2213,AC$38:AC2212,1,0)&gt;0,0,0),1))</f>
        <v>0</v>
      </c>
      <c r="AC2213" s="117">
        <f>IF(DATOS!J2177=Y$39,DATOS!C2177,"")</f>
        <v>0</v>
      </c>
    </row>
    <row r="2214" spans="27:29" x14ac:dyDescent="0.3">
      <c r="AA2214" s="114">
        <f t="shared" ref="AA2214:AA2277" si="39">AA2213+AB2214</f>
        <v>1</v>
      </c>
      <c r="AB2214" s="114">
        <f>IF(AC2214="",0,IFERROR(IF(VLOOKUP(AC2214,AC$38:AC2213,1,0)&gt;0,0,0),1))</f>
        <v>0</v>
      </c>
      <c r="AC2214" s="117">
        <f>IF(DATOS!J2178=Y$39,DATOS!C2178,"")</f>
        <v>0</v>
      </c>
    </row>
    <row r="2215" spans="27:29" x14ac:dyDescent="0.3">
      <c r="AA2215" s="114">
        <f t="shared" si="39"/>
        <v>1</v>
      </c>
      <c r="AB2215" s="114">
        <f>IF(AC2215="",0,IFERROR(IF(VLOOKUP(AC2215,AC$38:AC2214,1,0)&gt;0,0,0),1))</f>
        <v>0</v>
      </c>
      <c r="AC2215" s="117">
        <f>IF(DATOS!J2179=Y$39,DATOS!C2179,"")</f>
        <v>0</v>
      </c>
    </row>
    <row r="2216" spans="27:29" x14ac:dyDescent="0.3">
      <c r="AA2216" s="114">
        <f t="shared" si="39"/>
        <v>1</v>
      </c>
      <c r="AB2216" s="114">
        <f>IF(AC2216="",0,IFERROR(IF(VLOOKUP(AC2216,AC$38:AC2215,1,0)&gt;0,0,0),1))</f>
        <v>0</v>
      </c>
      <c r="AC2216" s="117">
        <f>IF(DATOS!J2180=Y$39,DATOS!C2180,"")</f>
        <v>0</v>
      </c>
    </row>
    <row r="2217" spans="27:29" x14ac:dyDescent="0.3">
      <c r="AA2217" s="114">
        <f t="shared" si="39"/>
        <v>1</v>
      </c>
      <c r="AB2217" s="114">
        <f>IF(AC2217="",0,IFERROR(IF(VLOOKUP(AC2217,AC$38:AC2216,1,0)&gt;0,0,0),1))</f>
        <v>0</v>
      </c>
      <c r="AC2217" s="117">
        <f>IF(DATOS!J2181=Y$39,DATOS!C2181,"")</f>
        <v>0</v>
      </c>
    </row>
    <row r="2218" spans="27:29" x14ac:dyDescent="0.3">
      <c r="AA2218" s="114">
        <f t="shared" si="39"/>
        <v>1</v>
      </c>
      <c r="AB2218" s="114">
        <f>IF(AC2218="",0,IFERROR(IF(VLOOKUP(AC2218,AC$38:AC2217,1,0)&gt;0,0,0),1))</f>
        <v>0</v>
      </c>
      <c r="AC2218" s="117">
        <f>IF(DATOS!J2182=Y$39,DATOS!C2182,"")</f>
        <v>0</v>
      </c>
    </row>
    <row r="2219" spans="27:29" x14ac:dyDescent="0.3">
      <c r="AA2219" s="114">
        <f t="shared" si="39"/>
        <v>1</v>
      </c>
      <c r="AB2219" s="114">
        <f>IF(AC2219="",0,IFERROR(IF(VLOOKUP(AC2219,AC$38:AC2218,1,0)&gt;0,0,0),1))</f>
        <v>0</v>
      </c>
      <c r="AC2219" s="117">
        <f>IF(DATOS!J2183=Y$39,DATOS!C2183,"")</f>
        <v>0</v>
      </c>
    </row>
    <row r="2220" spans="27:29" x14ac:dyDescent="0.3">
      <c r="AA2220" s="114">
        <f t="shared" si="39"/>
        <v>1</v>
      </c>
      <c r="AB2220" s="114">
        <f>IF(AC2220="",0,IFERROR(IF(VLOOKUP(AC2220,AC$38:AC2219,1,0)&gt;0,0,0),1))</f>
        <v>0</v>
      </c>
      <c r="AC2220" s="117">
        <f>IF(DATOS!J2184=Y$39,DATOS!C2184,"")</f>
        <v>0</v>
      </c>
    </row>
    <row r="2221" spans="27:29" x14ac:dyDescent="0.3">
      <c r="AA2221" s="114">
        <f t="shared" si="39"/>
        <v>1</v>
      </c>
      <c r="AB2221" s="114">
        <f>IF(AC2221="",0,IFERROR(IF(VLOOKUP(AC2221,AC$38:AC2220,1,0)&gt;0,0,0),1))</f>
        <v>0</v>
      </c>
      <c r="AC2221" s="117">
        <f>IF(DATOS!J2185=Y$39,DATOS!C2185,"")</f>
        <v>0</v>
      </c>
    </row>
    <row r="2222" spans="27:29" x14ac:dyDescent="0.3">
      <c r="AA2222" s="114">
        <f t="shared" si="39"/>
        <v>1</v>
      </c>
      <c r="AB2222" s="114">
        <f>IF(AC2222="",0,IFERROR(IF(VLOOKUP(AC2222,AC$38:AC2221,1,0)&gt;0,0,0),1))</f>
        <v>0</v>
      </c>
      <c r="AC2222" s="117">
        <f>IF(DATOS!J2186=Y$39,DATOS!C2186,"")</f>
        <v>0</v>
      </c>
    </row>
    <row r="2223" spans="27:29" x14ac:dyDescent="0.3">
      <c r="AA2223" s="114">
        <f t="shared" si="39"/>
        <v>1</v>
      </c>
      <c r="AB2223" s="114">
        <f>IF(AC2223="",0,IFERROR(IF(VLOOKUP(AC2223,AC$38:AC2222,1,0)&gt;0,0,0),1))</f>
        <v>0</v>
      </c>
      <c r="AC2223" s="117">
        <f>IF(DATOS!J2187=Y$39,DATOS!C2187,"")</f>
        <v>0</v>
      </c>
    </row>
    <row r="2224" spans="27:29" x14ac:dyDescent="0.3">
      <c r="AA2224" s="114">
        <f t="shared" si="39"/>
        <v>1</v>
      </c>
      <c r="AB2224" s="114">
        <f>IF(AC2224="",0,IFERROR(IF(VLOOKUP(AC2224,AC$38:AC2223,1,0)&gt;0,0,0),1))</f>
        <v>0</v>
      </c>
      <c r="AC2224" s="117">
        <f>IF(DATOS!J2188=Y$39,DATOS!C2188,"")</f>
        <v>0</v>
      </c>
    </row>
    <row r="2225" spans="27:29" x14ac:dyDescent="0.3">
      <c r="AA2225" s="114">
        <f t="shared" si="39"/>
        <v>1</v>
      </c>
      <c r="AB2225" s="114">
        <f>IF(AC2225="",0,IFERROR(IF(VLOOKUP(AC2225,AC$38:AC2224,1,0)&gt;0,0,0),1))</f>
        <v>0</v>
      </c>
      <c r="AC2225" s="117">
        <f>IF(DATOS!J2189=Y$39,DATOS!C2189,"")</f>
        <v>0</v>
      </c>
    </row>
    <row r="2226" spans="27:29" x14ac:dyDescent="0.3">
      <c r="AA2226" s="114">
        <f t="shared" si="39"/>
        <v>1</v>
      </c>
      <c r="AB2226" s="114">
        <f>IF(AC2226="",0,IFERROR(IF(VLOOKUP(AC2226,AC$38:AC2225,1,0)&gt;0,0,0),1))</f>
        <v>0</v>
      </c>
      <c r="AC2226" s="117">
        <f>IF(DATOS!J2190=Y$39,DATOS!C2190,"")</f>
        <v>0</v>
      </c>
    </row>
    <row r="2227" spans="27:29" x14ac:dyDescent="0.3">
      <c r="AA2227" s="114">
        <f t="shared" si="39"/>
        <v>1</v>
      </c>
      <c r="AB2227" s="114">
        <f>IF(AC2227="",0,IFERROR(IF(VLOOKUP(AC2227,AC$38:AC2226,1,0)&gt;0,0,0),1))</f>
        <v>0</v>
      </c>
      <c r="AC2227" s="117">
        <f>IF(DATOS!J2191=Y$39,DATOS!C2191,"")</f>
        <v>0</v>
      </c>
    </row>
    <row r="2228" spans="27:29" x14ac:dyDescent="0.3">
      <c r="AA2228" s="114">
        <f t="shared" si="39"/>
        <v>1</v>
      </c>
      <c r="AB2228" s="114">
        <f>IF(AC2228="",0,IFERROR(IF(VLOOKUP(AC2228,AC$38:AC2227,1,0)&gt;0,0,0),1))</f>
        <v>0</v>
      </c>
      <c r="AC2228" s="117">
        <f>IF(DATOS!J2192=Y$39,DATOS!C2192,"")</f>
        <v>0</v>
      </c>
    </row>
    <row r="2229" spans="27:29" x14ac:dyDescent="0.3">
      <c r="AA2229" s="114">
        <f t="shared" si="39"/>
        <v>1</v>
      </c>
      <c r="AB2229" s="114">
        <f>IF(AC2229="",0,IFERROR(IF(VLOOKUP(AC2229,AC$38:AC2228,1,0)&gt;0,0,0),1))</f>
        <v>0</v>
      </c>
      <c r="AC2229" s="117">
        <f>IF(DATOS!J2193=Y$39,DATOS!C2193,"")</f>
        <v>0</v>
      </c>
    </row>
    <row r="2230" spans="27:29" x14ac:dyDescent="0.3">
      <c r="AA2230" s="114">
        <f t="shared" si="39"/>
        <v>1</v>
      </c>
      <c r="AB2230" s="114">
        <f>IF(AC2230="",0,IFERROR(IF(VLOOKUP(AC2230,AC$38:AC2229,1,0)&gt;0,0,0),1))</f>
        <v>0</v>
      </c>
      <c r="AC2230" s="117">
        <f>IF(DATOS!J2194=Y$39,DATOS!C2194,"")</f>
        <v>0</v>
      </c>
    </row>
    <row r="2231" spans="27:29" x14ac:dyDescent="0.3">
      <c r="AA2231" s="114">
        <f t="shared" si="39"/>
        <v>1</v>
      </c>
      <c r="AB2231" s="114">
        <f>IF(AC2231="",0,IFERROR(IF(VLOOKUP(AC2231,AC$38:AC2230,1,0)&gt;0,0,0),1))</f>
        <v>0</v>
      </c>
      <c r="AC2231" s="117">
        <f>IF(DATOS!J2195=Y$39,DATOS!C2195,"")</f>
        <v>0</v>
      </c>
    </row>
    <row r="2232" spans="27:29" x14ac:dyDescent="0.3">
      <c r="AA2232" s="114">
        <f t="shared" si="39"/>
        <v>1</v>
      </c>
      <c r="AB2232" s="114">
        <f>IF(AC2232="",0,IFERROR(IF(VLOOKUP(AC2232,AC$38:AC2231,1,0)&gt;0,0,0),1))</f>
        <v>0</v>
      </c>
      <c r="AC2232" s="117">
        <f>IF(DATOS!J2196=Y$39,DATOS!C2196,"")</f>
        <v>0</v>
      </c>
    </row>
    <row r="2233" spans="27:29" x14ac:dyDescent="0.3">
      <c r="AA2233" s="114">
        <f t="shared" si="39"/>
        <v>1</v>
      </c>
      <c r="AB2233" s="114">
        <f>IF(AC2233="",0,IFERROR(IF(VLOOKUP(AC2233,AC$38:AC2232,1,0)&gt;0,0,0),1))</f>
        <v>0</v>
      </c>
      <c r="AC2233" s="117">
        <f>IF(DATOS!J2197=Y$39,DATOS!C2197,"")</f>
        <v>0</v>
      </c>
    </row>
    <row r="2234" spans="27:29" x14ac:dyDescent="0.3">
      <c r="AA2234" s="114">
        <f t="shared" si="39"/>
        <v>1</v>
      </c>
      <c r="AB2234" s="114">
        <f>IF(AC2234="",0,IFERROR(IF(VLOOKUP(AC2234,AC$38:AC2233,1,0)&gt;0,0,0),1))</f>
        <v>0</v>
      </c>
      <c r="AC2234" s="117">
        <f>IF(DATOS!J2198=Y$39,DATOS!C2198,"")</f>
        <v>0</v>
      </c>
    </row>
    <row r="2235" spans="27:29" x14ac:dyDescent="0.3">
      <c r="AA2235" s="114">
        <f t="shared" si="39"/>
        <v>1</v>
      </c>
      <c r="AB2235" s="114">
        <f>IF(AC2235="",0,IFERROR(IF(VLOOKUP(AC2235,AC$38:AC2234,1,0)&gt;0,0,0),1))</f>
        <v>0</v>
      </c>
      <c r="AC2235" s="117">
        <f>IF(DATOS!J2199=Y$39,DATOS!C2199,"")</f>
        <v>0</v>
      </c>
    </row>
    <row r="2236" spans="27:29" x14ac:dyDescent="0.3">
      <c r="AA2236" s="114">
        <f t="shared" si="39"/>
        <v>1</v>
      </c>
      <c r="AB2236" s="114">
        <f>IF(AC2236="",0,IFERROR(IF(VLOOKUP(AC2236,AC$38:AC2235,1,0)&gt;0,0,0),1))</f>
        <v>0</v>
      </c>
      <c r="AC2236" s="117">
        <f>IF(DATOS!J2200=Y$39,DATOS!C2200,"")</f>
        <v>0</v>
      </c>
    </row>
    <row r="2237" spans="27:29" x14ac:dyDescent="0.3">
      <c r="AA2237" s="114">
        <f t="shared" si="39"/>
        <v>1</v>
      </c>
      <c r="AB2237" s="114">
        <f>IF(AC2237="",0,IFERROR(IF(VLOOKUP(AC2237,AC$38:AC2236,1,0)&gt;0,0,0),1))</f>
        <v>0</v>
      </c>
      <c r="AC2237" s="117">
        <f>IF(DATOS!J2201=Y$39,DATOS!C2201,"")</f>
        <v>0</v>
      </c>
    </row>
    <row r="2238" spans="27:29" x14ac:dyDescent="0.3">
      <c r="AA2238" s="114">
        <f t="shared" si="39"/>
        <v>1</v>
      </c>
      <c r="AB2238" s="114">
        <f>IF(AC2238="",0,IFERROR(IF(VLOOKUP(AC2238,AC$38:AC2237,1,0)&gt;0,0,0),1))</f>
        <v>0</v>
      </c>
      <c r="AC2238" s="117">
        <f>IF(DATOS!J2202=Y$39,DATOS!C2202,"")</f>
        <v>0</v>
      </c>
    </row>
    <row r="2239" spans="27:29" x14ac:dyDescent="0.3">
      <c r="AA2239" s="114">
        <f t="shared" si="39"/>
        <v>1</v>
      </c>
      <c r="AB2239" s="114">
        <f>IF(AC2239="",0,IFERROR(IF(VLOOKUP(AC2239,AC$38:AC2238,1,0)&gt;0,0,0),1))</f>
        <v>0</v>
      </c>
      <c r="AC2239" s="117">
        <f>IF(DATOS!J2203=Y$39,DATOS!C2203,"")</f>
        <v>0</v>
      </c>
    </row>
    <row r="2240" spans="27:29" x14ac:dyDescent="0.3">
      <c r="AA2240" s="114">
        <f t="shared" si="39"/>
        <v>1</v>
      </c>
      <c r="AB2240" s="114">
        <f>IF(AC2240="",0,IFERROR(IF(VLOOKUP(AC2240,AC$38:AC2239,1,0)&gt;0,0,0),1))</f>
        <v>0</v>
      </c>
      <c r="AC2240" s="117">
        <f>IF(DATOS!J2204=Y$39,DATOS!C2204,"")</f>
        <v>0</v>
      </c>
    </row>
    <row r="2241" spans="27:29" x14ac:dyDescent="0.3">
      <c r="AA2241" s="114">
        <f t="shared" si="39"/>
        <v>1</v>
      </c>
      <c r="AB2241" s="114">
        <f>IF(AC2241="",0,IFERROR(IF(VLOOKUP(AC2241,AC$38:AC2240,1,0)&gt;0,0,0),1))</f>
        <v>0</v>
      </c>
      <c r="AC2241" s="117">
        <f>IF(DATOS!J2205=Y$39,DATOS!C2205,"")</f>
        <v>0</v>
      </c>
    </row>
    <row r="2242" spans="27:29" x14ac:dyDescent="0.3">
      <c r="AA2242" s="114">
        <f t="shared" si="39"/>
        <v>1</v>
      </c>
      <c r="AB2242" s="114">
        <f>IF(AC2242="",0,IFERROR(IF(VLOOKUP(AC2242,AC$38:AC2241,1,0)&gt;0,0,0),1))</f>
        <v>0</v>
      </c>
      <c r="AC2242" s="117">
        <f>IF(DATOS!J2206=Y$39,DATOS!C2206,"")</f>
        <v>0</v>
      </c>
    </row>
    <row r="2243" spans="27:29" x14ac:dyDescent="0.3">
      <c r="AA2243" s="114">
        <f t="shared" si="39"/>
        <v>1</v>
      </c>
      <c r="AB2243" s="114">
        <f>IF(AC2243="",0,IFERROR(IF(VLOOKUP(AC2243,AC$38:AC2242,1,0)&gt;0,0,0),1))</f>
        <v>0</v>
      </c>
      <c r="AC2243" s="117">
        <f>IF(DATOS!J2207=Y$39,DATOS!C2207,"")</f>
        <v>0</v>
      </c>
    </row>
    <row r="2244" spans="27:29" x14ac:dyDescent="0.3">
      <c r="AA2244" s="114">
        <f t="shared" si="39"/>
        <v>1</v>
      </c>
      <c r="AB2244" s="114">
        <f>IF(AC2244="",0,IFERROR(IF(VLOOKUP(AC2244,AC$38:AC2243,1,0)&gt;0,0,0),1))</f>
        <v>0</v>
      </c>
      <c r="AC2244" s="117">
        <f>IF(DATOS!J2208=Y$39,DATOS!C2208,"")</f>
        <v>0</v>
      </c>
    </row>
    <row r="2245" spans="27:29" x14ac:dyDescent="0.3">
      <c r="AA2245" s="114">
        <f t="shared" si="39"/>
        <v>1</v>
      </c>
      <c r="AB2245" s="114">
        <f>IF(AC2245="",0,IFERROR(IF(VLOOKUP(AC2245,AC$38:AC2244,1,0)&gt;0,0,0),1))</f>
        <v>0</v>
      </c>
      <c r="AC2245" s="117">
        <f>IF(DATOS!J2209=Y$39,DATOS!C2209,"")</f>
        <v>0</v>
      </c>
    </row>
    <row r="2246" spans="27:29" x14ac:dyDescent="0.3">
      <c r="AA2246" s="114">
        <f t="shared" si="39"/>
        <v>1</v>
      </c>
      <c r="AB2246" s="114">
        <f>IF(AC2246="",0,IFERROR(IF(VLOOKUP(AC2246,AC$38:AC2245,1,0)&gt;0,0,0),1))</f>
        <v>0</v>
      </c>
      <c r="AC2246" s="117">
        <f>IF(DATOS!J2210=Y$39,DATOS!C2210,"")</f>
        <v>0</v>
      </c>
    </row>
    <row r="2247" spans="27:29" x14ac:dyDescent="0.3">
      <c r="AA2247" s="114">
        <f t="shared" si="39"/>
        <v>1</v>
      </c>
      <c r="AB2247" s="114">
        <f>IF(AC2247="",0,IFERROR(IF(VLOOKUP(AC2247,AC$38:AC2246,1,0)&gt;0,0,0),1))</f>
        <v>0</v>
      </c>
      <c r="AC2247" s="117">
        <f>IF(DATOS!J2211=Y$39,DATOS!C2211,"")</f>
        <v>0</v>
      </c>
    </row>
    <row r="2248" spans="27:29" x14ac:dyDescent="0.3">
      <c r="AA2248" s="114">
        <f t="shared" si="39"/>
        <v>1</v>
      </c>
      <c r="AB2248" s="114">
        <f>IF(AC2248="",0,IFERROR(IF(VLOOKUP(AC2248,AC$38:AC2247,1,0)&gt;0,0,0),1))</f>
        <v>0</v>
      </c>
      <c r="AC2248" s="117">
        <f>IF(DATOS!J2212=Y$39,DATOS!C2212,"")</f>
        <v>0</v>
      </c>
    </row>
    <row r="2249" spans="27:29" x14ac:dyDescent="0.3">
      <c r="AA2249" s="114">
        <f t="shared" si="39"/>
        <v>1</v>
      </c>
      <c r="AB2249" s="114">
        <f>IF(AC2249="",0,IFERROR(IF(VLOOKUP(AC2249,AC$38:AC2248,1,0)&gt;0,0,0),1))</f>
        <v>0</v>
      </c>
      <c r="AC2249" s="117">
        <f>IF(DATOS!J2213=Y$39,DATOS!C2213,"")</f>
        <v>0</v>
      </c>
    </row>
    <row r="2250" spans="27:29" x14ac:dyDescent="0.3">
      <c r="AA2250" s="114">
        <f t="shared" si="39"/>
        <v>1</v>
      </c>
      <c r="AB2250" s="114">
        <f>IF(AC2250="",0,IFERROR(IF(VLOOKUP(AC2250,AC$38:AC2249,1,0)&gt;0,0,0),1))</f>
        <v>0</v>
      </c>
      <c r="AC2250" s="117">
        <f>IF(DATOS!J2214=Y$39,DATOS!C2214,"")</f>
        <v>0</v>
      </c>
    </row>
    <row r="2251" spans="27:29" x14ac:dyDescent="0.3">
      <c r="AA2251" s="114">
        <f t="shared" si="39"/>
        <v>1</v>
      </c>
      <c r="AB2251" s="114">
        <f>IF(AC2251="",0,IFERROR(IF(VLOOKUP(AC2251,AC$38:AC2250,1,0)&gt;0,0,0),1))</f>
        <v>0</v>
      </c>
      <c r="AC2251" s="117">
        <f>IF(DATOS!J2215=Y$39,DATOS!C2215,"")</f>
        <v>0</v>
      </c>
    </row>
    <row r="2252" spans="27:29" x14ac:dyDescent="0.3">
      <c r="AA2252" s="114">
        <f t="shared" si="39"/>
        <v>1</v>
      </c>
      <c r="AB2252" s="114">
        <f>IF(AC2252="",0,IFERROR(IF(VLOOKUP(AC2252,AC$38:AC2251,1,0)&gt;0,0,0),1))</f>
        <v>0</v>
      </c>
      <c r="AC2252" s="117">
        <f>IF(DATOS!J2216=Y$39,DATOS!C2216,"")</f>
        <v>0</v>
      </c>
    </row>
    <row r="2253" spans="27:29" x14ac:dyDescent="0.3">
      <c r="AA2253" s="114">
        <f t="shared" si="39"/>
        <v>1</v>
      </c>
      <c r="AB2253" s="114">
        <f>IF(AC2253="",0,IFERROR(IF(VLOOKUP(AC2253,AC$38:AC2252,1,0)&gt;0,0,0),1))</f>
        <v>0</v>
      </c>
      <c r="AC2253" s="117">
        <f>IF(DATOS!J2217=Y$39,DATOS!C2217,"")</f>
        <v>0</v>
      </c>
    </row>
    <row r="2254" spans="27:29" x14ac:dyDescent="0.3">
      <c r="AA2254" s="114">
        <f t="shared" si="39"/>
        <v>1</v>
      </c>
      <c r="AB2254" s="114">
        <f>IF(AC2254="",0,IFERROR(IF(VLOOKUP(AC2254,AC$38:AC2253,1,0)&gt;0,0,0),1))</f>
        <v>0</v>
      </c>
      <c r="AC2254" s="117">
        <f>IF(DATOS!J2218=Y$39,DATOS!C2218,"")</f>
        <v>0</v>
      </c>
    </row>
    <row r="2255" spans="27:29" x14ac:dyDescent="0.3">
      <c r="AA2255" s="114">
        <f t="shared" si="39"/>
        <v>1</v>
      </c>
      <c r="AB2255" s="114">
        <f>IF(AC2255="",0,IFERROR(IF(VLOOKUP(AC2255,AC$38:AC2254,1,0)&gt;0,0,0),1))</f>
        <v>0</v>
      </c>
      <c r="AC2255" s="117">
        <f>IF(DATOS!J2219=Y$39,DATOS!C2219,"")</f>
        <v>0</v>
      </c>
    </row>
    <row r="2256" spans="27:29" x14ac:dyDescent="0.3">
      <c r="AA2256" s="114">
        <f t="shared" si="39"/>
        <v>1</v>
      </c>
      <c r="AB2256" s="114">
        <f>IF(AC2256="",0,IFERROR(IF(VLOOKUP(AC2256,AC$38:AC2255,1,0)&gt;0,0,0),1))</f>
        <v>0</v>
      </c>
      <c r="AC2256" s="117">
        <f>IF(DATOS!J2220=Y$39,DATOS!C2220,"")</f>
        <v>0</v>
      </c>
    </row>
    <row r="2257" spans="27:29" x14ac:dyDescent="0.3">
      <c r="AA2257" s="114">
        <f t="shared" si="39"/>
        <v>1</v>
      </c>
      <c r="AB2257" s="114">
        <f>IF(AC2257="",0,IFERROR(IF(VLOOKUP(AC2257,AC$38:AC2256,1,0)&gt;0,0,0),1))</f>
        <v>0</v>
      </c>
      <c r="AC2257" s="117">
        <f>IF(DATOS!J2221=Y$39,DATOS!C2221,"")</f>
        <v>0</v>
      </c>
    </row>
    <row r="2258" spans="27:29" x14ac:dyDescent="0.3">
      <c r="AA2258" s="114">
        <f t="shared" si="39"/>
        <v>1</v>
      </c>
      <c r="AB2258" s="114">
        <f>IF(AC2258="",0,IFERROR(IF(VLOOKUP(AC2258,AC$38:AC2257,1,0)&gt;0,0,0),1))</f>
        <v>0</v>
      </c>
      <c r="AC2258" s="117">
        <f>IF(DATOS!J2222=Y$39,DATOS!C2222,"")</f>
        <v>0</v>
      </c>
    </row>
    <row r="2259" spans="27:29" x14ac:dyDescent="0.3">
      <c r="AA2259" s="114">
        <f t="shared" si="39"/>
        <v>1</v>
      </c>
      <c r="AB2259" s="114">
        <f>IF(AC2259="",0,IFERROR(IF(VLOOKUP(AC2259,AC$38:AC2258,1,0)&gt;0,0,0),1))</f>
        <v>0</v>
      </c>
      <c r="AC2259" s="117">
        <f>IF(DATOS!J2223=Y$39,DATOS!C2223,"")</f>
        <v>0</v>
      </c>
    </row>
    <row r="2260" spans="27:29" x14ac:dyDescent="0.3">
      <c r="AA2260" s="114">
        <f t="shared" si="39"/>
        <v>1</v>
      </c>
      <c r="AB2260" s="114">
        <f>IF(AC2260="",0,IFERROR(IF(VLOOKUP(AC2260,AC$38:AC2259,1,0)&gt;0,0,0),1))</f>
        <v>0</v>
      </c>
      <c r="AC2260" s="117">
        <f>IF(DATOS!J2224=Y$39,DATOS!C2224,"")</f>
        <v>0</v>
      </c>
    </row>
    <row r="2261" spans="27:29" x14ac:dyDescent="0.3">
      <c r="AA2261" s="114">
        <f t="shared" si="39"/>
        <v>1</v>
      </c>
      <c r="AB2261" s="114">
        <f>IF(AC2261="",0,IFERROR(IF(VLOOKUP(AC2261,AC$38:AC2260,1,0)&gt;0,0,0),1))</f>
        <v>0</v>
      </c>
      <c r="AC2261" s="117">
        <f>IF(DATOS!J2225=Y$39,DATOS!C2225,"")</f>
        <v>0</v>
      </c>
    </row>
    <row r="2262" spans="27:29" x14ac:dyDescent="0.3">
      <c r="AA2262" s="114">
        <f t="shared" si="39"/>
        <v>1</v>
      </c>
      <c r="AB2262" s="114">
        <f>IF(AC2262="",0,IFERROR(IF(VLOOKUP(AC2262,AC$38:AC2261,1,0)&gt;0,0,0),1))</f>
        <v>0</v>
      </c>
      <c r="AC2262" s="117">
        <f>IF(DATOS!J2226=Y$39,DATOS!C2226,"")</f>
        <v>0</v>
      </c>
    </row>
    <row r="2263" spans="27:29" x14ac:dyDescent="0.3">
      <c r="AA2263" s="114">
        <f t="shared" si="39"/>
        <v>1</v>
      </c>
      <c r="AB2263" s="114">
        <f>IF(AC2263="",0,IFERROR(IF(VLOOKUP(AC2263,AC$38:AC2262,1,0)&gt;0,0,0),1))</f>
        <v>0</v>
      </c>
      <c r="AC2263" s="117">
        <f>IF(DATOS!J2227=Y$39,DATOS!C2227,"")</f>
        <v>0</v>
      </c>
    </row>
    <row r="2264" spans="27:29" x14ac:dyDescent="0.3">
      <c r="AA2264" s="114">
        <f t="shared" si="39"/>
        <v>1</v>
      </c>
      <c r="AB2264" s="114">
        <f>IF(AC2264="",0,IFERROR(IF(VLOOKUP(AC2264,AC$38:AC2263,1,0)&gt;0,0,0),1))</f>
        <v>0</v>
      </c>
      <c r="AC2264" s="117">
        <f>IF(DATOS!J2228=Y$39,DATOS!C2228,"")</f>
        <v>0</v>
      </c>
    </row>
    <row r="2265" spans="27:29" x14ac:dyDescent="0.3">
      <c r="AA2265" s="114">
        <f t="shared" si="39"/>
        <v>1</v>
      </c>
      <c r="AB2265" s="114">
        <f>IF(AC2265="",0,IFERROR(IF(VLOOKUP(AC2265,AC$38:AC2264,1,0)&gt;0,0,0),1))</f>
        <v>0</v>
      </c>
      <c r="AC2265" s="117">
        <f>IF(DATOS!J2229=Y$39,DATOS!C2229,"")</f>
        <v>0</v>
      </c>
    </row>
    <row r="2266" spans="27:29" x14ac:dyDescent="0.3">
      <c r="AA2266" s="114">
        <f t="shared" si="39"/>
        <v>1</v>
      </c>
      <c r="AB2266" s="114">
        <f>IF(AC2266="",0,IFERROR(IF(VLOOKUP(AC2266,AC$38:AC2265,1,0)&gt;0,0,0),1))</f>
        <v>0</v>
      </c>
      <c r="AC2266" s="117">
        <f>IF(DATOS!J2230=Y$39,DATOS!C2230,"")</f>
        <v>0</v>
      </c>
    </row>
    <row r="2267" spans="27:29" x14ac:dyDescent="0.3">
      <c r="AA2267" s="114">
        <f t="shared" si="39"/>
        <v>1</v>
      </c>
      <c r="AB2267" s="114">
        <f>IF(AC2267="",0,IFERROR(IF(VLOOKUP(AC2267,AC$38:AC2266,1,0)&gt;0,0,0),1))</f>
        <v>0</v>
      </c>
      <c r="AC2267" s="117">
        <f>IF(DATOS!J2231=Y$39,DATOS!C2231,"")</f>
        <v>0</v>
      </c>
    </row>
    <row r="2268" spans="27:29" x14ac:dyDescent="0.3">
      <c r="AA2268" s="114">
        <f t="shared" si="39"/>
        <v>1</v>
      </c>
      <c r="AB2268" s="114">
        <f>IF(AC2268="",0,IFERROR(IF(VLOOKUP(AC2268,AC$38:AC2267,1,0)&gt;0,0,0),1))</f>
        <v>0</v>
      </c>
      <c r="AC2268" s="117">
        <f>IF(DATOS!J2232=Y$39,DATOS!C2232,"")</f>
        <v>0</v>
      </c>
    </row>
    <row r="2269" spans="27:29" x14ac:dyDescent="0.3">
      <c r="AA2269" s="114">
        <f t="shared" si="39"/>
        <v>1</v>
      </c>
      <c r="AB2269" s="114">
        <f>IF(AC2269="",0,IFERROR(IF(VLOOKUP(AC2269,AC$38:AC2268,1,0)&gt;0,0,0),1))</f>
        <v>0</v>
      </c>
      <c r="AC2269" s="117">
        <f>IF(DATOS!J2233=Y$39,DATOS!C2233,"")</f>
        <v>0</v>
      </c>
    </row>
    <row r="2270" spans="27:29" x14ac:dyDescent="0.3">
      <c r="AA2270" s="114">
        <f t="shared" si="39"/>
        <v>1</v>
      </c>
      <c r="AB2270" s="114">
        <f>IF(AC2270="",0,IFERROR(IF(VLOOKUP(AC2270,AC$38:AC2269,1,0)&gt;0,0,0),1))</f>
        <v>0</v>
      </c>
      <c r="AC2270" s="117">
        <f>IF(DATOS!J2234=Y$39,DATOS!C2234,"")</f>
        <v>0</v>
      </c>
    </row>
    <row r="2271" spans="27:29" x14ac:dyDescent="0.3">
      <c r="AA2271" s="114">
        <f t="shared" si="39"/>
        <v>1</v>
      </c>
      <c r="AB2271" s="114">
        <f>IF(AC2271="",0,IFERROR(IF(VLOOKUP(AC2271,AC$38:AC2270,1,0)&gt;0,0,0),1))</f>
        <v>0</v>
      </c>
      <c r="AC2271" s="117">
        <f>IF(DATOS!J2235=Y$39,DATOS!C2235,"")</f>
        <v>0</v>
      </c>
    </row>
    <row r="2272" spans="27:29" x14ac:dyDescent="0.3">
      <c r="AA2272" s="114">
        <f t="shared" si="39"/>
        <v>1</v>
      </c>
      <c r="AB2272" s="114">
        <f>IF(AC2272="",0,IFERROR(IF(VLOOKUP(AC2272,AC$38:AC2271,1,0)&gt;0,0,0),1))</f>
        <v>0</v>
      </c>
      <c r="AC2272" s="117">
        <f>IF(DATOS!J2236=Y$39,DATOS!C2236,"")</f>
        <v>0</v>
      </c>
    </row>
    <row r="2273" spans="27:29" x14ac:dyDescent="0.3">
      <c r="AA2273" s="114">
        <f t="shared" si="39"/>
        <v>1</v>
      </c>
      <c r="AB2273" s="114">
        <f>IF(AC2273="",0,IFERROR(IF(VLOOKUP(AC2273,AC$38:AC2272,1,0)&gt;0,0,0),1))</f>
        <v>0</v>
      </c>
      <c r="AC2273" s="117">
        <f>IF(DATOS!J2237=Y$39,DATOS!C2237,"")</f>
        <v>0</v>
      </c>
    </row>
    <row r="2274" spans="27:29" x14ac:dyDescent="0.3">
      <c r="AA2274" s="114">
        <f t="shared" si="39"/>
        <v>1</v>
      </c>
      <c r="AB2274" s="114">
        <f>IF(AC2274="",0,IFERROR(IF(VLOOKUP(AC2274,AC$38:AC2273,1,0)&gt;0,0,0),1))</f>
        <v>0</v>
      </c>
      <c r="AC2274" s="117">
        <f>IF(DATOS!J2238=Y$39,DATOS!C2238,"")</f>
        <v>0</v>
      </c>
    </row>
    <row r="2275" spans="27:29" x14ac:dyDescent="0.3">
      <c r="AA2275" s="114">
        <f t="shared" si="39"/>
        <v>1</v>
      </c>
      <c r="AB2275" s="114">
        <f>IF(AC2275="",0,IFERROR(IF(VLOOKUP(AC2275,AC$38:AC2274,1,0)&gt;0,0,0),1))</f>
        <v>0</v>
      </c>
      <c r="AC2275" s="117">
        <f>IF(DATOS!J2239=Y$39,DATOS!C2239,"")</f>
        <v>0</v>
      </c>
    </row>
    <row r="2276" spans="27:29" x14ac:dyDescent="0.3">
      <c r="AA2276" s="114">
        <f t="shared" si="39"/>
        <v>1</v>
      </c>
      <c r="AB2276" s="114">
        <f>IF(AC2276="",0,IFERROR(IF(VLOOKUP(AC2276,AC$38:AC2275,1,0)&gt;0,0,0),1))</f>
        <v>0</v>
      </c>
      <c r="AC2276" s="117">
        <f>IF(DATOS!J2240=Y$39,DATOS!C2240,"")</f>
        <v>0</v>
      </c>
    </row>
    <row r="2277" spans="27:29" x14ac:dyDescent="0.3">
      <c r="AA2277" s="114">
        <f t="shared" si="39"/>
        <v>1</v>
      </c>
      <c r="AB2277" s="114">
        <f>IF(AC2277="",0,IFERROR(IF(VLOOKUP(AC2277,AC$38:AC2276,1,0)&gt;0,0,0),1))</f>
        <v>0</v>
      </c>
      <c r="AC2277" s="117">
        <f>IF(DATOS!J2241=Y$39,DATOS!C2241,"")</f>
        <v>0</v>
      </c>
    </row>
    <row r="2278" spans="27:29" x14ac:dyDescent="0.3">
      <c r="AA2278" s="114">
        <f t="shared" ref="AA2278:AA2341" si="40">AA2277+AB2278</f>
        <v>1</v>
      </c>
      <c r="AB2278" s="114">
        <f>IF(AC2278="",0,IFERROR(IF(VLOOKUP(AC2278,AC$38:AC2277,1,0)&gt;0,0,0),1))</f>
        <v>0</v>
      </c>
      <c r="AC2278" s="117">
        <f>IF(DATOS!J2242=Y$39,DATOS!C2242,"")</f>
        <v>0</v>
      </c>
    </row>
    <row r="2279" spans="27:29" x14ac:dyDescent="0.3">
      <c r="AA2279" s="114">
        <f t="shared" si="40"/>
        <v>1</v>
      </c>
      <c r="AB2279" s="114">
        <f>IF(AC2279="",0,IFERROR(IF(VLOOKUP(AC2279,AC$38:AC2278,1,0)&gt;0,0,0),1))</f>
        <v>0</v>
      </c>
      <c r="AC2279" s="117">
        <f>IF(DATOS!J2243=Y$39,DATOS!C2243,"")</f>
        <v>0</v>
      </c>
    </row>
    <row r="2280" spans="27:29" x14ac:dyDescent="0.3">
      <c r="AA2280" s="114">
        <f t="shared" si="40"/>
        <v>1</v>
      </c>
      <c r="AB2280" s="114">
        <f>IF(AC2280="",0,IFERROR(IF(VLOOKUP(AC2280,AC$38:AC2279,1,0)&gt;0,0,0),1))</f>
        <v>0</v>
      </c>
      <c r="AC2280" s="117">
        <f>IF(DATOS!J2244=Y$39,DATOS!C2244,"")</f>
        <v>0</v>
      </c>
    </row>
    <row r="2281" spans="27:29" x14ac:dyDescent="0.3">
      <c r="AA2281" s="114">
        <f t="shared" si="40"/>
        <v>1</v>
      </c>
      <c r="AB2281" s="114">
        <f>IF(AC2281="",0,IFERROR(IF(VLOOKUP(AC2281,AC$38:AC2280,1,0)&gt;0,0,0),1))</f>
        <v>0</v>
      </c>
      <c r="AC2281" s="117">
        <f>IF(DATOS!J2245=Y$39,DATOS!C2245,"")</f>
        <v>0</v>
      </c>
    </row>
    <row r="2282" spans="27:29" x14ac:dyDescent="0.3">
      <c r="AA2282" s="114">
        <f t="shared" si="40"/>
        <v>1</v>
      </c>
      <c r="AB2282" s="114">
        <f>IF(AC2282="",0,IFERROR(IF(VLOOKUP(AC2282,AC$38:AC2281,1,0)&gt;0,0,0),1))</f>
        <v>0</v>
      </c>
      <c r="AC2282" s="117">
        <f>IF(DATOS!J2246=Y$39,DATOS!C2246,"")</f>
        <v>0</v>
      </c>
    </row>
    <row r="2283" spans="27:29" x14ac:dyDescent="0.3">
      <c r="AA2283" s="114">
        <f t="shared" si="40"/>
        <v>1</v>
      </c>
      <c r="AB2283" s="114">
        <f>IF(AC2283="",0,IFERROR(IF(VLOOKUP(AC2283,AC$38:AC2282,1,0)&gt;0,0,0),1))</f>
        <v>0</v>
      </c>
      <c r="AC2283" s="117">
        <f>IF(DATOS!J2247=Y$39,DATOS!C2247,"")</f>
        <v>0</v>
      </c>
    </row>
    <row r="2284" spans="27:29" x14ac:dyDescent="0.3">
      <c r="AA2284" s="114">
        <f t="shared" si="40"/>
        <v>1</v>
      </c>
      <c r="AB2284" s="114">
        <f>IF(AC2284="",0,IFERROR(IF(VLOOKUP(AC2284,AC$38:AC2283,1,0)&gt;0,0,0),1))</f>
        <v>0</v>
      </c>
      <c r="AC2284" s="117">
        <f>IF(DATOS!J2248=Y$39,DATOS!C2248,"")</f>
        <v>0</v>
      </c>
    </row>
    <row r="2285" spans="27:29" x14ac:dyDescent="0.3">
      <c r="AA2285" s="114">
        <f t="shared" si="40"/>
        <v>1</v>
      </c>
      <c r="AB2285" s="114">
        <f>IF(AC2285="",0,IFERROR(IF(VLOOKUP(AC2285,AC$38:AC2284,1,0)&gt;0,0,0),1))</f>
        <v>0</v>
      </c>
      <c r="AC2285" s="117">
        <f>IF(DATOS!J2249=Y$39,DATOS!C2249,"")</f>
        <v>0</v>
      </c>
    </row>
    <row r="2286" spans="27:29" x14ac:dyDescent="0.3">
      <c r="AA2286" s="114">
        <f t="shared" si="40"/>
        <v>1</v>
      </c>
      <c r="AB2286" s="114">
        <f>IF(AC2286="",0,IFERROR(IF(VLOOKUP(AC2286,AC$38:AC2285,1,0)&gt;0,0,0),1))</f>
        <v>0</v>
      </c>
      <c r="AC2286" s="117">
        <f>IF(DATOS!J2250=Y$39,DATOS!C2250,"")</f>
        <v>0</v>
      </c>
    </row>
    <row r="2287" spans="27:29" x14ac:dyDescent="0.3">
      <c r="AA2287" s="114">
        <f t="shared" si="40"/>
        <v>1</v>
      </c>
      <c r="AB2287" s="114">
        <f>IF(AC2287="",0,IFERROR(IF(VLOOKUP(AC2287,AC$38:AC2286,1,0)&gt;0,0,0),1))</f>
        <v>0</v>
      </c>
      <c r="AC2287" s="117">
        <f>IF(DATOS!J2251=Y$39,DATOS!C2251,"")</f>
        <v>0</v>
      </c>
    </row>
    <row r="2288" spans="27:29" x14ac:dyDescent="0.3">
      <c r="AA2288" s="114">
        <f t="shared" si="40"/>
        <v>1</v>
      </c>
      <c r="AB2288" s="114">
        <f>IF(AC2288="",0,IFERROR(IF(VLOOKUP(AC2288,AC$38:AC2287,1,0)&gt;0,0,0),1))</f>
        <v>0</v>
      </c>
      <c r="AC2288" s="117">
        <f>IF(DATOS!J2252=Y$39,DATOS!C2252,"")</f>
        <v>0</v>
      </c>
    </row>
    <row r="2289" spans="27:29" x14ac:dyDescent="0.3">
      <c r="AA2289" s="114">
        <f t="shared" si="40"/>
        <v>1</v>
      </c>
      <c r="AB2289" s="114">
        <f>IF(AC2289="",0,IFERROR(IF(VLOOKUP(AC2289,AC$38:AC2288,1,0)&gt;0,0,0),1))</f>
        <v>0</v>
      </c>
      <c r="AC2289" s="117">
        <f>IF(DATOS!J2253=Y$39,DATOS!C2253,"")</f>
        <v>0</v>
      </c>
    </row>
    <row r="2290" spans="27:29" x14ac:dyDescent="0.3">
      <c r="AA2290" s="114">
        <f t="shared" si="40"/>
        <v>1</v>
      </c>
      <c r="AB2290" s="114">
        <f>IF(AC2290="",0,IFERROR(IF(VLOOKUP(AC2290,AC$38:AC2289,1,0)&gt;0,0,0),1))</f>
        <v>0</v>
      </c>
      <c r="AC2290" s="117">
        <f>IF(DATOS!J2254=Y$39,DATOS!C2254,"")</f>
        <v>0</v>
      </c>
    </row>
    <row r="2291" spans="27:29" x14ac:dyDescent="0.3">
      <c r="AA2291" s="114">
        <f t="shared" si="40"/>
        <v>1</v>
      </c>
      <c r="AB2291" s="114">
        <f>IF(AC2291="",0,IFERROR(IF(VLOOKUP(AC2291,AC$38:AC2290,1,0)&gt;0,0,0),1))</f>
        <v>0</v>
      </c>
      <c r="AC2291" s="117">
        <f>IF(DATOS!J2255=Y$39,DATOS!C2255,"")</f>
        <v>0</v>
      </c>
    </row>
    <row r="2292" spans="27:29" x14ac:dyDescent="0.3">
      <c r="AA2292" s="114">
        <f t="shared" si="40"/>
        <v>1</v>
      </c>
      <c r="AB2292" s="114">
        <f>IF(AC2292="",0,IFERROR(IF(VLOOKUP(AC2292,AC$38:AC2291,1,0)&gt;0,0,0),1))</f>
        <v>0</v>
      </c>
      <c r="AC2292" s="117">
        <f>IF(DATOS!J2256=Y$39,DATOS!C2256,"")</f>
        <v>0</v>
      </c>
    </row>
    <row r="2293" spans="27:29" x14ac:dyDescent="0.3">
      <c r="AA2293" s="114">
        <f t="shared" si="40"/>
        <v>1</v>
      </c>
      <c r="AB2293" s="114">
        <f>IF(AC2293="",0,IFERROR(IF(VLOOKUP(AC2293,AC$38:AC2292,1,0)&gt;0,0,0),1))</f>
        <v>0</v>
      </c>
      <c r="AC2293" s="117">
        <f>IF(DATOS!J2257=Y$39,DATOS!C2257,"")</f>
        <v>0</v>
      </c>
    </row>
    <row r="2294" spans="27:29" x14ac:dyDescent="0.3">
      <c r="AA2294" s="114">
        <f t="shared" si="40"/>
        <v>1</v>
      </c>
      <c r="AB2294" s="114">
        <f>IF(AC2294="",0,IFERROR(IF(VLOOKUP(AC2294,AC$38:AC2293,1,0)&gt;0,0,0),1))</f>
        <v>0</v>
      </c>
      <c r="AC2294" s="117">
        <f>IF(DATOS!J2258=Y$39,DATOS!C2258,"")</f>
        <v>0</v>
      </c>
    </row>
    <row r="2295" spans="27:29" x14ac:dyDescent="0.3">
      <c r="AA2295" s="114">
        <f t="shared" si="40"/>
        <v>1</v>
      </c>
      <c r="AB2295" s="114">
        <f>IF(AC2295="",0,IFERROR(IF(VLOOKUP(AC2295,AC$38:AC2294,1,0)&gt;0,0,0),1))</f>
        <v>0</v>
      </c>
      <c r="AC2295" s="117">
        <f>IF(DATOS!J2259=Y$39,DATOS!C2259,"")</f>
        <v>0</v>
      </c>
    </row>
    <row r="2296" spans="27:29" x14ac:dyDescent="0.3">
      <c r="AA2296" s="114">
        <f t="shared" si="40"/>
        <v>1</v>
      </c>
      <c r="AB2296" s="114">
        <f>IF(AC2296="",0,IFERROR(IF(VLOOKUP(AC2296,AC$38:AC2295,1,0)&gt;0,0,0),1))</f>
        <v>0</v>
      </c>
      <c r="AC2296" s="117">
        <f>IF(DATOS!J2260=Y$39,DATOS!C2260,"")</f>
        <v>0</v>
      </c>
    </row>
    <row r="2297" spans="27:29" x14ac:dyDescent="0.3">
      <c r="AA2297" s="114">
        <f t="shared" si="40"/>
        <v>1</v>
      </c>
      <c r="AB2297" s="114">
        <f>IF(AC2297="",0,IFERROR(IF(VLOOKUP(AC2297,AC$38:AC2296,1,0)&gt;0,0,0),1))</f>
        <v>0</v>
      </c>
      <c r="AC2297" s="117">
        <f>IF(DATOS!J2261=Y$39,DATOS!C2261,"")</f>
        <v>0</v>
      </c>
    </row>
    <row r="2298" spans="27:29" x14ac:dyDescent="0.3">
      <c r="AA2298" s="114">
        <f t="shared" si="40"/>
        <v>1</v>
      </c>
      <c r="AB2298" s="114">
        <f>IF(AC2298="",0,IFERROR(IF(VLOOKUP(AC2298,AC$38:AC2297,1,0)&gt;0,0,0),1))</f>
        <v>0</v>
      </c>
      <c r="AC2298" s="117">
        <f>IF(DATOS!J2262=Y$39,DATOS!C2262,"")</f>
        <v>0</v>
      </c>
    </row>
    <row r="2299" spans="27:29" x14ac:dyDescent="0.3">
      <c r="AA2299" s="114">
        <f t="shared" si="40"/>
        <v>1</v>
      </c>
      <c r="AB2299" s="114">
        <f>IF(AC2299="",0,IFERROR(IF(VLOOKUP(AC2299,AC$38:AC2298,1,0)&gt;0,0,0),1))</f>
        <v>0</v>
      </c>
      <c r="AC2299" s="117">
        <f>IF(DATOS!J2263=Y$39,DATOS!C2263,"")</f>
        <v>0</v>
      </c>
    </row>
    <row r="2300" spans="27:29" x14ac:dyDescent="0.3">
      <c r="AA2300" s="114">
        <f t="shared" si="40"/>
        <v>1</v>
      </c>
      <c r="AB2300" s="114">
        <f>IF(AC2300="",0,IFERROR(IF(VLOOKUP(AC2300,AC$38:AC2299,1,0)&gt;0,0,0),1))</f>
        <v>0</v>
      </c>
      <c r="AC2300" s="117">
        <f>IF(DATOS!J2264=Y$39,DATOS!C2264,"")</f>
        <v>0</v>
      </c>
    </row>
    <row r="2301" spans="27:29" x14ac:dyDescent="0.3">
      <c r="AA2301" s="114">
        <f t="shared" si="40"/>
        <v>1</v>
      </c>
      <c r="AB2301" s="114">
        <f>IF(AC2301="",0,IFERROR(IF(VLOOKUP(AC2301,AC$38:AC2300,1,0)&gt;0,0,0),1))</f>
        <v>0</v>
      </c>
      <c r="AC2301" s="117">
        <f>IF(DATOS!J2265=Y$39,DATOS!C2265,"")</f>
        <v>0</v>
      </c>
    </row>
    <row r="2302" spans="27:29" x14ac:dyDescent="0.3">
      <c r="AA2302" s="114">
        <f t="shared" si="40"/>
        <v>1</v>
      </c>
      <c r="AB2302" s="114">
        <f>IF(AC2302="",0,IFERROR(IF(VLOOKUP(AC2302,AC$38:AC2301,1,0)&gt;0,0,0),1))</f>
        <v>0</v>
      </c>
      <c r="AC2302" s="117">
        <f>IF(DATOS!J2266=Y$39,DATOS!C2266,"")</f>
        <v>0</v>
      </c>
    </row>
    <row r="2303" spans="27:29" x14ac:dyDescent="0.3">
      <c r="AA2303" s="114">
        <f t="shared" si="40"/>
        <v>1</v>
      </c>
      <c r="AB2303" s="114">
        <f>IF(AC2303="",0,IFERROR(IF(VLOOKUP(AC2303,AC$38:AC2302,1,0)&gt;0,0,0),1))</f>
        <v>0</v>
      </c>
      <c r="AC2303" s="117">
        <f>IF(DATOS!J2267=Y$39,DATOS!C2267,"")</f>
        <v>0</v>
      </c>
    </row>
    <row r="2304" spans="27:29" x14ac:dyDescent="0.3">
      <c r="AA2304" s="114">
        <f t="shared" si="40"/>
        <v>1</v>
      </c>
      <c r="AB2304" s="114">
        <f>IF(AC2304="",0,IFERROR(IF(VLOOKUP(AC2304,AC$38:AC2303,1,0)&gt;0,0,0),1))</f>
        <v>0</v>
      </c>
      <c r="AC2304" s="117">
        <f>IF(DATOS!J2268=Y$39,DATOS!C2268,"")</f>
        <v>0</v>
      </c>
    </row>
    <row r="2305" spans="27:29" x14ac:dyDescent="0.3">
      <c r="AA2305" s="114">
        <f t="shared" si="40"/>
        <v>1</v>
      </c>
      <c r="AB2305" s="114">
        <f>IF(AC2305="",0,IFERROR(IF(VLOOKUP(AC2305,AC$38:AC2304,1,0)&gt;0,0,0),1))</f>
        <v>0</v>
      </c>
      <c r="AC2305" s="117">
        <f>IF(DATOS!J2269=Y$39,DATOS!C2269,"")</f>
        <v>0</v>
      </c>
    </row>
    <row r="2306" spans="27:29" x14ac:dyDescent="0.3">
      <c r="AA2306" s="114">
        <f t="shared" si="40"/>
        <v>1</v>
      </c>
      <c r="AB2306" s="114">
        <f>IF(AC2306="",0,IFERROR(IF(VLOOKUP(AC2306,AC$38:AC2305,1,0)&gt;0,0,0),1))</f>
        <v>0</v>
      </c>
      <c r="AC2306" s="117">
        <f>IF(DATOS!J2270=Y$39,DATOS!C2270,"")</f>
        <v>0</v>
      </c>
    </row>
    <row r="2307" spans="27:29" x14ac:dyDescent="0.3">
      <c r="AA2307" s="114">
        <f t="shared" si="40"/>
        <v>1</v>
      </c>
      <c r="AB2307" s="114">
        <f>IF(AC2307="",0,IFERROR(IF(VLOOKUP(AC2307,AC$38:AC2306,1,0)&gt;0,0,0),1))</f>
        <v>0</v>
      </c>
      <c r="AC2307" s="117">
        <f>IF(DATOS!J2271=Y$39,DATOS!C2271,"")</f>
        <v>0</v>
      </c>
    </row>
    <row r="2308" spans="27:29" x14ac:dyDescent="0.3">
      <c r="AA2308" s="114">
        <f t="shared" si="40"/>
        <v>1</v>
      </c>
      <c r="AB2308" s="114">
        <f>IF(AC2308="",0,IFERROR(IF(VLOOKUP(AC2308,AC$38:AC2307,1,0)&gt;0,0,0),1))</f>
        <v>0</v>
      </c>
      <c r="AC2308" s="117">
        <f>IF(DATOS!J2272=Y$39,DATOS!C2272,"")</f>
        <v>0</v>
      </c>
    </row>
    <row r="2309" spans="27:29" x14ac:dyDescent="0.3">
      <c r="AA2309" s="114">
        <f t="shared" si="40"/>
        <v>1</v>
      </c>
      <c r="AB2309" s="114">
        <f>IF(AC2309="",0,IFERROR(IF(VLOOKUP(AC2309,AC$38:AC2308,1,0)&gt;0,0,0),1))</f>
        <v>0</v>
      </c>
      <c r="AC2309" s="117">
        <f>IF(DATOS!J2273=Y$39,DATOS!C2273,"")</f>
        <v>0</v>
      </c>
    </row>
    <row r="2310" spans="27:29" x14ac:dyDescent="0.3">
      <c r="AA2310" s="114">
        <f t="shared" si="40"/>
        <v>1</v>
      </c>
      <c r="AB2310" s="114">
        <f>IF(AC2310="",0,IFERROR(IF(VLOOKUP(AC2310,AC$38:AC2309,1,0)&gt;0,0,0),1))</f>
        <v>0</v>
      </c>
      <c r="AC2310" s="117">
        <f>IF(DATOS!J2274=Y$39,DATOS!C2274,"")</f>
        <v>0</v>
      </c>
    </row>
    <row r="2311" spans="27:29" x14ac:dyDescent="0.3">
      <c r="AA2311" s="114">
        <f t="shared" si="40"/>
        <v>1</v>
      </c>
      <c r="AB2311" s="114">
        <f>IF(AC2311="",0,IFERROR(IF(VLOOKUP(AC2311,AC$38:AC2310,1,0)&gt;0,0,0),1))</f>
        <v>0</v>
      </c>
      <c r="AC2311" s="117">
        <f>IF(DATOS!J2275=Y$39,DATOS!C2275,"")</f>
        <v>0</v>
      </c>
    </row>
    <row r="2312" spans="27:29" x14ac:dyDescent="0.3">
      <c r="AA2312" s="114">
        <f t="shared" si="40"/>
        <v>1</v>
      </c>
      <c r="AB2312" s="114">
        <f>IF(AC2312="",0,IFERROR(IF(VLOOKUP(AC2312,AC$38:AC2311,1,0)&gt;0,0,0),1))</f>
        <v>0</v>
      </c>
      <c r="AC2312" s="117">
        <f>IF(DATOS!J2276=Y$39,DATOS!C2276,"")</f>
        <v>0</v>
      </c>
    </row>
    <row r="2313" spans="27:29" x14ac:dyDescent="0.3">
      <c r="AA2313" s="114">
        <f t="shared" si="40"/>
        <v>1</v>
      </c>
      <c r="AB2313" s="114">
        <f>IF(AC2313="",0,IFERROR(IF(VLOOKUP(AC2313,AC$38:AC2312,1,0)&gt;0,0,0),1))</f>
        <v>0</v>
      </c>
      <c r="AC2313" s="117">
        <f>IF(DATOS!J2277=Y$39,DATOS!C2277,"")</f>
        <v>0</v>
      </c>
    </row>
    <row r="2314" spans="27:29" x14ac:dyDescent="0.3">
      <c r="AA2314" s="114">
        <f t="shared" si="40"/>
        <v>1</v>
      </c>
      <c r="AB2314" s="114">
        <f>IF(AC2314="",0,IFERROR(IF(VLOOKUP(AC2314,AC$38:AC2313,1,0)&gt;0,0,0),1))</f>
        <v>0</v>
      </c>
      <c r="AC2314" s="117">
        <f>IF(DATOS!J2278=Y$39,DATOS!C2278,"")</f>
        <v>0</v>
      </c>
    </row>
    <row r="2315" spans="27:29" x14ac:dyDescent="0.3">
      <c r="AA2315" s="114">
        <f t="shared" si="40"/>
        <v>1</v>
      </c>
      <c r="AB2315" s="114">
        <f>IF(AC2315="",0,IFERROR(IF(VLOOKUP(AC2315,AC$38:AC2314,1,0)&gt;0,0,0),1))</f>
        <v>0</v>
      </c>
      <c r="AC2315" s="117">
        <f>IF(DATOS!J2279=Y$39,DATOS!C2279,"")</f>
        <v>0</v>
      </c>
    </row>
    <row r="2316" spans="27:29" x14ac:dyDescent="0.3">
      <c r="AA2316" s="114">
        <f t="shared" si="40"/>
        <v>1</v>
      </c>
      <c r="AB2316" s="114">
        <f>IF(AC2316="",0,IFERROR(IF(VLOOKUP(AC2316,AC$38:AC2315,1,0)&gt;0,0,0),1))</f>
        <v>0</v>
      </c>
      <c r="AC2316" s="117">
        <f>IF(DATOS!J2280=Y$39,DATOS!C2280,"")</f>
        <v>0</v>
      </c>
    </row>
    <row r="2317" spans="27:29" x14ac:dyDescent="0.3">
      <c r="AA2317" s="114">
        <f t="shared" si="40"/>
        <v>1</v>
      </c>
      <c r="AB2317" s="114">
        <f>IF(AC2317="",0,IFERROR(IF(VLOOKUP(AC2317,AC$38:AC2316,1,0)&gt;0,0,0),1))</f>
        <v>0</v>
      </c>
      <c r="AC2317" s="117">
        <f>IF(DATOS!J2281=Y$39,DATOS!C2281,"")</f>
        <v>0</v>
      </c>
    </row>
    <row r="2318" spans="27:29" x14ac:dyDescent="0.3">
      <c r="AA2318" s="114">
        <f t="shared" si="40"/>
        <v>1</v>
      </c>
      <c r="AB2318" s="114">
        <f>IF(AC2318="",0,IFERROR(IF(VLOOKUP(AC2318,AC$38:AC2317,1,0)&gt;0,0,0),1))</f>
        <v>0</v>
      </c>
      <c r="AC2318" s="117">
        <f>IF(DATOS!J2282=Y$39,DATOS!C2282,"")</f>
        <v>0</v>
      </c>
    </row>
    <row r="2319" spans="27:29" x14ac:dyDescent="0.3">
      <c r="AA2319" s="114">
        <f t="shared" si="40"/>
        <v>1</v>
      </c>
      <c r="AB2319" s="114">
        <f>IF(AC2319="",0,IFERROR(IF(VLOOKUP(AC2319,AC$38:AC2318,1,0)&gt;0,0,0),1))</f>
        <v>0</v>
      </c>
      <c r="AC2319" s="117">
        <f>IF(DATOS!J2283=Y$39,DATOS!C2283,"")</f>
        <v>0</v>
      </c>
    </row>
    <row r="2320" spans="27:29" x14ac:dyDescent="0.3">
      <c r="AA2320" s="114">
        <f t="shared" si="40"/>
        <v>1</v>
      </c>
      <c r="AB2320" s="114">
        <f>IF(AC2320="",0,IFERROR(IF(VLOOKUP(AC2320,AC$38:AC2319,1,0)&gt;0,0,0),1))</f>
        <v>0</v>
      </c>
      <c r="AC2320" s="117">
        <f>IF(DATOS!J2284=Y$39,DATOS!C2284,"")</f>
        <v>0</v>
      </c>
    </row>
    <row r="2321" spans="27:29" x14ac:dyDescent="0.3">
      <c r="AA2321" s="114">
        <f t="shared" si="40"/>
        <v>1</v>
      </c>
      <c r="AB2321" s="114">
        <f>IF(AC2321="",0,IFERROR(IF(VLOOKUP(AC2321,AC$38:AC2320,1,0)&gt;0,0,0),1))</f>
        <v>0</v>
      </c>
      <c r="AC2321" s="117">
        <f>IF(DATOS!J2285=Y$39,DATOS!C2285,"")</f>
        <v>0</v>
      </c>
    </row>
    <row r="2322" spans="27:29" x14ac:dyDescent="0.3">
      <c r="AA2322" s="114">
        <f t="shared" si="40"/>
        <v>1</v>
      </c>
      <c r="AB2322" s="114">
        <f>IF(AC2322="",0,IFERROR(IF(VLOOKUP(AC2322,AC$38:AC2321,1,0)&gt;0,0,0),1))</f>
        <v>0</v>
      </c>
      <c r="AC2322" s="117">
        <f>IF(DATOS!J2286=Y$39,DATOS!C2286,"")</f>
        <v>0</v>
      </c>
    </row>
    <row r="2323" spans="27:29" x14ac:dyDescent="0.3">
      <c r="AA2323" s="114">
        <f t="shared" si="40"/>
        <v>1</v>
      </c>
      <c r="AB2323" s="114">
        <f>IF(AC2323="",0,IFERROR(IF(VLOOKUP(AC2323,AC$38:AC2322,1,0)&gt;0,0,0),1))</f>
        <v>0</v>
      </c>
      <c r="AC2323" s="117">
        <f>IF(DATOS!J2287=Y$39,DATOS!C2287,"")</f>
        <v>0</v>
      </c>
    </row>
    <row r="2324" spans="27:29" x14ac:dyDescent="0.3">
      <c r="AA2324" s="114">
        <f t="shared" si="40"/>
        <v>1</v>
      </c>
      <c r="AB2324" s="114">
        <f>IF(AC2324="",0,IFERROR(IF(VLOOKUP(AC2324,AC$38:AC2323,1,0)&gt;0,0,0),1))</f>
        <v>0</v>
      </c>
      <c r="AC2324" s="117">
        <f>IF(DATOS!J2288=Y$39,DATOS!C2288,"")</f>
        <v>0</v>
      </c>
    </row>
    <row r="2325" spans="27:29" x14ac:dyDescent="0.3">
      <c r="AA2325" s="114">
        <f t="shared" si="40"/>
        <v>1</v>
      </c>
      <c r="AB2325" s="114">
        <f>IF(AC2325="",0,IFERROR(IF(VLOOKUP(AC2325,AC$38:AC2324,1,0)&gt;0,0,0),1))</f>
        <v>0</v>
      </c>
      <c r="AC2325" s="117">
        <f>IF(DATOS!J2289=Y$39,DATOS!C2289,"")</f>
        <v>0</v>
      </c>
    </row>
    <row r="2326" spans="27:29" x14ac:dyDescent="0.3">
      <c r="AA2326" s="114">
        <f t="shared" si="40"/>
        <v>1</v>
      </c>
      <c r="AB2326" s="114">
        <f>IF(AC2326="",0,IFERROR(IF(VLOOKUP(AC2326,AC$38:AC2325,1,0)&gt;0,0,0),1))</f>
        <v>0</v>
      </c>
      <c r="AC2326" s="117">
        <f>IF(DATOS!J2290=Y$39,DATOS!C2290,"")</f>
        <v>0</v>
      </c>
    </row>
    <row r="2327" spans="27:29" x14ac:dyDescent="0.3">
      <c r="AA2327" s="114">
        <f t="shared" si="40"/>
        <v>1</v>
      </c>
      <c r="AB2327" s="114">
        <f>IF(AC2327="",0,IFERROR(IF(VLOOKUP(AC2327,AC$38:AC2326,1,0)&gt;0,0,0),1))</f>
        <v>0</v>
      </c>
      <c r="AC2327" s="117">
        <f>IF(DATOS!J2291=Y$39,DATOS!C2291,"")</f>
        <v>0</v>
      </c>
    </row>
    <row r="2328" spans="27:29" x14ac:dyDescent="0.3">
      <c r="AA2328" s="114">
        <f t="shared" si="40"/>
        <v>1</v>
      </c>
      <c r="AB2328" s="114">
        <f>IF(AC2328="",0,IFERROR(IF(VLOOKUP(AC2328,AC$38:AC2327,1,0)&gt;0,0,0),1))</f>
        <v>0</v>
      </c>
      <c r="AC2328" s="117">
        <f>IF(DATOS!J2292=Y$39,DATOS!C2292,"")</f>
        <v>0</v>
      </c>
    </row>
    <row r="2329" spans="27:29" x14ac:dyDescent="0.3">
      <c r="AA2329" s="114">
        <f t="shared" si="40"/>
        <v>1</v>
      </c>
      <c r="AB2329" s="114">
        <f>IF(AC2329="",0,IFERROR(IF(VLOOKUP(AC2329,AC$38:AC2328,1,0)&gt;0,0,0),1))</f>
        <v>0</v>
      </c>
      <c r="AC2329" s="117">
        <f>IF(DATOS!J2293=Y$39,DATOS!C2293,"")</f>
        <v>0</v>
      </c>
    </row>
    <row r="2330" spans="27:29" x14ac:dyDescent="0.3">
      <c r="AA2330" s="114">
        <f t="shared" si="40"/>
        <v>1</v>
      </c>
      <c r="AB2330" s="114">
        <f>IF(AC2330="",0,IFERROR(IF(VLOOKUP(AC2330,AC$38:AC2329,1,0)&gt;0,0,0),1))</f>
        <v>0</v>
      </c>
      <c r="AC2330" s="117">
        <f>IF(DATOS!J2294=Y$39,DATOS!C2294,"")</f>
        <v>0</v>
      </c>
    </row>
    <row r="2331" spans="27:29" x14ac:dyDescent="0.3">
      <c r="AA2331" s="114">
        <f t="shared" si="40"/>
        <v>1</v>
      </c>
      <c r="AB2331" s="114">
        <f>IF(AC2331="",0,IFERROR(IF(VLOOKUP(AC2331,AC$38:AC2330,1,0)&gt;0,0,0),1))</f>
        <v>0</v>
      </c>
      <c r="AC2331" s="117">
        <f>IF(DATOS!J2295=Y$39,DATOS!C2295,"")</f>
        <v>0</v>
      </c>
    </row>
    <row r="2332" spans="27:29" x14ac:dyDescent="0.3">
      <c r="AA2332" s="114">
        <f t="shared" si="40"/>
        <v>1</v>
      </c>
      <c r="AB2332" s="114">
        <f>IF(AC2332="",0,IFERROR(IF(VLOOKUP(AC2332,AC$38:AC2331,1,0)&gt;0,0,0),1))</f>
        <v>0</v>
      </c>
      <c r="AC2332" s="117">
        <f>IF(DATOS!J2296=Y$39,DATOS!C2296,"")</f>
        <v>0</v>
      </c>
    </row>
    <row r="2333" spans="27:29" x14ac:dyDescent="0.3">
      <c r="AA2333" s="114">
        <f t="shared" si="40"/>
        <v>1</v>
      </c>
      <c r="AB2333" s="114">
        <f>IF(AC2333="",0,IFERROR(IF(VLOOKUP(AC2333,AC$38:AC2332,1,0)&gt;0,0,0),1))</f>
        <v>0</v>
      </c>
      <c r="AC2333" s="117">
        <f>IF(DATOS!J2297=Y$39,DATOS!C2297,"")</f>
        <v>0</v>
      </c>
    </row>
    <row r="2334" spans="27:29" x14ac:dyDescent="0.3">
      <c r="AA2334" s="114">
        <f t="shared" si="40"/>
        <v>1</v>
      </c>
      <c r="AB2334" s="114">
        <f>IF(AC2334="",0,IFERROR(IF(VLOOKUP(AC2334,AC$38:AC2333,1,0)&gt;0,0,0),1))</f>
        <v>0</v>
      </c>
      <c r="AC2334" s="117">
        <f>IF(DATOS!J2298=Y$39,DATOS!C2298,"")</f>
        <v>0</v>
      </c>
    </row>
    <row r="2335" spans="27:29" x14ac:dyDescent="0.3">
      <c r="AA2335" s="114">
        <f t="shared" si="40"/>
        <v>1</v>
      </c>
      <c r="AB2335" s="114">
        <f>IF(AC2335="",0,IFERROR(IF(VLOOKUP(AC2335,AC$38:AC2334,1,0)&gt;0,0,0),1))</f>
        <v>0</v>
      </c>
      <c r="AC2335" s="117">
        <f>IF(DATOS!J2299=Y$39,DATOS!C2299,"")</f>
        <v>0</v>
      </c>
    </row>
    <row r="2336" spans="27:29" x14ac:dyDescent="0.3">
      <c r="AA2336" s="114">
        <f t="shared" si="40"/>
        <v>1</v>
      </c>
      <c r="AB2336" s="114">
        <f>IF(AC2336="",0,IFERROR(IF(VLOOKUP(AC2336,AC$38:AC2335,1,0)&gt;0,0,0),1))</f>
        <v>0</v>
      </c>
      <c r="AC2336" s="117">
        <f>IF(DATOS!J2300=Y$39,DATOS!C2300,"")</f>
        <v>0</v>
      </c>
    </row>
    <row r="2337" spans="27:29" x14ac:dyDescent="0.3">
      <c r="AA2337" s="114">
        <f t="shared" si="40"/>
        <v>1</v>
      </c>
      <c r="AB2337" s="114">
        <f>IF(AC2337="",0,IFERROR(IF(VLOOKUP(AC2337,AC$38:AC2336,1,0)&gt;0,0,0),1))</f>
        <v>0</v>
      </c>
      <c r="AC2337" s="117">
        <f>IF(DATOS!J2301=Y$39,DATOS!C2301,"")</f>
        <v>0</v>
      </c>
    </row>
    <row r="2338" spans="27:29" x14ac:dyDescent="0.3">
      <c r="AA2338" s="114">
        <f t="shared" si="40"/>
        <v>1</v>
      </c>
      <c r="AB2338" s="114">
        <f>IF(AC2338="",0,IFERROR(IF(VLOOKUP(AC2338,AC$38:AC2337,1,0)&gt;0,0,0),1))</f>
        <v>0</v>
      </c>
      <c r="AC2338" s="117">
        <f>IF(DATOS!J2302=Y$39,DATOS!C2302,"")</f>
        <v>0</v>
      </c>
    </row>
    <row r="2339" spans="27:29" x14ac:dyDescent="0.3">
      <c r="AA2339" s="114">
        <f t="shared" si="40"/>
        <v>1</v>
      </c>
      <c r="AB2339" s="114">
        <f>IF(AC2339="",0,IFERROR(IF(VLOOKUP(AC2339,AC$38:AC2338,1,0)&gt;0,0,0),1))</f>
        <v>0</v>
      </c>
      <c r="AC2339" s="117">
        <f>IF(DATOS!J2303=Y$39,DATOS!C2303,"")</f>
        <v>0</v>
      </c>
    </row>
    <row r="2340" spans="27:29" x14ac:dyDescent="0.3">
      <c r="AA2340" s="114">
        <f t="shared" si="40"/>
        <v>1</v>
      </c>
      <c r="AB2340" s="114">
        <f>IF(AC2340="",0,IFERROR(IF(VLOOKUP(AC2340,AC$38:AC2339,1,0)&gt;0,0,0),1))</f>
        <v>0</v>
      </c>
      <c r="AC2340" s="117">
        <f>IF(DATOS!J2304=Y$39,DATOS!C2304,"")</f>
        <v>0</v>
      </c>
    </row>
    <row r="2341" spans="27:29" x14ac:dyDescent="0.3">
      <c r="AA2341" s="114">
        <f t="shared" si="40"/>
        <v>1</v>
      </c>
      <c r="AB2341" s="114">
        <f>IF(AC2341="",0,IFERROR(IF(VLOOKUP(AC2341,AC$38:AC2340,1,0)&gt;0,0,0),1))</f>
        <v>0</v>
      </c>
      <c r="AC2341" s="117">
        <f>IF(DATOS!J2305=Y$39,DATOS!C2305,"")</f>
        <v>0</v>
      </c>
    </row>
    <row r="2342" spans="27:29" x14ac:dyDescent="0.3">
      <c r="AA2342" s="114">
        <f t="shared" ref="AA2342:AA2405" si="41">AA2341+AB2342</f>
        <v>1</v>
      </c>
      <c r="AB2342" s="114">
        <f>IF(AC2342="",0,IFERROR(IF(VLOOKUP(AC2342,AC$38:AC2341,1,0)&gt;0,0,0),1))</f>
        <v>0</v>
      </c>
      <c r="AC2342" s="117">
        <f>IF(DATOS!J2306=Y$39,DATOS!C2306,"")</f>
        <v>0</v>
      </c>
    </row>
    <row r="2343" spans="27:29" x14ac:dyDescent="0.3">
      <c r="AA2343" s="114">
        <f t="shared" si="41"/>
        <v>1</v>
      </c>
      <c r="AB2343" s="114">
        <f>IF(AC2343="",0,IFERROR(IF(VLOOKUP(AC2343,AC$38:AC2342,1,0)&gt;0,0,0),1))</f>
        <v>0</v>
      </c>
      <c r="AC2343" s="117">
        <f>IF(DATOS!J2307=Y$39,DATOS!C2307,"")</f>
        <v>0</v>
      </c>
    </row>
    <row r="2344" spans="27:29" x14ac:dyDescent="0.3">
      <c r="AA2344" s="114">
        <f t="shared" si="41"/>
        <v>1</v>
      </c>
      <c r="AB2344" s="114">
        <f>IF(AC2344="",0,IFERROR(IF(VLOOKUP(AC2344,AC$38:AC2343,1,0)&gt;0,0,0),1))</f>
        <v>0</v>
      </c>
      <c r="AC2344" s="117">
        <f>IF(DATOS!J2308=Y$39,DATOS!C2308,"")</f>
        <v>0</v>
      </c>
    </row>
    <row r="2345" spans="27:29" x14ac:dyDescent="0.3">
      <c r="AA2345" s="114">
        <f t="shared" si="41"/>
        <v>1</v>
      </c>
      <c r="AB2345" s="114">
        <f>IF(AC2345="",0,IFERROR(IF(VLOOKUP(AC2345,AC$38:AC2344,1,0)&gt;0,0,0),1))</f>
        <v>0</v>
      </c>
      <c r="AC2345" s="117">
        <f>IF(DATOS!J2309=Y$39,DATOS!C2309,"")</f>
        <v>0</v>
      </c>
    </row>
    <row r="2346" spans="27:29" x14ac:dyDescent="0.3">
      <c r="AA2346" s="114">
        <f t="shared" si="41"/>
        <v>1</v>
      </c>
      <c r="AB2346" s="114">
        <f>IF(AC2346="",0,IFERROR(IF(VLOOKUP(AC2346,AC$38:AC2345,1,0)&gt;0,0,0),1))</f>
        <v>0</v>
      </c>
      <c r="AC2346" s="117">
        <f>IF(DATOS!J2310=Y$39,DATOS!C2310,"")</f>
        <v>0</v>
      </c>
    </row>
    <row r="2347" spans="27:29" x14ac:dyDescent="0.3">
      <c r="AA2347" s="114">
        <f t="shared" si="41"/>
        <v>1</v>
      </c>
      <c r="AB2347" s="114">
        <f>IF(AC2347="",0,IFERROR(IF(VLOOKUP(AC2347,AC$38:AC2346,1,0)&gt;0,0,0),1))</f>
        <v>0</v>
      </c>
      <c r="AC2347" s="117">
        <f>IF(DATOS!J2311=Y$39,DATOS!C2311,"")</f>
        <v>0</v>
      </c>
    </row>
    <row r="2348" spans="27:29" x14ac:dyDescent="0.3">
      <c r="AA2348" s="114">
        <f t="shared" si="41"/>
        <v>1</v>
      </c>
      <c r="AB2348" s="114">
        <f>IF(AC2348="",0,IFERROR(IF(VLOOKUP(AC2348,AC$38:AC2347,1,0)&gt;0,0,0),1))</f>
        <v>0</v>
      </c>
      <c r="AC2348" s="117">
        <f>IF(DATOS!J2312=Y$39,DATOS!C2312,"")</f>
        <v>0</v>
      </c>
    </row>
    <row r="2349" spans="27:29" x14ac:dyDescent="0.3">
      <c r="AA2349" s="114">
        <f t="shared" si="41"/>
        <v>1</v>
      </c>
      <c r="AB2349" s="114">
        <f>IF(AC2349="",0,IFERROR(IF(VLOOKUP(AC2349,AC$38:AC2348,1,0)&gt;0,0,0),1))</f>
        <v>0</v>
      </c>
      <c r="AC2349" s="117">
        <f>IF(DATOS!J2313=Y$39,DATOS!C2313,"")</f>
        <v>0</v>
      </c>
    </row>
    <row r="2350" spans="27:29" x14ac:dyDescent="0.3">
      <c r="AA2350" s="114">
        <f t="shared" si="41"/>
        <v>1</v>
      </c>
      <c r="AB2350" s="114">
        <f>IF(AC2350="",0,IFERROR(IF(VLOOKUP(AC2350,AC$38:AC2349,1,0)&gt;0,0,0),1))</f>
        <v>0</v>
      </c>
      <c r="AC2350" s="117">
        <f>IF(DATOS!J2314=Y$39,DATOS!C2314,"")</f>
        <v>0</v>
      </c>
    </row>
    <row r="2351" spans="27:29" x14ac:dyDescent="0.3">
      <c r="AA2351" s="114">
        <f t="shared" si="41"/>
        <v>1</v>
      </c>
      <c r="AB2351" s="114">
        <f>IF(AC2351="",0,IFERROR(IF(VLOOKUP(AC2351,AC$38:AC2350,1,0)&gt;0,0,0),1))</f>
        <v>0</v>
      </c>
      <c r="AC2351" s="117">
        <f>IF(DATOS!J2315=Y$39,DATOS!C2315,"")</f>
        <v>0</v>
      </c>
    </row>
    <row r="2352" spans="27:29" x14ac:dyDescent="0.3">
      <c r="AA2352" s="114">
        <f t="shared" si="41"/>
        <v>1</v>
      </c>
      <c r="AB2352" s="114">
        <f>IF(AC2352="",0,IFERROR(IF(VLOOKUP(AC2352,AC$38:AC2351,1,0)&gt;0,0,0),1))</f>
        <v>0</v>
      </c>
      <c r="AC2352" s="117">
        <f>IF(DATOS!J2316=Y$39,DATOS!C2316,"")</f>
        <v>0</v>
      </c>
    </row>
    <row r="2353" spans="27:29" x14ac:dyDescent="0.3">
      <c r="AA2353" s="114">
        <f t="shared" si="41"/>
        <v>1</v>
      </c>
      <c r="AB2353" s="114">
        <f>IF(AC2353="",0,IFERROR(IF(VLOOKUP(AC2353,AC$38:AC2352,1,0)&gt;0,0,0),1))</f>
        <v>0</v>
      </c>
      <c r="AC2353" s="117">
        <f>IF(DATOS!J2317=Y$39,DATOS!C2317,"")</f>
        <v>0</v>
      </c>
    </row>
    <row r="2354" spans="27:29" x14ac:dyDescent="0.3">
      <c r="AA2354" s="114">
        <f t="shared" si="41"/>
        <v>1</v>
      </c>
      <c r="AB2354" s="114">
        <f>IF(AC2354="",0,IFERROR(IF(VLOOKUP(AC2354,AC$38:AC2353,1,0)&gt;0,0,0),1))</f>
        <v>0</v>
      </c>
      <c r="AC2354" s="117">
        <f>IF(DATOS!J2318=Y$39,DATOS!C2318,"")</f>
        <v>0</v>
      </c>
    </row>
    <row r="2355" spans="27:29" x14ac:dyDescent="0.3">
      <c r="AA2355" s="114">
        <f t="shared" si="41"/>
        <v>1</v>
      </c>
      <c r="AB2355" s="114">
        <f>IF(AC2355="",0,IFERROR(IF(VLOOKUP(AC2355,AC$38:AC2354,1,0)&gt;0,0,0),1))</f>
        <v>0</v>
      </c>
      <c r="AC2355" s="117">
        <f>IF(DATOS!J2319=Y$39,DATOS!C2319,"")</f>
        <v>0</v>
      </c>
    </row>
    <row r="2356" spans="27:29" x14ac:dyDescent="0.3">
      <c r="AA2356" s="114">
        <f t="shared" si="41"/>
        <v>1</v>
      </c>
      <c r="AB2356" s="114">
        <f>IF(AC2356="",0,IFERROR(IF(VLOOKUP(AC2356,AC$38:AC2355,1,0)&gt;0,0,0),1))</f>
        <v>0</v>
      </c>
      <c r="AC2356" s="117">
        <f>IF(DATOS!J2320=Y$39,DATOS!C2320,"")</f>
        <v>0</v>
      </c>
    </row>
    <row r="2357" spans="27:29" x14ac:dyDescent="0.3">
      <c r="AA2357" s="114">
        <f t="shared" si="41"/>
        <v>1</v>
      </c>
      <c r="AB2357" s="114">
        <f>IF(AC2357="",0,IFERROR(IF(VLOOKUP(AC2357,AC$38:AC2356,1,0)&gt;0,0,0),1))</f>
        <v>0</v>
      </c>
      <c r="AC2357" s="117">
        <f>IF(DATOS!J2321=Y$39,DATOS!C2321,"")</f>
        <v>0</v>
      </c>
    </row>
    <row r="2358" spans="27:29" x14ac:dyDescent="0.3">
      <c r="AA2358" s="114">
        <f t="shared" si="41"/>
        <v>1</v>
      </c>
      <c r="AB2358" s="114">
        <f>IF(AC2358="",0,IFERROR(IF(VLOOKUP(AC2358,AC$38:AC2357,1,0)&gt;0,0,0),1))</f>
        <v>0</v>
      </c>
      <c r="AC2358" s="117">
        <f>IF(DATOS!J2322=Y$39,DATOS!C2322,"")</f>
        <v>0</v>
      </c>
    </row>
    <row r="2359" spans="27:29" x14ac:dyDescent="0.3">
      <c r="AA2359" s="114">
        <f t="shared" si="41"/>
        <v>1</v>
      </c>
      <c r="AB2359" s="114">
        <f>IF(AC2359="",0,IFERROR(IF(VLOOKUP(AC2359,AC$38:AC2358,1,0)&gt;0,0,0),1))</f>
        <v>0</v>
      </c>
      <c r="AC2359" s="117">
        <f>IF(DATOS!J2323=Y$39,DATOS!C2323,"")</f>
        <v>0</v>
      </c>
    </row>
    <row r="2360" spans="27:29" x14ac:dyDescent="0.3">
      <c r="AA2360" s="114">
        <f t="shared" si="41"/>
        <v>1</v>
      </c>
      <c r="AB2360" s="114">
        <f>IF(AC2360="",0,IFERROR(IF(VLOOKUP(AC2360,AC$38:AC2359,1,0)&gt;0,0,0),1))</f>
        <v>0</v>
      </c>
      <c r="AC2360" s="117">
        <f>IF(DATOS!J2324=Y$39,DATOS!C2324,"")</f>
        <v>0</v>
      </c>
    </row>
    <row r="2361" spans="27:29" x14ac:dyDescent="0.3">
      <c r="AA2361" s="114">
        <f t="shared" si="41"/>
        <v>1</v>
      </c>
      <c r="AB2361" s="114">
        <f>IF(AC2361="",0,IFERROR(IF(VLOOKUP(AC2361,AC$38:AC2360,1,0)&gt;0,0,0),1))</f>
        <v>0</v>
      </c>
      <c r="AC2361" s="117">
        <f>IF(DATOS!J2325=Y$39,DATOS!C2325,"")</f>
        <v>0</v>
      </c>
    </row>
    <row r="2362" spans="27:29" x14ac:dyDescent="0.3">
      <c r="AA2362" s="114">
        <f t="shared" si="41"/>
        <v>1</v>
      </c>
      <c r="AB2362" s="114">
        <f>IF(AC2362="",0,IFERROR(IF(VLOOKUP(AC2362,AC$38:AC2361,1,0)&gt;0,0,0),1))</f>
        <v>0</v>
      </c>
      <c r="AC2362" s="117">
        <f>IF(DATOS!J2326=Y$39,DATOS!C2326,"")</f>
        <v>0</v>
      </c>
    </row>
    <row r="2363" spans="27:29" x14ac:dyDescent="0.3">
      <c r="AA2363" s="114">
        <f t="shared" si="41"/>
        <v>1</v>
      </c>
      <c r="AB2363" s="114">
        <f>IF(AC2363="",0,IFERROR(IF(VLOOKUP(AC2363,AC$38:AC2362,1,0)&gt;0,0,0),1))</f>
        <v>0</v>
      </c>
      <c r="AC2363" s="117">
        <f>IF(DATOS!J2327=Y$39,DATOS!C2327,"")</f>
        <v>0</v>
      </c>
    </row>
    <row r="2364" spans="27:29" x14ac:dyDescent="0.3">
      <c r="AA2364" s="114">
        <f t="shared" si="41"/>
        <v>1</v>
      </c>
      <c r="AB2364" s="114">
        <f>IF(AC2364="",0,IFERROR(IF(VLOOKUP(AC2364,AC$38:AC2363,1,0)&gt;0,0,0),1))</f>
        <v>0</v>
      </c>
      <c r="AC2364" s="117">
        <f>IF(DATOS!J2328=Y$39,DATOS!C2328,"")</f>
        <v>0</v>
      </c>
    </row>
    <row r="2365" spans="27:29" x14ac:dyDescent="0.3">
      <c r="AA2365" s="114">
        <f t="shared" si="41"/>
        <v>1</v>
      </c>
      <c r="AB2365" s="114">
        <f>IF(AC2365="",0,IFERROR(IF(VLOOKUP(AC2365,AC$38:AC2364,1,0)&gt;0,0,0),1))</f>
        <v>0</v>
      </c>
      <c r="AC2365" s="117">
        <f>IF(DATOS!J2329=Y$39,DATOS!C2329,"")</f>
        <v>0</v>
      </c>
    </row>
    <row r="2366" spans="27:29" x14ac:dyDescent="0.3">
      <c r="AA2366" s="114">
        <f t="shared" si="41"/>
        <v>1</v>
      </c>
      <c r="AB2366" s="114">
        <f>IF(AC2366="",0,IFERROR(IF(VLOOKUP(AC2366,AC$38:AC2365,1,0)&gt;0,0,0),1))</f>
        <v>0</v>
      </c>
      <c r="AC2366" s="117">
        <f>IF(DATOS!J2330=Y$39,DATOS!C2330,"")</f>
        <v>0</v>
      </c>
    </row>
    <row r="2367" spans="27:29" x14ac:dyDescent="0.3">
      <c r="AA2367" s="114">
        <f t="shared" si="41"/>
        <v>1</v>
      </c>
      <c r="AB2367" s="114">
        <f>IF(AC2367="",0,IFERROR(IF(VLOOKUP(AC2367,AC$38:AC2366,1,0)&gt;0,0,0),1))</f>
        <v>0</v>
      </c>
      <c r="AC2367" s="117">
        <f>IF(DATOS!J2331=Y$39,DATOS!C2331,"")</f>
        <v>0</v>
      </c>
    </row>
    <row r="2368" spans="27:29" x14ac:dyDescent="0.3">
      <c r="AA2368" s="114">
        <f t="shared" si="41"/>
        <v>1</v>
      </c>
      <c r="AB2368" s="114">
        <f>IF(AC2368="",0,IFERROR(IF(VLOOKUP(AC2368,AC$38:AC2367,1,0)&gt;0,0,0),1))</f>
        <v>0</v>
      </c>
      <c r="AC2368" s="117">
        <f>IF(DATOS!J2332=Y$39,DATOS!C2332,"")</f>
        <v>0</v>
      </c>
    </row>
    <row r="2369" spans="27:29" x14ac:dyDescent="0.3">
      <c r="AA2369" s="114">
        <f t="shared" si="41"/>
        <v>1</v>
      </c>
      <c r="AB2369" s="114">
        <f>IF(AC2369="",0,IFERROR(IF(VLOOKUP(AC2369,AC$38:AC2368,1,0)&gt;0,0,0),1))</f>
        <v>0</v>
      </c>
      <c r="AC2369" s="117">
        <f>IF(DATOS!J2333=Y$39,DATOS!C2333,"")</f>
        <v>0</v>
      </c>
    </row>
    <row r="2370" spans="27:29" x14ac:dyDescent="0.3">
      <c r="AA2370" s="114">
        <f t="shared" si="41"/>
        <v>1</v>
      </c>
      <c r="AB2370" s="114">
        <f>IF(AC2370="",0,IFERROR(IF(VLOOKUP(AC2370,AC$38:AC2369,1,0)&gt;0,0,0),1))</f>
        <v>0</v>
      </c>
      <c r="AC2370" s="117">
        <f>IF(DATOS!J2334=Y$39,DATOS!C2334,"")</f>
        <v>0</v>
      </c>
    </row>
    <row r="2371" spans="27:29" x14ac:dyDescent="0.3">
      <c r="AA2371" s="114">
        <f t="shared" si="41"/>
        <v>1</v>
      </c>
      <c r="AB2371" s="114">
        <f>IF(AC2371="",0,IFERROR(IF(VLOOKUP(AC2371,AC$38:AC2370,1,0)&gt;0,0,0),1))</f>
        <v>0</v>
      </c>
      <c r="AC2371" s="117">
        <f>IF(DATOS!J2335=Y$39,DATOS!C2335,"")</f>
        <v>0</v>
      </c>
    </row>
    <row r="2372" spans="27:29" x14ac:dyDescent="0.3">
      <c r="AA2372" s="114">
        <f t="shared" si="41"/>
        <v>1</v>
      </c>
      <c r="AB2372" s="114">
        <f>IF(AC2372="",0,IFERROR(IF(VLOOKUP(AC2372,AC$38:AC2371,1,0)&gt;0,0,0),1))</f>
        <v>0</v>
      </c>
      <c r="AC2372" s="117">
        <f>IF(DATOS!J2336=Y$39,DATOS!C2336,"")</f>
        <v>0</v>
      </c>
    </row>
    <row r="2373" spans="27:29" x14ac:dyDescent="0.3">
      <c r="AA2373" s="114">
        <f t="shared" si="41"/>
        <v>1</v>
      </c>
      <c r="AB2373" s="114">
        <f>IF(AC2373="",0,IFERROR(IF(VLOOKUP(AC2373,AC$38:AC2372,1,0)&gt;0,0,0),1))</f>
        <v>0</v>
      </c>
      <c r="AC2373" s="117">
        <f>IF(DATOS!J2337=Y$39,DATOS!C2337,"")</f>
        <v>0</v>
      </c>
    </row>
    <row r="2374" spans="27:29" x14ac:dyDescent="0.3">
      <c r="AA2374" s="114">
        <f t="shared" si="41"/>
        <v>1</v>
      </c>
      <c r="AB2374" s="114">
        <f>IF(AC2374="",0,IFERROR(IF(VLOOKUP(AC2374,AC$38:AC2373,1,0)&gt;0,0,0),1))</f>
        <v>0</v>
      </c>
      <c r="AC2374" s="117">
        <f>IF(DATOS!J2338=Y$39,DATOS!C2338,"")</f>
        <v>0</v>
      </c>
    </row>
    <row r="2375" spans="27:29" x14ac:dyDescent="0.3">
      <c r="AA2375" s="114">
        <f t="shared" si="41"/>
        <v>1</v>
      </c>
      <c r="AB2375" s="114">
        <f>IF(AC2375="",0,IFERROR(IF(VLOOKUP(AC2375,AC$38:AC2374,1,0)&gt;0,0,0),1))</f>
        <v>0</v>
      </c>
      <c r="AC2375" s="117">
        <f>IF(DATOS!J2339=Y$39,DATOS!C2339,"")</f>
        <v>0</v>
      </c>
    </row>
    <row r="2376" spans="27:29" x14ac:dyDescent="0.3">
      <c r="AA2376" s="114">
        <f t="shared" si="41"/>
        <v>1</v>
      </c>
      <c r="AB2376" s="114">
        <f>IF(AC2376="",0,IFERROR(IF(VLOOKUP(AC2376,AC$38:AC2375,1,0)&gt;0,0,0),1))</f>
        <v>0</v>
      </c>
      <c r="AC2376" s="117">
        <f>IF(DATOS!J2340=Y$39,DATOS!C2340,"")</f>
        <v>0</v>
      </c>
    </row>
    <row r="2377" spans="27:29" x14ac:dyDescent="0.3">
      <c r="AA2377" s="114">
        <f t="shared" si="41"/>
        <v>1</v>
      </c>
      <c r="AB2377" s="114">
        <f>IF(AC2377="",0,IFERROR(IF(VLOOKUP(AC2377,AC$38:AC2376,1,0)&gt;0,0,0),1))</f>
        <v>0</v>
      </c>
      <c r="AC2377" s="117">
        <f>IF(DATOS!J2341=Y$39,DATOS!C2341,"")</f>
        <v>0</v>
      </c>
    </row>
    <row r="2378" spans="27:29" x14ac:dyDescent="0.3">
      <c r="AA2378" s="114">
        <f t="shared" si="41"/>
        <v>1</v>
      </c>
      <c r="AB2378" s="114">
        <f>IF(AC2378="",0,IFERROR(IF(VLOOKUP(AC2378,AC$38:AC2377,1,0)&gt;0,0,0),1))</f>
        <v>0</v>
      </c>
      <c r="AC2378" s="117">
        <f>IF(DATOS!J2342=Y$39,DATOS!C2342,"")</f>
        <v>0</v>
      </c>
    </row>
    <row r="2379" spans="27:29" x14ac:dyDescent="0.3">
      <c r="AA2379" s="114">
        <f t="shared" si="41"/>
        <v>1</v>
      </c>
      <c r="AB2379" s="114">
        <f>IF(AC2379="",0,IFERROR(IF(VLOOKUP(AC2379,AC$38:AC2378,1,0)&gt;0,0,0),1))</f>
        <v>0</v>
      </c>
      <c r="AC2379" s="117">
        <f>IF(DATOS!J2343=Y$39,DATOS!C2343,"")</f>
        <v>0</v>
      </c>
    </row>
    <row r="2380" spans="27:29" x14ac:dyDescent="0.3">
      <c r="AA2380" s="114">
        <f t="shared" si="41"/>
        <v>1</v>
      </c>
      <c r="AB2380" s="114">
        <f>IF(AC2380="",0,IFERROR(IF(VLOOKUP(AC2380,AC$38:AC2379,1,0)&gt;0,0,0),1))</f>
        <v>0</v>
      </c>
      <c r="AC2380" s="117">
        <f>IF(DATOS!J2344=Y$39,DATOS!C2344,"")</f>
        <v>0</v>
      </c>
    </row>
    <row r="2381" spans="27:29" x14ac:dyDescent="0.3">
      <c r="AA2381" s="114">
        <f t="shared" si="41"/>
        <v>1</v>
      </c>
      <c r="AB2381" s="114">
        <f>IF(AC2381="",0,IFERROR(IF(VLOOKUP(AC2381,AC$38:AC2380,1,0)&gt;0,0,0),1))</f>
        <v>0</v>
      </c>
      <c r="AC2381" s="117">
        <f>IF(DATOS!J2345=Y$39,DATOS!C2345,"")</f>
        <v>0</v>
      </c>
    </row>
    <row r="2382" spans="27:29" x14ac:dyDescent="0.3">
      <c r="AA2382" s="114">
        <f t="shared" si="41"/>
        <v>1</v>
      </c>
      <c r="AB2382" s="114">
        <f>IF(AC2382="",0,IFERROR(IF(VLOOKUP(AC2382,AC$38:AC2381,1,0)&gt;0,0,0),1))</f>
        <v>0</v>
      </c>
      <c r="AC2382" s="117">
        <f>IF(DATOS!J2346=Y$39,DATOS!C2346,"")</f>
        <v>0</v>
      </c>
    </row>
    <row r="2383" spans="27:29" x14ac:dyDescent="0.3">
      <c r="AA2383" s="114">
        <f t="shared" si="41"/>
        <v>1</v>
      </c>
      <c r="AB2383" s="114">
        <f>IF(AC2383="",0,IFERROR(IF(VLOOKUP(AC2383,AC$38:AC2382,1,0)&gt;0,0,0),1))</f>
        <v>0</v>
      </c>
      <c r="AC2383" s="117">
        <f>IF(DATOS!J2347=Y$39,DATOS!C2347,"")</f>
        <v>0</v>
      </c>
    </row>
    <row r="2384" spans="27:29" x14ac:dyDescent="0.3">
      <c r="AA2384" s="114">
        <f t="shared" si="41"/>
        <v>1</v>
      </c>
      <c r="AB2384" s="114">
        <f>IF(AC2384="",0,IFERROR(IF(VLOOKUP(AC2384,AC$38:AC2383,1,0)&gt;0,0,0),1))</f>
        <v>0</v>
      </c>
      <c r="AC2384" s="117">
        <f>IF(DATOS!J2348=Y$39,DATOS!C2348,"")</f>
        <v>0</v>
      </c>
    </row>
    <row r="2385" spans="27:29" x14ac:dyDescent="0.3">
      <c r="AA2385" s="114">
        <f t="shared" si="41"/>
        <v>1</v>
      </c>
      <c r="AB2385" s="114">
        <f>IF(AC2385="",0,IFERROR(IF(VLOOKUP(AC2385,AC$38:AC2384,1,0)&gt;0,0,0),1))</f>
        <v>0</v>
      </c>
      <c r="AC2385" s="117">
        <f>IF(DATOS!J2349=Y$39,DATOS!C2349,"")</f>
        <v>0</v>
      </c>
    </row>
    <row r="2386" spans="27:29" x14ac:dyDescent="0.3">
      <c r="AA2386" s="114">
        <f t="shared" si="41"/>
        <v>1</v>
      </c>
      <c r="AB2386" s="114">
        <f>IF(AC2386="",0,IFERROR(IF(VLOOKUP(AC2386,AC$38:AC2385,1,0)&gt;0,0,0),1))</f>
        <v>0</v>
      </c>
      <c r="AC2386" s="117">
        <f>IF(DATOS!J2350=Y$39,DATOS!C2350,"")</f>
        <v>0</v>
      </c>
    </row>
    <row r="2387" spans="27:29" x14ac:dyDescent="0.3">
      <c r="AA2387" s="114">
        <f t="shared" si="41"/>
        <v>1</v>
      </c>
      <c r="AB2387" s="114">
        <f>IF(AC2387="",0,IFERROR(IF(VLOOKUP(AC2387,AC$38:AC2386,1,0)&gt;0,0,0),1))</f>
        <v>0</v>
      </c>
      <c r="AC2387" s="117">
        <f>IF(DATOS!J2351=Y$39,DATOS!C2351,"")</f>
        <v>0</v>
      </c>
    </row>
    <row r="2388" spans="27:29" x14ac:dyDescent="0.3">
      <c r="AA2388" s="114">
        <f t="shared" si="41"/>
        <v>1</v>
      </c>
      <c r="AB2388" s="114">
        <f>IF(AC2388="",0,IFERROR(IF(VLOOKUP(AC2388,AC$38:AC2387,1,0)&gt;0,0,0),1))</f>
        <v>0</v>
      </c>
      <c r="AC2388" s="117">
        <f>IF(DATOS!J2352=Y$39,DATOS!C2352,"")</f>
        <v>0</v>
      </c>
    </row>
    <row r="2389" spans="27:29" x14ac:dyDescent="0.3">
      <c r="AA2389" s="114">
        <f t="shared" si="41"/>
        <v>1</v>
      </c>
      <c r="AB2389" s="114">
        <f>IF(AC2389="",0,IFERROR(IF(VLOOKUP(AC2389,AC$38:AC2388,1,0)&gt;0,0,0),1))</f>
        <v>0</v>
      </c>
      <c r="AC2389" s="117">
        <f>IF(DATOS!J2353=Y$39,DATOS!C2353,"")</f>
        <v>0</v>
      </c>
    </row>
    <row r="2390" spans="27:29" x14ac:dyDescent="0.3">
      <c r="AA2390" s="114">
        <f t="shared" si="41"/>
        <v>1</v>
      </c>
      <c r="AB2390" s="114">
        <f>IF(AC2390="",0,IFERROR(IF(VLOOKUP(AC2390,AC$38:AC2389,1,0)&gt;0,0,0),1))</f>
        <v>0</v>
      </c>
      <c r="AC2390" s="117">
        <f>IF(DATOS!J2354=Y$39,DATOS!C2354,"")</f>
        <v>0</v>
      </c>
    </row>
    <row r="2391" spans="27:29" x14ac:dyDescent="0.3">
      <c r="AA2391" s="114">
        <f t="shared" si="41"/>
        <v>1</v>
      </c>
      <c r="AB2391" s="114">
        <f>IF(AC2391="",0,IFERROR(IF(VLOOKUP(AC2391,AC$38:AC2390,1,0)&gt;0,0,0),1))</f>
        <v>0</v>
      </c>
      <c r="AC2391" s="117">
        <f>IF(DATOS!J2355=Y$39,DATOS!C2355,"")</f>
        <v>0</v>
      </c>
    </row>
    <row r="2392" spans="27:29" x14ac:dyDescent="0.3">
      <c r="AA2392" s="114">
        <f t="shared" si="41"/>
        <v>1</v>
      </c>
      <c r="AB2392" s="114">
        <f>IF(AC2392="",0,IFERROR(IF(VLOOKUP(AC2392,AC$38:AC2391,1,0)&gt;0,0,0),1))</f>
        <v>0</v>
      </c>
      <c r="AC2392" s="117">
        <f>IF(DATOS!J2356=Y$39,DATOS!C2356,"")</f>
        <v>0</v>
      </c>
    </row>
    <row r="2393" spans="27:29" x14ac:dyDescent="0.3">
      <c r="AA2393" s="114">
        <f t="shared" si="41"/>
        <v>1</v>
      </c>
      <c r="AB2393" s="114">
        <f>IF(AC2393="",0,IFERROR(IF(VLOOKUP(AC2393,AC$38:AC2392,1,0)&gt;0,0,0),1))</f>
        <v>0</v>
      </c>
      <c r="AC2393" s="117">
        <f>IF(DATOS!J2357=Y$39,DATOS!C2357,"")</f>
        <v>0</v>
      </c>
    </row>
    <row r="2394" spans="27:29" x14ac:dyDescent="0.3">
      <c r="AA2394" s="114">
        <f t="shared" si="41"/>
        <v>1</v>
      </c>
      <c r="AB2394" s="114">
        <f>IF(AC2394="",0,IFERROR(IF(VLOOKUP(AC2394,AC$38:AC2393,1,0)&gt;0,0,0),1))</f>
        <v>0</v>
      </c>
      <c r="AC2394" s="117">
        <f>IF(DATOS!J2358=Y$39,DATOS!C2358,"")</f>
        <v>0</v>
      </c>
    </row>
    <row r="2395" spans="27:29" x14ac:dyDescent="0.3">
      <c r="AA2395" s="114">
        <f t="shared" si="41"/>
        <v>1</v>
      </c>
      <c r="AB2395" s="114">
        <f>IF(AC2395="",0,IFERROR(IF(VLOOKUP(AC2395,AC$38:AC2394,1,0)&gt;0,0,0),1))</f>
        <v>0</v>
      </c>
      <c r="AC2395" s="117">
        <f>IF(DATOS!J2359=Y$39,DATOS!C2359,"")</f>
        <v>0</v>
      </c>
    </row>
    <row r="2396" spans="27:29" x14ac:dyDescent="0.3">
      <c r="AA2396" s="114">
        <f t="shared" si="41"/>
        <v>1</v>
      </c>
      <c r="AB2396" s="114">
        <f>IF(AC2396="",0,IFERROR(IF(VLOOKUP(AC2396,AC$38:AC2395,1,0)&gt;0,0,0),1))</f>
        <v>0</v>
      </c>
      <c r="AC2396" s="117">
        <f>IF(DATOS!J2360=Y$39,DATOS!C2360,"")</f>
        <v>0</v>
      </c>
    </row>
    <row r="2397" spans="27:29" x14ac:dyDescent="0.3">
      <c r="AA2397" s="114">
        <f t="shared" si="41"/>
        <v>1</v>
      </c>
      <c r="AB2397" s="114">
        <f>IF(AC2397="",0,IFERROR(IF(VLOOKUP(AC2397,AC$38:AC2396,1,0)&gt;0,0,0),1))</f>
        <v>0</v>
      </c>
      <c r="AC2397" s="117">
        <f>IF(DATOS!J2361=Y$39,DATOS!C2361,"")</f>
        <v>0</v>
      </c>
    </row>
    <row r="2398" spans="27:29" x14ac:dyDescent="0.3">
      <c r="AA2398" s="114">
        <f t="shared" si="41"/>
        <v>1</v>
      </c>
      <c r="AB2398" s="114">
        <f>IF(AC2398="",0,IFERROR(IF(VLOOKUP(AC2398,AC$38:AC2397,1,0)&gt;0,0,0),1))</f>
        <v>0</v>
      </c>
      <c r="AC2398" s="117">
        <f>IF(DATOS!J2362=Y$39,DATOS!C2362,"")</f>
        <v>0</v>
      </c>
    </row>
    <row r="2399" spans="27:29" x14ac:dyDescent="0.3">
      <c r="AA2399" s="114">
        <f t="shared" si="41"/>
        <v>1</v>
      </c>
      <c r="AB2399" s="114">
        <f>IF(AC2399="",0,IFERROR(IF(VLOOKUP(AC2399,AC$38:AC2398,1,0)&gt;0,0,0),1))</f>
        <v>0</v>
      </c>
      <c r="AC2399" s="117">
        <f>IF(DATOS!J2363=Y$39,DATOS!C2363,"")</f>
        <v>0</v>
      </c>
    </row>
    <row r="2400" spans="27:29" x14ac:dyDescent="0.3">
      <c r="AA2400" s="114">
        <f t="shared" si="41"/>
        <v>1</v>
      </c>
      <c r="AB2400" s="114">
        <f>IF(AC2400="",0,IFERROR(IF(VLOOKUP(AC2400,AC$38:AC2399,1,0)&gt;0,0,0),1))</f>
        <v>0</v>
      </c>
      <c r="AC2400" s="117">
        <f>IF(DATOS!J2364=Y$39,DATOS!C2364,"")</f>
        <v>0</v>
      </c>
    </row>
    <row r="2401" spans="27:29" x14ac:dyDescent="0.3">
      <c r="AA2401" s="114">
        <f t="shared" si="41"/>
        <v>1</v>
      </c>
      <c r="AB2401" s="114">
        <f>IF(AC2401="",0,IFERROR(IF(VLOOKUP(AC2401,AC$38:AC2400,1,0)&gt;0,0,0),1))</f>
        <v>0</v>
      </c>
      <c r="AC2401" s="117">
        <f>IF(DATOS!J2365=Y$39,DATOS!C2365,"")</f>
        <v>0</v>
      </c>
    </row>
    <row r="2402" spans="27:29" x14ac:dyDescent="0.3">
      <c r="AA2402" s="114">
        <f t="shared" si="41"/>
        <v>1</v>
      </c>
      <c r="AB2402" s="114">
        <f>IF(AC2402="",0,IFERROR(IF(VLOOKUP(AC2402,AC$38:AC2401,1,0)&gt;0,0,0),1))</f>
        <v>0</v>
      </c>
      <c r="AC2402" s="117">
        <f>IF(DATOS!J2366=Y$39,DATOS!C2366,"")</f>
        <v>0</v>
      </c>
    </row>
    <row r="2403" spans="27:29" x14ac:dyDescent="0.3">
      <c r="AA2403" s="114">
        <f t="shared" si="41"/>
        <v>1</v>
      </c>
      <c r="AB2403" s="114">
        <f>IF(AC2403="",0,IFERROR(IF(VLOOKUP(AC2403,AC$38:AC2402,1,0)&gt;0,0,0),1))</f>
        <v>0</v>
      </c>
      <c r="AC2403" s="117">
        <f>IF(DATOS!J2367=Y$39,DATOS!C2367,"")</f>
        <v>0</v>
      </c>
    </row>
    <row r="2404" spans="27:29" x14ac:dyDescent="0.3">
      <c r="AA2404" s="114">
        <f t="shared" si="41"/>
        <v>1</v>
      </c>
      <c r="AB2404" s="114">
        <f>IF(AC2404="",0,IFERROR(IF(VLOOKUP(AC2404,AC$38:AC2403,1,0)&gt;0,0,0),1))</f>
        <v>0</v>
      </c>
      <c r="AC2404" s="117">
        <f>IF(DATOS!J2368=Y$39,DATOS!C2368,"")</f>
        <v>0</v>
      </c>
    </row>
    <row r="2405" spans="27:29" x14ac:dyDescent="0.3">
      <c r="AA2405" s="114">
        <f t="shared" si="41"/>
        <v>1</v>
      </c>
      <c r="AB2405" s="114">
        <f>IF(AC2405="",0,IFERROR(IF(VLOOKUP(AC2405,AC$38:AC2404,1,0)&gt;0,0,0),1))</f>
        <v>0</v>
      </c>
      <c r="AC2405" s="117">
        <f>IF(DATOS!J2369=Y$39,DATOS!C2369,"")</f>
        <v>0</v>
      </c>
    </row>
    <row r="2406" spans="27:29" x14ac:dyDescent="0.3">
      <c r="AA2406" s="114">
        <f t="shared" ref="AA2406:AA2469" si="42">AA2405+AB2406</f>
        <v>1</v>
      </c>
      <c r="AB2406" s="114">
        <f>IF(AC2406="",0,IFERROR(IF(VLOOKUP(AC2406,AC$38:AC2405,1,0)&gt;0,0,0),1))</f>
        <v>0</v>
      </c>
      <c r="AC2406" s="117">
        <f>IF(DATOS!J2370=Y$39,DATOS!C2370,"")</f>
        <v>0</v>
      </c>
    </row>
    <row r="2407" spans="27:29" x14ac:dyDescent="0.3">
      <c r="AA2407" s="114">
        <f t="shared" si="42"/>
        <v>1</v>
      </c>
      <c r="AB2407" s="114">
        <f>IF(AC2407="",0,IFERROR(IF(VLOOKUP(AC2407,AC$38:AC2406,1,0)&gt;0,0,0),1))</f>
        <v>0</v>
      </c>
      <c r="AC2407" s="117">
        <f>IF(DATOS!J2371=Y$39,DATOS!C2371,"")</f>
        <v>0</v>
      </c>
    </row>
    <row r="2408" spans="27:29" x14ac:dyDescent="0.3">
      <c r="AA2408" s="114">
        <f t="shared" si="42"/>
        <v>1</v>
      </c>
      <c r="AB2408" s="114">
        <f>IF(AC2408="",0,IFERROR(IF(VLOOKUP(AC2408,AC$38:AC2407,1,0)&gt;0,0,0),1))</f>
        <v>0</v>
      </c>
      <c r="AC2408" s="117">
        <f>IF(DATOS!J2372=Y$39,DATOS!C2372,"")</f>
        <v>0</v>
      </c>
    </row>
    <row r="2409" spans="27:29" x14ac:dyDescent="0.3">
      <c r="AA2409" s="114">
        <f t="shared" si="42"/>
        <v>1</v>
      </c>
      <c r="AB2409" s="114">
        <f>IF(AC2409="",0,IFERROR(IF(VLOOKUP(AC2409,AC$38:AC2408,1,0)&gt;0,0,0),1))</f>
        <v>0</v>
      </c>
      <c r="AC2409" s="117">
        <f>IF(DATOS!J2373=Y$39,DATOS!C2373,"")</f>
        <v>0</v>
      </c>
    </row>
    <row r="2410" spans="27:29" x14ac:dyDescent="0.3">
      <c r="AA2410" s="114">
        <f t="shared" si="42"/>
        <v>1</v>
      </c>
      <c r="AB2410" s="114">
        <f>IF(AC2410="",0,IFERROR(IF(VLOOKUP(AC2410,AC$38:AC2409,1,0)&gt;0,0,0),1))</f>
        <v>0</v>
      </c>
      <c r="AC2410" s="117">
        <f>IF(DATOS!J2374=Y$39,DATOS!C2374,"")</f>
        <v>0</v>
      </c>
    </row>
    <row r="2411" spans="27:29" x14ac:dyDescent="0.3">
      <c r="AA2411" s="114">
        <f t="shared" si="42"/>
        <v>1</v>
      </c>
      <c r="AB2411" s="114">
        <f>IF(AC2411="",0,IFERROR(IF(VLOOKUP(AC2411,AC$38:AC2410,1,0)&gt;0,0,0),1))</f>
        <v>0</v>
      </c>
      <c r="AC2411" s="117">
        <f>IF(DATOS!J2375=Y$39,DATOS!C2375,"")</f>
        <v>0</v>
      </c>
    </row>
    <row r="2412" spans="27:29" x14ac:dyDescent="0.3">
      <c r="AA2412" s="114">
        <f t="shared" si="42"/>
        <v>1</v>
      </c>
      <c r="AB2412" s="114">
        <f>IF(AC2412="",0,IFERROR(IF(VLOOKUP(AC2412,AC$38:AC2411,1,0)&gt;0,0,0),1))</f>
        <v>0</v>
      </c>
      <c r="AC2412" s="117">
        <f>IF(DATOS!J2376=Y$39,DATOS!C2376,"")</f>
        <v>0</v>
      </c>
    </row>
    <row r="2413" spans="27:29" x14ac:dyDescent="0.3">
      <c r="AA2413" s="114">
        <f t="shared" si="42"/>
        <v>1</v>
      </c>
      <c r="AB2413" s="114">
        <f>IF(AC2413="",0,IFERROR(IF(VLOOKUP(AC2413,AC$38:AC2412,1,0)&gt;0,0,0),1))</f>
        <v>0</v>
      </c>
      <c r="AC2413" s="117">
        <f>IF(DATOS!J2377=Y$39,DATOS!C2377,"")</f>
        <v>0</v>
      </c>
    </row>
    <row r="2414" spans="27:29" x14ac:dyDescent="0.3">
      <c r="AA2414" s="114">
        <f t="shared" si="42"/>
        <v>1</v>
      </c>
      <c r="AB2414" s="114">
        <f>IF(AC2414="",0,IFERROR(IF(VLOOKUP(AC2414,AC$38:AC2413,1,0)&gt;0,0,0),1))</f>
        <v>0</v>
      </c>
      <c r="AC2414" s="117">
        <f>IF(DATOS!J2378=Y$39,DATOS!C2378,"")</f>
        <v>0</v>
      </c>
    </row>
    <row r="2415" spans="27:29" x14ac:dyDescent="0.3">
      <c r="AA2415" s="114">
        <f t="shared" si="42"/>
        <v>1</v>
      </c>
      <c r="AB2415" s="114">
        <f>IF(AC2415="",0,IFERROR(IF(VLOOKUP(AC2415,AC$38:AC2414,1,0)&gt;0,0,0),1))</f>
        <v>0</v>
      </c>
      <c r="AC2415" s="117">
        <f>IF(DATOS!J2379=Y$39,DATOS!C2379,"")</f>
        <v>0</v>
      </c>
    </row>
    <row r="2416" spans="27:29" x14ac:dyDescent="0.3">
      <c r="AA2416" s="114">
        <f t="shared" si="42"/>
        <v>1</v>
      </c>
      <c r="AB2416" s="114">
        <f>IF(AC2416="",0,IFERROR(IF(VLOOKUP(AC2416,AC$38:AC2415,1,0)&gt;0,0,0),1))</f>
        <v>0</v>
      </c>
      <c r="AC2416" s="117">
        <f>IF(DATOS!J2380=Y$39,DATOS!C2380,"")</f>
        <v>0</v>
      </c>
    </row>
    <row r="2417" spans="27:29" x14ac:dyDescent="0.3">
      <c r="AA2417" s="114">
        <f t="shared" si="42"/>
        <v>1</v>
      </c>
      <c r="AB2417" s="114">
        <f>IF(AC2417="",0,IFERROR(IF(VLOOKUP(AC2417,AC$38:AC2416,1,0)&gt;0,0,0),1))</f>
        <v>0</v>
      </c>
      <c r="AC2417" s="117">
        <f>IF(DATOS!J2381=Y$39,DATOS!C2381,"")</f>
        <v>0</v>
      </c>
    </row>
    <row r="2418" spans="27:29" x14ac:dyDescent="0.3">
      <c r="AA2418" s="114">
        <f t="shared" si="42"/>
        <v>1</v>
      </c>
      <c r="AB2418" s="114">
        <f>IF(AC2418="",0,IFERROR(IF(VLOOKUP(AC2418,AC$38:AC2417,1,0)&gt;0,0,0),1))</f>
        <v>0</v>
      </c>
      <c r="AC2418" s="117">
        <f>IF(DATOS!J2382=Y$39,DATOS!C2382,"")</f>
        <v>0</v>
      </c>
    </row>
    <row r="2419" spans="27:29" x14ac:dyDescent="0.3">
      <c r="AA2419" s="114">
        <f t="shared" si="42"/>
        <v>1</v>
      </c>
      <c r="AB2419" s="114">
        <f>IF(AC2419="",0,IFERROR(IF(VLOOKUP(AC2419,AC$38:AC2418,1,0)&gt;0,0,0),1))</f>
        <v>0</v>
      </c>
      <c r="AC2419" s="117">
        <f>IF(DATOS!J2383=Y$39,DATOS!C2383,"")</f>
        <v>0</v>
      </c>
    </row>
    <row r="2420" spans="27:29" x14ac:dyDescent="0.3">
      <c r="AA2420" s="114">
        <f t="shared" si="42"/>
        <v>1</v>
      </c>
      <c r="AB2420" s="114">
        <f>IF(AC2420="",0,IFERROR(IF(VLOOKUP(AC2420,AC$38:AC2419,1,0)&gt;0,0,0),1))</f>
        <v>0</v>
      </c>
      <c r="AC2420" s="117">
        <f>IF(DATOS!J2384=Y$39,DATOS!C2384,"")</f>
        <v>0</v>
      </c>
    </row>
    <row r="2421" spans="27:29" x14ac:dyDescent="0.3">
      <c r="AA2421" s="114">
        <f t="shared" si="42"/>
        <v>1</v>
      </c>
      <c r="AB2421" s="114">
        <f>IF(AC2421="",0,IFERROR(IF(VLOOKUP(AC2421,AC$38:AC2420,1,0)&gt;0,0,0),1))</f>
        <v>0</v>
      </c>
      <c r="AC2421" s="117">
        <f>IF(DATOS!J2385=Y$39,DATOS!C2385,"")</f>
        <v>0</v>
      </c>
    </row>
    <row r="2422" spans="27:29" x14ac:dyDescent="0.3">
      <c r="AA2422" s="114">
        <f t="shared" si="42"/>
        <v>1</v>
      </c>
      <c r="AB2422" s="114">
        <f>IF(AC2422="",0,IFERROR(IF(VLOOKUP(AC2422,AC$38:AC2421,1,0)&gt;0,0,0),1))</f>
        <v>0</v>
      </c>
      <c r="AC2422" s="117">
        <f>IF(DATOS!J2386=Y$39,DATOS!C2386,"")</f>
        <v>0</v>
      </c>
    </row>
    <row r="2423" spans="27:29" x14ac:dyDescent="0.3">
      <c r="AA2423" s="114">
        <f t="shared" si="42"/>
        <v>1</v>
      </c>
      <c r="AB2423" s="114">
        <f>IF(AC2423="",0,IFERROR(IF(VLOOKUP(AC2423,AC$38:AC2422,1,0)&gt;0,0,0),1))</f>
        <v>0</v>
      </c>
      <c r="AC2423" s="117">
        <f>IF(DATOS!J2387=Y$39,DATOS!C2387,"")</f>
        <v>0</v>
      </c>
    </row>
    <row r="2424" spans="27:29" x14ac:dyDescent="0.3">
      <c r="AA2424" s="114">
        <f t="shared" si="42"/>
        <v>1</v>
      </c>
      <c r="AB2424" s="114">
        <f>IF(AC2424="",0,IFERROR(IF(VLOOKUP(AC2424,AC$38:AC2423,1,0)&gt;0,0,0),1))</f>
        <v>0</v>
      </c>
      <c r="AC2424" s="117">
        <f>IF(DATOS!J2388=Y$39,DATOS!C2388,"")</f>
        <v>0</v>
      </c>
    </row>
    <row r="2425" spans="27:29" x14ac:dyDescent="0.3">
      <c r="AA2425" s="114">
        <f t="shared" si="42"/>
        <v>1</v>
      </c>
      <c r="AB2425" s="114">
        <f>IF(AC2425="",0,IFERROR(IF(VLOOKUP(AC2425,AC$38:AC2424,1,0)&gt;0,0,0),1))</f>
        <v>0</v>
      </c>
      <c r="AC2425" s="117">
        <f>IF(DATOS!J2389=Y$39,DATOS!C2389,"")</f>
        <v>0</v>
      </c>
    </row>
    <row r="2426" spans="27:29" x14ac:dyDescent="0.3">
      <c r="AA2426" s="114">
        <f t="shared" si="42"/>
        <v>1</v>
      </c>
      <c r="AB2426" s="114">
        <f>IF(AC2426="",0,IFERROR(IF(VLOOKUP(AC2426,AC$38:AC2425,1,0)&gt;0,0,0),1))</f>
        <v>0</v>
      </c>
      <c r="AC2426" s="117">
        <f>IF(DATOS!J2390=Y$39,DATOS!C2390,"")</f>
        <v>0</v>
      </c>
    </row>
    <row r="2427" spans="27:29" x14ac:dyDescent="0.3">
      <c r="AA2427" s="114">
        <f t="shared" si="42"/>
        <v>1</v>
      </c>
      <c r="AB2427" s="114">
        <f>IF(AC2427="",0,IFERROR(IF(VLOOKUP(AC2427,AC$38:AC2426,1,0)&gt;0,0,0),1))</f>
        <v>0</v>
      </c>
      <c r="AC2427" s="117">
        <f>IF(DATOS!J2391=Y$39,DATOS!C2391,"")</f>
        <v>0</v>
      </c>
    </row>
    <row r="2428" spans="27:29" x14ac:dyDescent="0.3">
      <c r="AA2428" s="114">
        <f t="shared" si="42"/>
        <v>1</v>
      </c>
      <c r="AB2428" s="114">
        <f>IF(AC2428="",0,IFERROR(IF(VLOOKUP(AC2428,AC$38:AC2427,1,0)&gt;0,0,0),1))</f>
        <v>0</v>
      </c>
      <c r="AC2428" s="117">
        <f>IF(DATOS!J2392=Y$39,DATOS!C2392,"")</f>
        <v>0</v>
      </c>
    </row>
    <row r="2429" spans="27:29" x14ac:dyDescent="0.3">
      <c r="AA2429" s="114">
        <f t="shared" si="42"/>
        <v>1</v>
      </c>
      <c r="AB2429" s="114">
        <f>IF(AC2429="",0,IFERROR(IF(VLOOKUP(AC2429,AC$38:AC2428,1,0)&gt;0,0,0),1))</f>
        <v>0</v>
      </c>
      <c r="AC2429" s="117">
        <f>IF(DATOS!J2393=Y$39,DATOS!C2393,"")</f>
        <v>0</v>
      </c>
    </row>
    <row r="2430" spans="27:29" x14ac:dyDescent="0.3">
      <c r="AA2430" s="114">
        <f t="shared" si="42"/>
        <v>1</v>
      </c>
      <c r="AB2430" s="114">
        <f>IF(AC2430="",0,IFERROR(IF(VLOOKUP(AC2430,AC$38:AC2429,1,0)&gt;0,0,0),1))</f>
        <v>0</v>
      </c>
      <c r="AC2430" s="117">
        <f>IF(DATOS!J2394=Y$39,DATOS!C2394,"")</f>
        <v>0</v>
      </c>
    </row>
    <row r="2431" spans="27:29" x14ac:dyDescent="0.3">
      <c r="AA2431" s="114">
        <f t="shared" si="42"/>
        <v>1</v>
      </c>
      <c r="AB2431" s="114">
        <f>IF(AC2431="",0,IFERROR(IF(VLOOKUP(AC2431,AC$38:AC2430,1,0)&gt;0,0,0),1))</f>
        <v>0</v>
      </c>
      <c r="AC2431" s="117">
        <f>IF(DATOS!J2395=Y$39,DATOS!C2395,"")</f>
        <v>0</v>
      </c>
    </row>
    <row r="2432" spans="27:29" x14ac:dyDescent="0.3">
      <c r="AA2432" s="114">
        <f t="shared" si="42"/>
        <v>1</v>
      </c>
      <c r="AB2432" s="114">
        <f>IF(AC2432="",0,IFERROR(IF(VLOOKUP(AC2432,AC$38:AC2431,1,0)&gt;0,0,0),1))</f>
        <v>0</v>
      </c>
      <c r="AC2432" s="117">
        <f>IF(DATOS!J2396=Y$39,DATOS!C2396,"")</f>
        <v>0</v>
      </c>
    </row>
    <row r="2433" spans="27:29" x14ac:dyDescent="0.3">
      <c r="AA2433" s="114">
        <f t="shared" si="42"/>
        <v>1</v>
      </c>
      <c r="AB2433" s="114">
        <f>IF(AC2433="",0,IFERROR(IF(VLOOKUP(AC2433,AC$38:AC2432,1,0)&gt;0,0,0),1))</f>
        <v>0</v>
      </c>
      <c r="AC2433" s="117">
        <f>IF(DATOS!J2397=Y$39,DATOS!C2397,"")</f>
        <v>0</v>
      </c>
    </row>
    <row r="2434" spans="27:29" x14ac:dyDescent="0.3">
      <c r="AA2434" s="114">
        <f t="shared" si="42"/>
        <v>1</v>
      </c>
      <c r="AB2434" s="114">
        <f>IF(AC2434="",0,IFERROR(IF(VLOOKUP(AC2434,AC$38:AC2433,1,0)&gt;0,0,0),1))</f>
        <v>0</v>
      </c>
      <c r="AC2434" s="117">
        <f>IF(DATOS!J2398=Y$39,DATOS!C2398,"")</f>
        <v>0</v>
      </c>
    </row>
    <row r="2435" spans="27:29" x14ac:dyDescent="0.3">
      <c r="AA2435" s="114">
        <f t="shared" si="42"/>
        <v>1</v>
      </c>
      <c r="AB2435" s="114">
        <f>IF(AC2435="",0,IFERROR(IF(VLOOKUP(AC2435,AC$38:AC2434,1,0)&gt;0,0,0),1))</f>
        <v>0</v>
      </c>
      <c r="AC2435" s="117">
        <f>IF(DATOS!J2399=Y$39,DATOS!C2399,"")</f>
        <v>0</v>
      </c>
    </row>
    <row r="2436" spans="27:29" x14ac:dyDescent="0.3">
      <c r="AA2436" s="114">
        <f t="shared" si="42"/>
        <v>1</v>
      </c>
      <c r="AB2436" s="114">
        <f>IF(AC2436="",0,IFERROR(IF(VLOOKUP(AC2436,AC$38:AC2435,1,0)&gt;0,0,0),1))</f>
        <v>0</v>
      </c>
      <c r="AC2436" s="117">
        <f>IF(DATOS!J2400=Y$39,DATOS!C2400,"")</f>
        <v>0</v>
      </c>
    </row>
    <row r="2437" spans="27:29" x14ac:dyDescent="0.3">
      <c r="AA2437" s="114">
        <f t="shared" si="42"/>
        <v>1</v>
      </c>
      <c r="AB2437" s="114">
        <f>IF(AC2437="",0,IFERROR(IF(VLOOKUP(AC2437,AC$38:AC2436,1,0)&gt;0,0,0),1))</f>
        <v>0</v>
      </c>
      <c r="AC2437" s="117">
        <f>IF(DATOS!J2401=Y$39,DATOS!C2401,"")</f>
        <v>0</v>
      </c>
    </row>
    <row r="2438" spans="27:29" x14ac:dyDescent="0.3">
      <c r="AA2438" s="114">
        <f t="shared" si="42"/>
        <v>1</v>
      </c>
      <c r="AB2438" s="114">
        <f>IF(AC2438="",0,IFERROR(IF(VLOOKUP(AC2438,AC$38:AC2437,1,0)&gt;0,0,0),1))</f>
        <v>0</v>
      </c>
      <c r="AC2438" s="117">
        <f>IF(DATOS!J2402=Y$39,DATOS!C2402,"")</f>
        <v>0</v>
      </c>
    </row>
    <row r="2439" spans="27:29" x14ac:dyDescent="0.3">
      <c r="AA2439" s="114">
        <f t="shared" si="42"/>
        <v>1</v>
      </c>
      <c r="AB2439" s="114">
        <f>IF(AC2439="",0,IFERROR(IF(VLOOKUP(AC2439,AC$38:AC2438,1,0)&gt;0,0,0),1))</f>
        <v>0</v>
      </c>
      <c r="AC2439" s="117">
        <f>IF(DATOS!J2403=Y$39,DATOS!C2403,"")</f>
        <v>0</v>
      </c>
    </row>
    <row r="2440" spans="27:29" x14ac:dyDescent="0.3">
      <c r="AA2440" s="114">
        <f t="shared" si="42"/>
        <v>1</v>
      </c>
      <c r="AB2440" s="114">
        <f>IF(AC2440="",0,IFERROR(IF(VLOOKUP(AC2440,AC$38:AC2439,1,0)&gt;0,0,0),1))</f>
        <v>0</v>
      </c>
      <c r="AC2440" s="117">
        <f>IF(DATOS!J2404=Y$39,DATOS!C2404,"")</f>
        <v>0</v>
      </c>
    </row>
    <row r="2441" spans="27:29" x14ac:dyDescent="0.3">
      <c r="AA2441" s="114">
        <f t="shared" si="42"/>
        <v>1</v>
      </c>
      <c r="AB2441" s="114">
        <f>IF(AC2441="",0,IFERROR(IF(VLOOKUP(AC2441,AC$38:AC2440,1,0)&gt;0,0,0),1))</f>
        <v>0</v>
      </c>
      <c r="AC2441" s="117">
        <f>IF(DATOS!J2405=Y$39,DATOS!C2405,"")</f>
        <v>0</v>
      </c>
    </row>
    <row r="2442" spans="27:29" x14ac:dyDescent="0.3">
      <c r="AA2442" s="114">
        <f t="shared" si="42"/>
        <v>1</v>
      </c>
      <c r="AB2442" s="114">
        <f>IF(AC2442="",0,IFERROR(IF(VLOOKUP(AC2442,AC$38:AC2441,1,0)&gt;0,0,0),1))</f>
        <v>0</v>
      </c>
      <c r="AC2442" s="117">
        <f>IF(DATOS!J2406=Y$39,DATOS!C2406,"")</f>
        <v>0</v>
      </c>
    </row>
    <row r="2443" spans="27:29" x14ac:dyDescent="0.3">
      <c r="AA2443" s="114">
        <f t="shared" si="42"/>
        <v>1</v>
      </c>
      <c r="AB2443" s="114">
        <f>IF(AC2443="",0,IFERROR(IF(VLOOKUP(AC2443,AC$38:AC2442,1,0)&gt;0,0,0),1))</f>
        <v>0</v>
      </c>
      <c r="AC2443" s="117">
        <f>IF(DATOS!J2407=Y$39,DATOS!C2407,"")</f>
        <v>0</v>
      </c>
    </row>
    <row r="2444" spans="27:29" x14ac:dyDescent="0.3">
      <c r="AA2444" s="114">
        <f t="shared" si="42"/>
        <v>1</v>
      </c>
      <c r="AB2444" s="114">
        <f>IF(AC2444="",0,IFERROR(IF(VLOOKUP(AC2444,AC$38:AC2443,1,0)&gt;0,0,0),1))</f>
        <v>0</v>
      </c>
      <c r="AC2444" s="117">
        <f>IF(DATOS!J2408=Y$39,DATOS!C2408,"")</f>
        <v>0</v>
      </c>
    </row>
    <row r="2445" spans="27:29" x14ac:dyDescent="0.3">
      <c r="AA2445" s="114">
        <f t="shared" si="42"/>
        <v>1</v>
      </c>
      <c r="AB2445" s="114">
        <f>IF(AC2445="",0,IFERROR(IF(VLOOKUP(AC2445,AC$38:AC2444,1,0)&gt;0,0,0),1))</f>
        <v>0</v>
      </c>
      <c r="AC2445" s="117">
        <f>IF(DATOS!J2409=Y$39,DATOS!C2409,"")</f>
        <v>0</v>
      </c>
    </row>
    <row r="2446" spans="27:29" x14ac:dyDescent="0.3">
      <c r="AA2446" s="114">
        <f t="shared" si="42"/>
        <v>1</v>
      </c>
      <c r="AB2446" s="114">
        <f>IF(AC2446="",0,IFERROR(IF(VLOOKUP(AC2446,AC$38:AC2445,1,0)&gt;0,0,0),1))</f>
        <v>0</v>
      </c>
      <c r="AC2446" s="117">
        <f>IF(DATOS!J2410=Y$39,DATOS!C2410,"")</f>
        <v>0</v>
      </c>
    </row>
    <row r="2447" spans="27:29" x14ac:dyDescent="0.3">
      <c r="AA2447" s="114">
        <f t="shared" si="42"/>
        <v>1</v>
      </c>
      <c r="AB2447" s="114">
        <f>IF(AC2447="",0,IFERROR(IF(VLOOKUP(AC2447,AC$38:AC2446,1,0)&gt;0,0,0),1))</f>
        <v>0</v>
      </c>
      <c r="AC2447" s="117">
        <f>IF(DATOS!J2411=Y$39,DATOS!C2411,"")</f>
        <v>0</v>
      </c>
    </row>
    <row r="2448" spans="27:29" x14ac:dyDescent="0.3">
      <c r="AA2448" s="114">
        <f t="shared" si="42"/>
        <v>1</v>
      </c>
      <c r="AB2448" s="114">
        <f>IF(AC2448="",0,IFERROR(IF(VLOOKUP(AC2448,AC$38:AC2447,1,0)&gt;0,0,0),1))</f>
        <v>0</v>
      </c>
      <c r="AC2448" s="117">
        <f>IF(DATOS!J2412=Y$39,DATOS!C2412,"")</f>
        <v>0</v>
      </c>
    </row>
    <row r="2449" spans="27:29" x14ac:dyDescent="0.3">
      <c r="AA2449" s="114">
        <f t="shared" si="42"/>
        <v>1</v>
      </c>
      <c r="AB2449" s="114">
        <f>IF(AC2449="",0,IFERROR(IF(VLOOKUP(AC2449,AC$38:AC2448,1,0)&gt;0,0,0),1))</f>
        <v>0</v>
      </c>
      <c r="AC2449" s="117">
        <f>IF(DATOS!J2413=Y$39,DATOS!C2413,"")</f>
        <v>0</v>
      </c>
    </row>
    <row r="2450" spans="27:29" x14ac:dyDescent="0.3">
      <c r="AA2450" s="114">
        <f t="shared" si="42"/>
        <v>1</v>
      </c>
      <c r="AB2450" s="114">
        <f>IF(AC2450="",0,IFERROR(IF(VLOOKUP(AC2450,AC$38:AC2449,1,0)&gt;0,0,0),1))</f>
        <v>0</v>
      </c>
      <c r="AC2450" s="117">
        <f>IF(DATOS!J2414=Y$39,DATOS!C2414,"")</f>
        <v>0</v>
      </c>
    </row>
    <row r="2451" spans="27:29" x14ac:dyDescent="0.3">
      <c r="AA2451" s="114">
        <f t="shared" si="42"/>
        <v>1</v>
      </c>
      <c r="AB2451" s="114">
        <f>IF(AC2451="",0,IFERROR(IF(VLOOKUP(AC2451,AC$38:AC2450,1,0)&gt;0,0,0),1))</f>
        <v>0</v>
      </c>
      <c r="AC2451" s="117">
        <f>IF(DATOS!J2415=Y$39,DATOS!C2415,"")</f>
        <v>0</v>
      </c>
    </row>
    <row r="2452" spans="27:29" x14ac:dyDescent="0.3">
      <c r="AA2452" s="114">
        <f t="shared" si="42"/>
        <v>1</v>
      </c>
      <c r="AB2452" s="114">
        <f>IF(AC2452="",0,IFERROR(IF(VLOOKUP(AC2452,AC$38:AC2451,1,0)&gt;0,0,0),1))</f>
        <v>0</v>
      </c>
      <c r="AC2452" s="117">
        <f>IF(DATOS!J2416=Y$39,DATOS!C2416,"")</f>
        <v>0</v>
      </c>
    </row>
    <row r="2453" spans="27:29" x14ac:dyDescent="0.3">
      <c r="AA2453" s="114">
        <f t="shared" si="42"/>
        <v>1</v>
      </c>
      <c r="AB2453" s="114">
        <f>IF(AC2453="",0,IFERROR(IF(VLOOKUP(AC2453,AC$38:AC2452,1,0)&gt;0,0,0),1))</f>
        <v>0</v>
      </c>
      <c r="AC2453" s="117">
        <f>IF(DATOS!J2417=Y$39,DATOS!C2417,"")</f>
        <v>0</v>
      </c>
    </row>
    <row r="2454" spans="27:29" x14ac:dyDescent="0.3">
      <c r="AA2454" s="114">
        <f t="shared" si="42"/>
        <v>1</v>
      </c>
      <c r="AB2454" s="114">
        <f>IF(AC2454="",0,IFERROR(IF(VLOOKUP(AC2454,AC$38:AC2453,1,0)&gt;0,0,0),1))</f>
        <v>0</v>
      </c>
      <c r="AC2454" s="117">
        <f>IF(DATOS!J2418=Y$39,DATOS!C2418,"")</f>
        <v>0</v>
      </c>
    </row>
    <row r="2455" spans="27:29" x14ac:dyDescent="0.3">
      <c r="AA2455" s="114">
        <f t="shared" si="42"/>
        <v>1</v>
      </c>
      <c r="AB2455" s="114">
        <f>IF(AC2455="",0,IFERROR(IF(VLOOKUP(AC2455,AC$38:AC2454,1,0)&gt;0,0,0),1))</f>
        <v>0</v>
      </c>
      <c r="AC2455" s="117">
        <f>IF(DATOS!J2419=Y$39,DATOS!C2419,"")</f>
        <v>0</v>
      </c>
    </row>
    <row r="2456" spans="27:29" x14ac:dyDescent="0.3">
      <c r="AA2456" s="114">
        <f t="shared" si="42"/>
        <v>1</v>
      </c>
      <c r="AB2456" s="114">
        <f>IF(AC2456="",0,IFERROR(IF(VLOOKUP(AC2456,AC$38:AC2455,1,0)&gt;0,0,0),1))</f>
        <v>0</v>
      </c>
      <c r="AC2456" s="117">
        <f>IF(DATOS!J2420=Y$39,DATOS!C2420,"")</f>
        <v>0</v>
      </c>
    </row>
    <row r="2457" spans="27:29" x14ac:dyDescent="0.3">
      <c r="AA2457" s="114">
        <f t="shared" si="42"/>
        <v>1</v>
      </c>
      <c r="AB2457" s="114">
        <f>IF(AC2457="",0,IFERROR(IF(VLOOKUP(AC2457,AC$38:AC2456,1,0)&gt;0,0,0),1))</f>
        <v>0</v>
      </c>
      <c r="AC2457" s="117">
        <f>IF(DATOS!J2421=Y$39,DATOS!C2421,"")</f>
        <v>0</v>
      </c>
    </row>
    <row r="2458" spans="27:29" x14ac:dyDescent="0.3">
      <c r="AA2458" s="114">
        <f t="shared" si="42"/>
        <v>1</v>
      </c>
      <c r="AB2458" s="114">
        <f>IF(AC2458="",0,IFERROR(IF(VLOOKUP(AC2458,AC$38:AC2457,1,0)&gt;0,0,0),1))</f>
        <v>0</v>
      </c>
      <c r="AC2458" s="117">
        <f>IF(DATOS!J2422=Y$39,DATOS!C2422,"")</f>
        <v>0</v>
      </c>
    </row>
    <row r="2459" spans="27:29" x14ac:dyDescent="0.3">
      <c r="AA2459" s="114">
        <f t="shared" si="42"/>
        <v>1</v>
      </c>
      <c r="AB2459" s="114">
        <f>IF(AC2459="",0,IFERROR(IF(VLOOKUP(AC2459,AC$38:AC2458,1,0)&gt;0,0,0),1))</f>
        <v>0</v>
      </c>
      <c r="AC2459" s="117">
        <f>IF(DATOS!J2423=Y$39,DATOS!C2423,"")</f>
        <v>0</v>
      </c>
    </row>
    <row r="2460" spans="27:29" x14ac:dyDescent="0.3">
      <c r="AA2460" s="114">
        <f t="shared" si="42"/>
        <v>1</v>
      </c>
      <c r="AB2460" s="114">
        <f>IF(AC2460="",0,IFERROR(IF(VLOOKUP(AC2460,AC$38:AC2459,1,0)&gt;0,0,0),1))</f>
        <v>0</v>
      </c>
      <c r="AC2460" s="117">
        <f>IF(DATOS!J2424=Y$39,DATOS!C2424,"")</f>
        <v>0</v>
      </c>
    </row>
    <row r="2461" spans="27:29" x14ac:dyDescent="0.3">
      <c r="AA2461" s="114">
        <f t="shared" si="42"/>
        <v>1</v>
      </c>
      <c r="AB2461" s="114">
        <f>IF(AC2461="",0,IFERROR(IF(VLOOKUP(AC2461,AC$38:AC2460,1,0)&gt;0,0,0),1))</f>
        <v>0</v>
      </c>
      <c r="AC2461" s="117">
        <f>IF(DATOS!J2425=Y$39,DATOS!C2425,"")</f>
        <v>0</v>
      </c>
    </row>
    <row r="2462" spans="27:29" x14ac:dyDescent="0.3">
      <c r="AA2462" s="114">
        <f t="shared" si="42"/>
        <v>1</v>
      </c>
      <c r="AB2462" s="114">
        <f>IF(AC2462="",0,IFERROR(IF(VLOOKUP(AC2462,AC$38:AC2461,1,0)&gt;0,0,0),1))</f>
        <v>0</v>
      </c>
      <c r="AC2462" s="117">
        <f>IF(DATOS!J2426=Y$39,DATOS!C2426,"")</f>
        <v>0</v>
      </c>
    </row>
    <row r="2463" spans="27:29" x14ac:dyDescent="0.3">
      <c r="AA2463" s="114">
        <f t="shared" si="42"/>
        <v>1</v>
      </c>
      <c r="AB2463" s="114">
        <f>IF(AC2463="",0,IFERROR(IF(VLOOKUP(AC2463,AC$38:AC2462,1,0)&gt;0,0,0),1))</f>
        <v>0</v>
      </c>
      <c r="AC2463" s="117">
        <f>IF(DATOS!J2427=Y$39,DATOS!C2427,"")</f>
        <v>0</v>
      </c>
    </row>
    <row r="2464" spans="27:29" x14ac:dyDescent="0.3">
      <c r="AA2464" s="114">
        <f t="shared" si="42"/>
        <v>1</v>
      </c>
      <c r="AB2464" s="114">
        <f>IF(AC2464="",0,IFERROR(IF(VLOOKUP(AC2464,AC$38:AC2463,1,0)&gt;0,0,0),1))</f>
        <v>0</v>
      </c>
      <c r="AC2464" s="117">
        <f>IF(DATOS!J2428=Y$39,DATOS!C2428,"")</f>
        <v>0</v>
      </c>
    </row>
    <row r="2465" spans="27:29" x14ac:dyDescent="0.3">
      <c r="AA2465" s="114">
        <f t="shared" si="42"/>
        <v>1</v>
      </c>
      <c r="AB2465" s="114">
        <f>IF(AC2465="",0,IFERROR(IF(VLOOKUP(AC2465,AC$38:AC2464,1,0)&gt;0,0,0),1))</f>
        <v>0</v>
      </c>
      <c r="AC2465" s="117">
        <f>IF(DATOS!J2429=Y$39,DATOS!C2429,"")</f>
        <v>0</v>
      </c>
    </row>
    <row r="2466" spans="27:29" x14ac:dyDescent="0.3">
      <c r="AA2466" s="114">
        <f t="shared" si="42"/>
        <v>1</v>
      </c>
      <c r="AB2466" s="114">
        <f>IF(AC2466="",0,IFERROR(IF(VLOOKUP(AC2466,AC$38:AC2465,1,0)&gt;0,0,0),1))</f>
        <v>0</v>
      </c>
      <c r="AC2466" s="117">
        <f>IF(DATOS!J2430=Y$39,DATOS!C2430,"")</f>
        <v>0</v>
      </c>
    </row>
    <row r="2467" spans="27:29" x14ac:dyDescent="0.3">
      <c r="AA2467" s="114">
        <f t="shared" si="42"/>
        <v>1</v>
      </c>
      <c r="AB2467" s="114">
        <f>IF(AC2467="",0,IFERROR(IF(VLOOKUP(AC2467,AC$38:AC2466,1,0)&gt;0,0,0),1))</f>
        <v>0</v>
      </c>
      <c r="AC2467" s="117">
        <f>IF(DATOS!J2431=Y$39,DATOS!C2431,"")</f>
        <v>0</v>
      </c>
    </row>
    <row r="2468" spans="27:29" x14ac:dyDescent="0.3">
      <c r="AA2468" s="114">
        <f t="shared" si="42"/>
        <v>1</v>
      </c>
      <c r="AB2468" s="114">
        <f>IF(AC2468="",0,IFERROR(IF(VLOOKUP(AC2468,AC$38:AC2467,1,0)&gt;0,0,0),1))</f>
        <v>0</v>
      </c>
      <c r="AC2468" s="117">
        <f>IF(DATOS!J2432=Y$39,DATOS!C2432,"")</f>
        <v>0</v>
      </c>
    </row>
    <row r="2469" spans="27:29" x14ac:dyDescent="0.3">
      <c r="AA2469" s="114">
        <f t="shared" si="42"/>
        <v>1</v>
      </c>
      <c r="AB2469" s="114">
        <f>IF(AC2469="",0,IFERROR(IF(VLOOKUP(AC2469,AC$38:AC2468,1,0)&gt;0,0,0),1))</f>
        <v>0</v>
      </c>
      <c r="AC2469" s="117">
        <f>IF(DATOS!J2433=Y$39,DATOS!C2433,"")</f>
        <v>0</v>
      </c>
    </row>
    <row r="2470" spans="27:29" x14ac:dyDescent="0.3">
      <c r="AA2470" s="114">
        <f t="shared" ref="AA2470:AA2533" si="43">AA2469+AB2470</f>
        <v>1</v>
      </c>
      <c r="AB2470" s="114">
        <f>IF(AC2470="",0,IFERROR(IF(VLOOKUP(AC2470,AC$38:AC2469,1,0)&gt;0,0,0),1))</f>
        <v>0</v>
      </c>
      <c r="AC2470" s="117">
        <f>IF(DATOS!J2434=Y$39,DATOS!C2434,"")</f>
        <v>0</v>
      </c>
    </row>
    <row r="2471" spans="27:29" x14ac:dyDescent="0.3">
      <c r="AA2471" s="114">
        <f t="shared" si="43"/>
        <v>1</v>
      </c>
      <c r="AB2471" s="114">
        <f>IF(AC2471="",0,IFERROR(IF(VLOOKUP(AC2471,AC$38:AC2470,1,0)&gt;0,0,0),1))</f>
        <v>0</v>
      </c>
      <c r="AC2471" s="117">
        <f>IF(DATOS!J2435=Y$39,DATOS!C2435,"")</f>
        <v>0</v>
      </c>
    </row>
    <row r="2472" spans="27:29" x14ac:dyDescent="0.3">
      <c r="AA2472" s="114">
        <f t="shared" si="43"/>
        <v>1</v>
      </c>
      <c r="AB2472" s="114">
        <f>IF(AC2472="",0,IFERROR(IF(VLOOKUP(AC2472,AC$38:AC2471,1,0)&gt;0,0,0),1))</f>
        <v>0</v>
      </c>
      <c r="AC2472" s="117">
        <f>IF(DATOS!J2436=Y$39,DATOS!C2436,"")</f>
        <v>0</v>
      </c>
    </row>
    <row r="2473" spans="27:29" x14ac:dyDescent="0.3">
      <c r="AA2473" s="114">
        <f t="shared" si="43"/>
        <v>1</v>
      </c>
      <c r="AB2473" s="114">
        <f>IF(AC2473="",0,IFERROR(IF(VLOOKUP(AC2473,AC$38:AC2472,1,0)&gt;0,0,0),1))</f>
        <v>0</v>
      </c>
      <c r="AC2473" s="117">
        <f>IF(DATOS!J2437=Y$39,DATOS!C2437,"")</f>
        <v>0</v>
      </c>
    </row>
    <row r="2474" spans="27:29" x14ac:dyDescent="0.3">
      <c r="AA2474" s="114">
        <f t="shared" si="43"/>
        <v>1</v>
      </c>
      <c r="AB2474" s="114">
        <f>IF(AC2474="",0,IFERROR(IF(VLOOKUP(AC2474,AC$38:AC2473,1,0)&gt;0,0,0),1))</f>
        <v>0</v>
      </c>
      <c r="AC2474" s="117">
        <f>IF(DATOS!J2438=Y$39,DATOS!C2438,"")</f>
        <v>0</v>
      </c>
    </row>
    <row r="2475" spans="27:29" x14ac:dyDescent="0.3">
      <c r="AA2475" s="114">
        <f t="shared" si="43"/>
        <v>1</v>
      </c>
      <c r="AB2475" s="114">
        <f>IF(AC2475="",0,IFERROR(IF(VLOOKUP(AC2475,AC$38:AC2474,1,0)&gt;0,0,0),1))</f>
        <v>0</v>
      </c>
      <c r="AC2475" s="117">
        <f>IF(DATOS!J2439=Y$39,DATOS!C2439,"")</f>
        <v>0</v>
      </c>
    </row>
    <row r="2476" spans="27:29" x14ac:dyDescent="0.3">
      <c r="AA2476" s="114">
        <f t="shared" si="43"/>
        <v>1</v>
      </c>
      <c r="AB2476" s="114">
        <f>IF(AC2476="",0,IFERROR(IF(VLOOKUP(AC2476,AC$38:AC2475,1,0)&gt;0,0,0),1))</f>
        <v>0</v>
      </c>
      <c r="AC2476" s="117">
        <f>IF(DATOS!J2440=Y$39,DATOS!C2440,"")</f>
        <v>0</v>
      </c>
    </row>
    <row r="2477" spans="27:29" x14ac:dyDescent="0.3">
      <c r="AA2477" s="114">
        <f t="shared" si="43"/>
        <v>1</v>
      </c>
      <c r="AB2477" s="114">
        <f>IF(AC2477="",0,IFERROR(IF(VLOOKUP(AC2477,AC$38:AC2476,1,0)&gt;0,0,0),1))</f>
        <v>0</v>
      </c>
      <c r="AC2477" s="117">
        <f>IF(DATOS!J2441=Y$39,DATOS!C2441,"")</f>
        <v>0</v>
      </c>
    </row>
    <row r="2478" spans="27:29" x14ac:dyDescent="0.3">
      <c r="AA2478" s="114">
        <f t="shared" si="43"/>
        <v>1</v>
      </c>
      <c r="AB2478" s="114">
        <f>IF(AC2478="",0,IFERROR(IF(VLOOKUP(AC2478,AC$38:AC2477,1,0)&gt;0,0,0),1))</f>
        <v>0</v>
      </c>
      <c r="AC2478" s="117">
        <f>IF(DATOS!J2442=Y$39,DATOS!C2442,"")</f>
        <v>0</v>
      </c>
    </row>
    <row r="2479" spans="27:29" x14ac:dyDescent="0.3">
      <c r="AA2479" s="114">
        <f t="shared" si="43"/>
        <v>1</v>
      </c>
      <c r="AB2479" s="114">
        <f>IF(AC2479="",0,IFERROR(IF(VLOOKUP(AC2479,AC$38:AC2478,1,0)&gt;0,0,0),1))</f>
        <v>0</v>
      </c>
      <c r="AC2479" s="117">
        <f>IF(DATOS!J2443=Y$39,DATOS!C2443,"")</f>
        <v>0</v>
      </c>
    </row>
    <row r="2480" spans="27:29" x14ac:dyDescent="0.3">
      <c r="AA2480" s="114">
        <f t="shared" si="43"/>
        <v>1</v>
      </c>
      <c r="AB2480" s="114">
        <f>IF(AC2480="",0,IFERROR(IF(VLOOKUP(AC2480,AC$38:AC2479,1,0)&gt;0,0,0),1))</f>
        <v>0</v>
      </c>
      <c r="AC2480" s="117">
        <f>IF(DATOS!J2444=Y$39,DATOS!C2444,"")</f>
        <v>0</v>
      </c>
    </row>
    <row r="2481" spans="27:29" x14ac:dyDescent="0.3">
      <c r="AA2481" s="114">
        <f t="shared" si="43"/>
        <v>1</v>
      </c>
      <c r="AB2481" s="114">
        <f>IF(AC2481="",0,IFERROR(IF(VLOOKUP(AC2481,AC$38:AC2480,1,0)&gt;0,0,0),1))</f>
        <v>0</v>
      </c>
      <c r="AC2481" s="117">
        <f>IF(DATOS!J2445=Y$39,DATOS!C2445,"")</f>
        <v>0</v>
      </c>
    </row>
    <row r="2482" spans="27:29" x14ac:dyDescent="0.3">
      <c r="AA2482" s="114">
        <f t="shared" si="43"/>
        <v>1</v>
      </c>
      <c r="AB2482" s="114">
        <f>IF(AC2482="",0,IFERROR(IF(VLOOKUP(AC2482,AC$38:AC2481,1,0)&gt;0,0,0),1))</f>
        <v>0</v>
      </c>
      <c r="AC2482" s="117">
        <f>IF(DATOS!J2446=Y$39,DATOS!C2446,"")</f>
        <v>0</v>
      </c>
    </row>
    <row r="2483" spans="27:29" x14ac:dyDescent="0.3">
      <c r="AA2483" s="114">
        <f t="shared" si="43"/>
        <v>1</v>
      </c>
      <c r="AB2483" s="114">
        <f>IF(AC2483="",0,IFERROR(IF(VLOOKUP(AC2483,AC$38:AC2482,1,0)&gt;0,0,0),1))</f>
        <v>0</v>
      </c>
      <c r="AC2483" s="117">
        <f>IF(DATOS!J2447=Y$39,DATOS!C2447,"")</f>
        <v>0</v>
      </c>
    </row>
    <row r="2484" spans="27:29" x14ac:dyDescent="0.3">
      <c r="AA2484" s="114">
        <f t="shared" si="43"/>
        <v>1</v>
      </c>
      <c r="AB2484" s="114">
        <f>IF(AC2484="",0,IFERROR(IF(VLOOKUP(AC2484,AC$38:AC2483,1,0)&gt;0,0,0),1))</f>
        <v>0</v>
      </c>
      <c r="AC2484" s="117">
        <f>IF(DATOS!J2448=Y$39,DATOS!C2448,"")</f>
        <v>0</v>
      </c>
    </row>
    <row r="2485" spans="27:29" x14ac:dyDescent="0.3">
      <c r="AA2485" s="114">
        <f t="shared" si="43"/>
        <v>1</v>
      </c>
      <c r="AB2485" s="114">
        <f>IF(AC2485="",0,IFERROR(IF(VLOOKUP(AC2485,AC$38:AC2484,1,0)&gt;0,0,0),1))</f>
        <v>0</v>
      </c>
      <c r="AC2485" s="117">
        <f>IF(DATOS!J2449=Y$39,DATOS!C2449,"")</f>
        <v>0</v>
      </c>
    </row>
    <row r="2486" spans="27:29" x14ac:dyDescent="0.3">
      <c r="AA2486" s="114">
        <f t="shared" si="43"/>
        <v>1</v>
      </c>
      <c r="AB2486" s="114">
        <f>IF(AC2486="",0,IFERROR(IF(VLOOKUP(AC2486,AC$38:AC2485,1,0)&gt;0,0,0),1))</f>
        <v>0</v>
      </c>
      <c r="AC2486" s="117">
        <f>IF(DATOS!J2450=Y$39,DATOS!C2450,"")</f>
        <v>0</v>
      </c>
    </row>
    <row r="2487" spans="27:29" x14ac:dyDescent="0.3">
      <c r="AA2487" s="114">
        <f t="shared" si="43"/>
        <v>1</v>
      </c>
      <c r="AB2487" s="114">
        <f>IF(AC2487="",0,IFERROR(IF(VLOOKUP(AC2487,AC$38:AC2486,1,0)&gt;0,0,0),1))</f>
        <v>0</v>
      </c>
      <c r="AC2487" s="117">
        <f>IF(DATOS!J2451=Y$39,DATOS!C2451,"")</f>
        <v>0</v>
      </c>
    </row>
    <row r="2488" spans="27:29" x14ac:dyDescent="0.3">
      <c r="AA2488" s="114">
        <f t="shared" si="43"/>
        <v>1</v>
      </c>
      <c r="AB2488" s="114">
        <f>IF(AC2488="",0,IFERROR(IF(VLOOKUP(AC2488,AC$38:AC2487,1,0)&gt;0,0,0),1))</f>
        <v>0</v>
      </c>
      <c r="AC2488" s="117">
        <f>IF(DATOS!J2452=Y$39,DATOS!C2452,"")</f>
        <v>0</v>
      </c>
    </row>
    <row r="2489" spans="27:29" x14ac:dyDescent="0.3">
      <c r="AA2489" s="114">
        <f t="shared" si="43"/>
        <v>1</v>
      </c>
      <c r="AB2489" s="114">
        <f>IF(AC2489="",0,IFERROR(IF(VLOOKUP(AC2489,AC$38:AC2488,1,0)&gt;0,0,0),1))</f>
        <v>0</v>
      </c>
      <c r="AC2489" s="117">
        <f>IF(DATOS!J2453=Y$39,DATOS!C2453,"")</f>
        <v>0</v>
      </c>
    </row>
    <row r="2490" spans="27:29" x14ac:dyDescent="0.3">
      <c r="AA2490" s="114">
        <f t="shared" si="43"/>
        <v>1</v>
      </c>
      <c r="AB2490" s="114">
        <f>IF(AC2490="",0,IFERROR(IF(VLOOKUP(AC2490,AC$38:AC2489,1,0)&gt;0,0,0),1))</f>
        <v>0</v>
      </c>
      <c r="AC2490" s="117">
        <f>IF(DATOS!J2454=Y$39,DATOS!C2454,"")</f>
        <v>0</v>
      </c>
    </row>
    <row r="2491" spans="27:29" x14ac:dyDescent="0.3">
      <c r="AA2491" s="114">
        <f t="shared" si="43"/>
        <v>1</v>
      </c>
      <c r="AB2491" s="114">
        <f>IF(AC2491="",0,IFERROR(IF(VLOOKUP(AC2491,AC$38:AC2490,1,0)&gt;0,0,0),1))</f>
        <v>0</v>
      </c>
      <c r="AC2491" s="117">
        <f>IF(DATOS!J2455=Y$39,DATOS!C2455,"")</f>
        <v>0</v>
      </c>
    </row>
    <row r="2492" spans="27:29" x14ac:dyDescent="0.3">
      <c r="AA2492" s="114">
        <f t="shared" si="43"/>
        <v>1</v>
      </c>
      <c r="AB2492" s="114">
        <f>IF(AC2492="",0,IFERROR(IF(VLOOKUP(AC2492,AC$38:AC2491,1,0)&gt;0,0,0),1))</f>
        <v>0</v>
      </c>
      <c r="AC2492" s="117">
        <f>IF(DATOS!J2456=Y$39,DATOS!C2456,"")</f>
        <v>0</v>
      </c>
    </row>
    <row r="2493" spans="27:29" x14ac:dyDescent="0.3">
      <c r="AA2493" s="114">
        <f t="shared" si="43"/>
        <v>1</v>
      </c>
      <c r="AB2493" s="114">
        <f>IF(AC2493="",0,IFERROR(IF(VLOOKUP(AC2493,AC$38:AC2492,1,0)&gt;0,0,0),1))</f>
        <v>0</v>
      </c>
      <c r="AC2493" s="117">
        <f>IF(DATOS!J2457=Y$39,DATOS!C2457,"")</f>
        <v>0</v>
      </c>
    </row>
    <row r="2494" spans="27:29" x14ac:dyDescent="0.3">
      <c r="AA2494" s="114">
        <f t="shared" si="43"/>
        <v>1</v>
      </c>
      <c r="AB2494" s="114">
        <f>IF(AC2494="",0,IFERROR(IF(VLOOKUP(AC2494,AC$38:AC2493,1,0)&gt;0,0,0),1))</f>
        <v>0</v>
      </c>
      <c r="AC2494" s="117">
        <f>IF(DATOS!J2458=Y$39,DATOS!C2458,"")</f>
        <v>0</v>
      </c>
    </row>
    <row r="2495" spans="27:29" x14ac:dyDescent="0.3">
      <c r="AA2495" s="114">
        <f t="shared" si="43"/>
        <v>1</v>
      </c>
      <c r="AB2495" s="114">
        <f>IF(AC2495="",0,IFERROR(IF(VLOOKUP(AC2495,AC$38:AC2494,1,0)&gt;0,0,0),1))</f>
        <v>0</v>
      </c>
      <c r="AC2495" s="117">
        <f>IF(DATOS!J2459=Y$39,DATOS!C2459,"")</f>
        <v>0</v>
      </c>
    </row>
    <row r="2496" spans="27:29" x14ac:dyDescent="0.3">
      <c r="AA2496" s="114">
        <f t="shared" si="43"/>
        <v>1</v>
      </c>
      <c r="AB2496" s="114">
        <f>IF(AC2496="",0,IFERROR(IF(VLOOKUP(AC2496,AC$38:AC2495,1,0)&gt;0,0,0),1))</f>
        <v>0</v>
      </c>
      <c r="AC2496" s="117">
        <f>IF(DATOS!J2460=Y$39,DATOS!C2460,"")</f>
        <v>0</v>
      </c>
    </row>
    <row r="2497" spans="27:29" x14ac:dyDescent="0.3">
      <c r="AA2497" s="114">
        <f t="shared" si="43"/>
        <v>1</v>
      </c>
      <c r="AB2497" s="114">
        <f>IF(AC2497="",0,IFERROR(IF(VLOOKUP(AC2497,AC$38:AC2496,1,0)&gt;0,0,0),1))</f>
        <v>0</v>
      </c>
      <c r="AC2497" s="117">
        <f>IF(DATOS!J2461=Y$39,DATOS!C2461,"")</f>
        <v>0</v>
      </c>
    </row>
    <row r="2498" spans="27:29" x14ac:dyDescent="0.3">
      <c r="AA2498" s="114">
        <f t="shared" si="43"/>
        <v>1</v>
      </c>
      <c r="AB2498" s="114">
        <f>IF(AC2498="",0,IFERROR(IF(VLOOKUP(AC2498,AC$38:AC2497,1,0)&gt;0,0,0),1))</f>
        <v>0</v>
      </c>
      <c r="AC2498" s="117">
        <f>IF(DATOS!J2462=Y$39,DATOS!C2462,"")</f>
        <v>0</v>
      </c>
    </row>
    <row r="2499" spans="27:29" x14ac:dyDescent="0.3">
      <c r="AA2499" s="114">
        <f t="shared" si="43"/>
        <v>1</v>
      </c>
      <c r="AB2499" s="114">
        <f>IF(AC2499="",0,IFERROR(IF(VLOOKUP(AC2499,AC$38:AC2498,1,0)&gt;0,0,0),1))</f>
        <v>0</v>
      </c>
      <c r="AC2499" s="117">
        <f>IF(DATOS!J2463=Y$39,DATOS!C2463,"")</f>
        <v>0</v>
      </c>
    </row>
    <row r="2500" spans="27:29" x14ac:dyDescent="0.3">
      <c r="AA2500" s="114">
        <f t="shared" si="43"/>
        <v>1</v>
      </c>
      <c r="AB2500" s="114">
        <f>IF(AC2500="",0,IFERROR(IF(VLOOKUP(AC2500,AC$38:AC2499,1,0)&gt;0,0,0),1))</f>
        <v>0</v>
      </c>
      <c r="AC2500" s="117">
        <f>IF(DATOS!J2464=Y$39,DATOS!C2464,"")</f>
        <v>0</v>
      </c>
    </row>
    <row r="2501" spans="27:29" x14ac:dyDescent="0.3">
      <c r="AA2501" s="114">
        <f t="shared" si="43"/>
        <v>1</v>
      </c>
      <c r="AB2501" s="114">
        <f>IF(AC2501="",0,IFERROR(IF(VLOOKUP(AC2501,AC$38:AC2500,1,0)&gt;0,0,0),1))</f>
        <v>0</v>
      </c>
      <c r="AC2501" s="117">
        <f>IF(DATOS!J2465=Y$39,DATOS!C2465,"")</f>
        <v>0</v>
      </c>
    </row>
    <row r="2502" spans="27:29" x14ac:dyDescent="0.3">
      <c r="AA2502" s="114">
        <f t="shared" si="43"/>
        <v>1</v>
      </c>
      <c r="AB2502" s="114">
        <f>IF(AC2502="",0,IFERROR(IF(VLOOKUP(AC2502,AC$38:AC2501,1,0)&gt;0,0,0),1))</f>
        <v>0</v>
      </c>
      <c r="AC2502" s="117">
        <f>IF(DATOS!J2466=Y$39,DATOS!C2466,"")</f>
        <v>0</v>
      </c>
    </row>
    <row r="2503" spans="27:29" x14ac:dyDescent="0.3">
      <c r="AA2503" s="114">
        <f t="shared" si="43"/>
        <v>1</v>
      </c>
      <c r="AB2503" s="114">
        <f>IF(AC2503="",0,IFERROR(IF(VLOOKUP(AC2503,AC$38:AC2502,1,0)&gt;0,0,0),1))</f>
        <v>0</v>
      </c>
      <c r="AC2503" s="117">
        <f>IF(DATOS!J2467=Y$39,DATOS!C2467,"")</f>
        <v>0</v>
      </c>
    </row>
    <row r="2504" spans="27:29" x14ac:dyDescent="0.3">
      <c r="AA2504" s="114">
        <f t="shared" si="43"/>
        <v>1</v>
      </c>
      <c r="AB2504" s="114">
        <f>IF(AC2504="",0,IFERROR(IF(VLOOKUP(AC2504,AC$38:AC2503,1,0)&gt;0,0,0),1))</f>
        <v>0</v>
      </c>
      <c r="AC2504" s="117">
        <f>IF(DATOS!J2468=Y$39,DATOS!C2468,"")</f>
        <v>0</v>
      </c>
    </row>
    <row r="2505" spans="27:29" x14ac:dyDescent="0.3">
      <c r="AA2505" s="114">
        <f t="shared" si="43"/>
        <v>1</v>
      </c>
      <c r="AB2505" s="114">
        <f>IF(AC2505="",0,IFERROR(IF(VLOOKUP(AC2505,AC$38:AC2504,1,0)&gt;0,0,0),1))</f>
        <v>0</v>
      </c>
      <c r="AC2505" s="117">
        <f>IF(DATOS!J2469=Y$39,DATOS!C2469,"")</f>
        <v>0</v>
      </c>
    </row>
    <row r="2506" spans="27:29" x14ac:dyDescent="0.3">
      <c r="AA2506" s="114">
        <f t="shared" si="43"/>
        <v>1</v>
      </c>
      <c r="AB2506" s="114">
        <f>IF(AC2506="",0,IFERROR(IF(VLOOKUP(AC2506,AC$38:AC2505,1,0)&gt;0,0,0),1))</f>
        <v>0</v>
      </c>
      <c r="AC2506" s="117">
        <f>IF(DATOS!J2470=Y$39,DATOS!C2470,"")</f>
        <v>0</v>
      </c>
    </row>
    <row r="2507" spans="27:29" x14ac:dyDescent="0.3">
      <c r="AA2507" s="114">
        <f t="shared" si="43"/>
        <v>1</v>
      </c>
      <c r="AB2507" s="114">
        <f>IF(AC2507="",0,IFERROR(IF(VLOOKUP(AC2507,AC$38:AC2506,1,0)&gt;0,0,0),1))</f>
        <v>0</v>
      </c>
      <c r="AC2507" s="117">
        <f>IF(DATOS!J2471=Y$39,DATOS!C2471,"")</f>
        <v>0</v>
      </c>
    </row>
    <row r="2508" spans="27:29" x14ac:dyDescent="0.3">
      <c r="AA2508" s="114">
        <f t="shared" si="43"/>
        <v>1</v>
      </c>
      <c r="AB2508" s="114">
        <f>IF(AC2508="",0,IFERROR(IF(VLOOKUP(AC2508,AC$38:AC2507,1,0)&gt;0,0,0),1))</f>
        <v>0</v>
      </c>
      <c r="AC2508" s="117">
        <f>IF(DATOS!J2472=Y$39,DATOS!C2472,"")</f>
        <v>0</v>
      </c>
    </row>
    <row r="2509" spans="27:29" x14ac:dyDescent="0.3">
      <c r="AA2509" s="114">
        <f t="shared" si="43"/>
        <v>1</v>
      </c>
      <c r="AB2509" s="114">
        <f>IF(AC2509="",0,IFERROR(IF(VLOOKUP(AC2509,AC$38:AC2508,1,0)&gt;0,0,0),1))</f>
        <v>0</v>
      </c>
      <c r="AC2509" s="117">
        <f>IF(DATOS!J2473=Y$39,DATOS!C2473,"")</f>
        <v>0</v>
      </c>
    </row>
    <row r="2510" spans="27:29" x14ac:dyDescent="0.3">
      <c r="AA2510" s="114">
        <f t="shared" si="43"/>
        <v>1</v>
      </c>
      <c r="AB2510" s="114">
        <f>IF(AC2510="",0,IFERROR(IF(VLOOKUP(AC2510,AC$38:AC2509,1,0)&gt;0,0,0),1))</f>
        <v>0</v>
      </c>
      <c r="AC2510" s="117">
        <f>IF(DATOS!J2474=Y$39,DATOS!C2474,"")</f>
        <v>0</v>
      </c>
    </row>
    <row r="2511" spans="27:29" x14ac:dyDescent="0.3">
      <c r="AA2511" s="114">
        <f t="shared" si="43"/>
        <v>1</v>
      </c>
      <c r="AB2511" s="114">
        <f>IF(AC2511="",0,IFERROR(IF(VLOOKUP(AC2511,AC$38:AC2510,1,0)&gt;0,0,0),1))</f>
        <v>0</v>
      </c>
      <c r="AC2511" s="117">
        <f>IF(DATOS!J2475=Y$39,DATOS!C2475,"")</f>
        <v>0</v>
      </c>
    </row>
    <row r="2512" spans="27:29" x14ac:dyDescent="0.3">
      <c r="AA2512" s="114">
        <f t="shared" si="43"/>
        <v>1</v>
      </c>
      <c r="AB2512" s="114">
        <f>IF(AC2512="",0,IFERROR(IF(VLOOKUP(AC2512,AC$38:AC2511,1,0)&gt;0,0,0),1))</f>
        <v>0</v>
      </c>
      <c r="AC2512" s="117">
        <f>IF(DATOS!J2476=Y$39,DATOS!C2476,"")</f>
        <v>0</v>
      </c>
    </row>
    <row r="2513" spans="27:29" x14ac:dyDescent="0.3">
      <c r="AA2513" s="114">
        <f t="shared" si="43"/>
        <v>1</v>
      </c>
      <c r="AB2513" s="114">
        <f>IF(AC2513="",0,IFERROR(IF(VLOOKUP(AC2513,AC$38:AC2512,1,0)&gt;0,0,0),1))</f>
        <v>0</v>
      </c>
      <c r="AC2513" s="117">
        <f>IF(DATOS!J2477=Y$39,DATOS!C2477,"")</f>
        <v>0</v>
      </c>
    </row>
    <row r="2514" spans="27:29" x14ac:dyDescent="0.3">
      <c r="AA2514" s="114">
        <f t="shared" si="43"/>
        <v>1</v>
      </c>
      <c r="AB2514" s="114">
        <f>IF(AC2514="",0,IFERROR(IF(VLOOKUP(AC2514,AC$38:AC2513,1,0)&gt;0,0,0),1))</f>
        <v>0</v>
      </c>
      <c r="AC2514" s="117">
        <f>IF(DATOS!J2478=Y$39,DATOS!C2478,"")</f>
        <v>0</v>
      </c>
    </row>
    <row r="2515" spans="27:29" x14ac:dyDescent="0.3">
      <c r="AA2515" s="114">
        <f t="shared" si="43"/>
        <v>1</v>
      </c>
      <c r="AB2515" s="114">
        <f>IF(AC2515="",0,IFERROR(IF(VLOOKUP(AC2515,AC$38:AC2514,1,0)&gt;0,0,0),1))</f>
        <v>0</v>
      </c>
      <c r="AC2515" s="117">
        <f>IF(DATOS!J2479=Y$39,DATOS!C2479,"")</f>
        <v>0</v>
      </c>
    </row>
    <row r="2516" spans="27:29" x14ac:dyDescent="0.3">
      <c r="AA2516" s="114">
        <f t="shared" si="43"/>
        <v>1</v>
      </c>
      <c r="AB2516" s="114">
        <f>IF(AC2516="",0,IFERROR(IF(VLOOKUP(AC2516,AC$38:AC2515,1,0)&gt;0,0,0),1))</f>
        <v>0</v>
      </c>
      <c r="AC2516" s="117">
        <f>IF(DATOS!J2480=Y$39,DATOS!C2480,"")</f>
        <v>0</v>
      </c>
    </row>
    <row r="2517" spans="27:29" x14ac:dyDescent="0.3">
      <c r="AA2517" s="114">
        <f t="shared" si="43"/>
        <v>1</v>
      </c>
      <c r="AB2517" s="114">
        <f>IF(AC2517="",0,IFERROR(IF(VLOOKUP(AC2517,AC$38:AC2516,1,0)&gt;0,0,0),1))</f>
        <v>0</v>
      </c>
      <c r="AC2517" s="117">
        <f>IF(DATOS!J2481=Y$39,DATOS!C2481,"")</f>
        <v>0</v>
      </c>
    </row>
    <row r="2518" spans="27:29" x14ac:dyDescent="0.3">
      <c r="AA2518" s="114">
        <f t="shared" si="43"/>
        <v>1</v>
      </c>
      <c r="AB2518" s="114">
        <f>IF(AC2518="",0,IFERROR(IF(VLOOKUP(AC2518,AC$38:AC2517,1,0)&gt;0,0,0),1))</f>
        <v>0</v>
      </c>
      <c r="AC2518" s="117">
        <f>IF(DATOS!J2482=Y$39,DATOS!C2482,"")</f>
        <v>0</v>
      </c>
    </row>
    <row r="2519" spans="27:29" x14ac:dyDescent="0.3">
      <c r="AA2519" s="114">
        <f t="shared" si="43"/>
        <v>1</v>
      </c>
      <c r="AB2519" s="114">
        <f>IF(AC2519="",0,IFERROR(IF(VLOOKUP(AC2519,AC$38:AC2518,1,0)&gt;0,0,0),1))</f>
        <v>0</v>
      </c>
      <c r="AC2519" s="117">
        <f>IF(DATOS!J2483=Y$39,DATOS!C2483,"")</f>
        <v>0</v>
      </c>
    </row>
    <row r="2520" spans="27:29" x14ac:dyDescent="0.3">
      <c r="AA2520" s="114">
        <f t="shared" si="43"/>
        <v>1</v>
      </c>
      <c r="AB2520" s="114">
        <f>IF(AC2520="",0,IFERROR(IF(VLOOKUP(AC2520,AC$38:AC2519,1,0)&gt;0,0,0),1))</f>
        <v>0</v>
      </c>
      <c r="AC2520" s="117">
        <f>IF(DATOS!J2484=Y$39,DATOS!C2484,"")</f>
        <v>0</v>
      </c>
    </row>
    <row r="2521" spans="27:29" x14ac:dyDescent="0.3">
      <c r="AA2521" s="114">
        <f t="shared" si="43"/>
        <v>1</v>
      </c>
      <c r="AB2521" s="114">
        <f>IF(AC2521="",0,IFERROR(IF(VLOOKUP(AC2521,AC$38:AC2520,1,0)&gt;0,0,0),1))</f>
        <v>0</v>
      </c>
      <c r="AC2521" s="117">
        <f>IF(DATOS!J2485=Y$39,DATOS!C2485,"")</f>
        <v>0</v>
      </c>
    </row>
    <row r="2522" spans="27:29" x14ac:dyDescent="0.3">
      <c r="AA2522" s="114">
        <f t="shared" si="43"/>
        <v>1</v>
      </c>
      <c r="AB2522" s="114">
        <f>IF(AC2522="",0,IFERROR(IF(VLOOKUP(AC2522,AC$38:AC2521,1,0)&gt;0,0,0),1))</f>
        <v>0</v>
      </c>
      <c r="AC2522" s="117">
        <f>IF(DATOS!J2486=Y$39,DATOS!C2486,"")</f>
        <v>0</v>
      </c>
    </row>
    <row r="2523" spans="27:29" x14ac:dyDescent="0.3">
      <c r="AA2523" s="114">
        <f t="shared" si="43"/>
        <v>1</v>
      </c>
      <c r="AB2523" s="114">
        <f>IF(AC2523="",0,IFERROR(IF(VLOOKUP(AC2523,AC$38:AC2522,1,0)&gt;0,0,0),1))</f>
        <v>0</v>
      </c>
      <c r="AC2523" s="117">
        <f>IF(DATOS!J2487=Y$39,DATOS!C2487,"")</f>
        <v>0</v>
      </c>
    </row>
    <row r="2524" spans="27:29" x14ac:dyDescent="0.3">
      <c r="AA2524" s="114">
        <f t="shared" si="43"/>
        <v>1</v>
      </c>
      <c r="AB2524" s="114">
        <f>IF(AC2524="",0,IFERROR(IF(VLOOKUP(AC2524,AC$38:AC2523,1,0)&gt;0,0,0),1))</f>
        <v>0</v>
      </c>
      <c r="AC2524" s="117">
        <f>IF(DATOS!J2488=Y$39,DATOS!C2488,"")</f>
        <v>0</v>
      </c>
    </row>
    <row r="2525" spans="27:29" x14ac:dyDescent="0.3">
      <c r="AA2525" s="114">
        <f t="shared" si="43"/>
        <v>1</v>
      </c>
      <c r="AB2525" s="114">
        <f>IF(AC2525="",0,IFERROR(IF(VLOOKUP(AC2525,AC$38:AC2524,1,0)&gt;0,0,0),1))</f>
        <v>0</v>
      </c>
      <c r="AC2525" s="117">
        <f>IF(DATOS!J2489=Y$39,DATOS!C2489,"")</f>
        <v>0</v>
      </c>
    </row>
    <row r="2526" spans="27:29" x14ac:dyDescent="0.3">
      <c r="AA2526" s="114">
        <f t="shared" si="43"/>
        <v>1</v>
      </c>
      <c r="AB2526" s="114">
        <f>IF(AC2526="",0,IFERROR(IF(VLOOKUP(AC2526,AC$38:AC2525,1,0)&gt;0,0,0),1))</f>
        <v>0</v>
      </c>
      <c r="AC2526" s="117">
        <f>IF(DATOS!J2490=Y$39,DATOS!C2490,"")</f>
        <v>0</v>
      </c>
    </row>
    <row r="2527" spans="27:29" x14ac:dyDescent="0.3">
      <c r="AA2527" s="114">
        <f t="shared" si="43"/>
        <v>1</v>
      </c>
      <c r="AB2527" s="114">
        <f>IF(AC2527="",0,IFERROR(IF(VLOOKUP(AC2527,AC$38:AC2526,1,0)&gt;0,0,0),1))</f>
        <v>0</v>
      </c>
      <c r="AC2527" s="117">
        <f>IF(DATOS!J2491=Y$39,DATOS!C2491,"")</f>
        <v>0</v>
      </c>
    </row>
    <row r="2528" spans="27:29" x14ac:dyDescent="0.3">
      <c r="AA2528" s="114">
        <f t="shared" si="43"/>
        <v>1</v>
      </c>
      <c r="AB2528" s="114">
        <f>IF(AC2528="",0,IFERROR(IF(VLOOKUP(AC2528,AC$38:AC2527,1,0)&gt;0,0,0),1))</f>
        <v>0</v>
      </c>
      <c r="AC2528" s="117">
        <f>IF(DATOS!J2492=Y$39,DATOS!C2492,"")</f>
        <v>0</v>
      </c>
    </row>
    <row r="2529" spans="27:29" x14ac:dyDescent="0.3">
      <c r="AA2529" s="114">
        <f t="shared" si="43"/>
        <v>1</v>
      </c>
      <c r="AB2529" s="114">
        <f>IF(AC2529="",0,IFERROR(IF(VLOOKUP(AC2529,AC$38:AC2528,1,0)&gt;0,0,0),1))</f>
        <v>0</v>
      </c>
      <c r="AC2529" s="117">
        <f>IF(DATOS!J2493=Y$39,DATOS!C2493,"")</f>
        <v>0</v>
      </c>
    </row>
    <row r="2530" spans="27:29" x14ac:dyDescent="0.3">
      <c r="AA2530" s="114">
        <f t="shared" si="43"/>
        <v>1</v>
      </c>
      <c r="AB2530" s="114">
        <f>IF(AC2530="",0,IFERROR(IF(VLOOKUP(AC2530,AC$38:AC2529,1,0)&gt;0,0,0),1))</f>
        <v>0</v>
      </c>
      <c r="AC2530" s="117">
        <f>IF(DATOS!J2494=Y$39,DATOS!C2494,"")</f>
        <v>0</v>
      </c>
    </row>
    <row r="2531" spans="27:29" x14ac:dyDescent="0.3">
      <c r="AA2531" s="114">
        <f t="shared" si="43"/>
        <v>1</v>
      </c>
      <c r="AB2531" s="114">
        <f>IF(AC2531="",0,IFERROR(IF(VLOOKUP(AC2531,AC$38:AC2530,1,0)&gt;0,0,0),1))</f>
        <v>0</v>
      </c>
      <c r="AC2531" s="117">
        <f>IF(DATOS!J2495=Y$39,DATOS!C2495,"")</f>
        <v>0</v>
      </c>
    </row>
    <row r="2532" spans="27:29" x14ac:dyDescent="0.3">
      <c r="AA2532" s="114">
        <f t="shared" si="43"/>
        <v>1</v>
      </c>
      <c r="AB2532" s="114">
        <f>IF(AC2532="",0,IFERROR(IF(VLOOKUP(AC2532,AC$38:AC2531,1,0)&gt;0,0,0),1))</f>
        <v>0</v>
      </c>
      <c r="AC2532" s="117">
        <f>IF(DATOS!J2496=Y$39,DATOS!C2496,"")</f>
        <v>0</v>
      </c>
    </row>
    <row r="2533" spans="27:29" x14ac:dyDescent="0.3">
      <c r="AA2533" s="114">
        <f t="shared" si="43"/>
        <v>1</v>
      </c>
      <c r="AB2533" s="114">
        <f>IF(AC2533="",0,IFERROR(IF(VLOOKUP(AC2533,AC$38:AC2532,1,0)&gt;0,0,0),1))</f>
        <v>0</v>
      </c>
      <c r="AC2533" s="117">
        <f>IF(DATOS!J2497=Y$39,DATOS!C2497,"")</f>
        <v>0</v>
      </c>
    </row>
    <row r="2534" spans="27:29" x14ac:dyDescent="0.3">
      <c r="AA2534" s="114">
        <f t="shared" ref="AA2534:AA2597" si="44">AA2533+AB2534</f>
        <v>1</v>
      </c>
      <c r="AB2534" s="114">
        <f>IF(AC2534="",0,IFERROR(IF(VLOOKUP(AC2534,AC$38:AC2533,1,0)&gt;0,0,0),1))</f>
        <v>0</v>
      </c>
      <c r="AC2534" s="117">
        <f>IF(DATOS!J2498=Y$39,DATOS!C2498,"")</f>
        <v>0</v>
      </c>
    </row>
    <row r="2535" spans="27:29" x14ac:dyDescent="0.3">
      <c r="AA2535" s="114">
        <f t="shared" si="44"/>
        <v>1</v>
      </c>
      <c r="AB2535" s="114">
        <f>IF(AC2535="",0,IFERROR(IF(VLOOKUP(AC2535,AC$38:AC2534,1,0)&gt;0,0,0),1))</f>
        <v>0</v>
      </c>
      <c r="AC2535" s="117">
        <f>IF(DATOS!J2499=Y$39,DATOS!C2499,"")</f>
        <v>0</v>
      </c>
    </row>
    <row r="2536" spans="27:29" x14ac:dyDescent="0.3">
      <c r="AA2536" s="114">
        <f t="shared" si="44"/>
        <v>1</v>
      </c>
      <c r="AB2536" s="114">
        <f>IF(AC2536="",0,IFERROR(IF(VLOOKUP(AC2536,AC$38:AC2535,1,0)&gt;0,0,0),1))</f>
        <v>0</v>
      </c>
      <c r="AC2536" s="117">
        <f>IF(DATOS!J2500=Y$39,DATOS!C2500,"")</f>
        <v>0</v>
      </c>
    </row>
    <row r="2537" spans="27:29" x14ac:dyDescent="0.3">
      <c r="AA2537" s="114">
        <f t="shared" si="44"/>
        <v>1</v>
      </c>
      <c r="AB2537" s="114">
        <f>IF(AC2537="",0,IFERROR(IF(VLOOKUP(AC2537,AC$38:AC2536,1,0)&gt;0,0,0),1))</f>
        <v>0</v>
      </c>
      <c r="AC2537" s="117">
        <f>IF(DATOS!J2501=Y$39,DATOS!C2501,"")</f>
        <v>0</v>
      </c>
    </row>
    <row r="2538" spans="27:29" x14ac:dyDescent="0.3">
      <c r="AA2538" s="114">
        <f t="shared" si="44"/>
        <v>1</v>
      </c>
      <c r="AB2538" s="114">
        <f>IF(AC2538="",0,IFERROR(IF(VLOOKUP(AC2538,AC$38:AC2537,1,0)&gt;0,0,0),1))</f>
        <v>0</v>
      </c>
      <c r="AC2538" s="117">
        <f>IF(DATOS!J2502=Y$39,DATOS!C2502,"")</f>
        <v>0</v>
      </c>
    </row>
    <row r="2539" spans="27:29" x14ac:dyDescent="0.3">
      <c r="AA2539" s="114">
        <f t="shared" si="44"/>
        <v>1</v>
      </c>
      <c r="AB2539" s="114">
        <f>IF(AC2539="",0,IFERROR(IF(VLOOKUP(AC2539,AC$38:AC2538,1,0)&gt;0,0,0),1))</f>
        <v>0</v>
      </c>
      <c r="AC2539" s="117">
        <f>IF(DATOS!J2503=Y$39,DATOS!C2503,"")</f>
        <v>0</v>
      </c>
    </row>
    <row r="2540" spans="27:29" x14ac:dyDescent="0.3">
      <c r="AA2540" s="114">
        <f t="shared" si="44"/>
        <v>1</v>
      </c>
      <c r="AB2540" s="114">
        <f>IF(AC2540="",0,IFERROR(IF(VLOOKUP(AC2540,AC$38:AC2539,1,0)&gt;0,0,0),1))</f>
        <v>0</v>
      </c>
      <c r="AC2540" s="117">
        <f>IF(DATOS!J2504=Y$39,DATOS!C2504,"")</f>
        <v>0</v>
      </c>
    </row>
    <row r="2541" spans="27:29" x14ac:dyDescent="0.3">
      <c r="AA2541" s="114">
        <f t="shared" si="44"/>
        <v>1</v>
      </c>
      <c r="AB2541" s="114">
        <f>IF(AC2541="",0,IFERROR(IF(VLOOKUP(AC2541,AC$38:AC2540,1,0)&gt;0,0,0),1))</f>
        <v>0</v>
      </c>
      <c r="AC2541" s="117">
        <f>IF(DATOS!J2505=Y$39,DATOS!C2505,"")</f>
        <v>0</v>
      </c>
    </row>
    <row r="2542" spans="27:29" x14ac:dyDescent="0.3">
      <c r="AA2542" s="114">
        <f t="shared" si="44"/>
        <v>1</v>
      </c>
      <c r="AB2542" s="114">
        <f>IF(AC2542="",0,IFERROR(IF(VLOOKUP(AC2542,AC$38:AC2541,1,0)&gt;0,0,0),1))</f>
        <v>0</v>
      </c>
      <c r="AC2542" s="117">
        <f>IF(DATOS!J2506=Y$39,DATOS!C2506,"")</f>
        <v>0</v>
      </c>
    </row>
    <row r="2543" spans="27:29" x14ac:dyDescent="0.3">
      <c r="AA2543" s="114">
        <f t="shared" si="44"/>
        <v>1</v>
      </c>
      <c r="AB2543" s="114">
        <f>IF(AC2543="",0,IFERROR(IF(VLOOKUP(AC2543,AC$38:AC2542,1,0)&gt;0,0,0),1))</f>
        <v>0</v>
      </c>
      <c r="AC2543" s="117">
        <f>IF(DATOS!J2507=Y$39,DATOS!C2507,"")</f>
        <v>0</v>
      </c>
    </row>
    <row r="2544" spans="27:29" x14ac:dyDescent="0.3">
      <c r="AA2544" s="114">
        <f t="shared" si="44"/>
        <v>1</v>
      </c>
      <c r="AB2544" s="114">
        <f>IF(AC2544="",0,IFERROR(IF(VLOOKUP(AC2544,AC$38:AC2543,1,0)&gt;0,0,0),1))</f>
        <v>0</v>
      </c>
      <c r="AC2544" s="117">
        <f>IF(DATOS!J2508=Y$39,DATOS!C2508,"")</f>
        <v>0</v>
      </c>
    </row>
    <row r="2545" spans="27:29" x14ac:dyDescent="0.3">
      <c r="AA2545" s="114">
        <f t="shared" si="44"/>
        <v>1</v>
      </c>
      <c r="AB2545" s="114">
        <f>IF(AC2545="",0,IFERROR(IF(VLOOKUP(AC2545,AC$38:AC2544,1,0)&gt;0,0,0),1))</f>
        <v>0</v>
      </c>
      <c r="AC2545" s="117">
        <f>IF(DATOS!J2509=Y$39,DATOS!C2509,"")</f>
        <v>0</v>
      </c>
    </row>
    <row r="2546" spans="27:29" x14ac:dyDescent="0.3">
      <c r="AA2546" s="114">
        <f t="shared" si="44"/>
        <v>1</v>
      </c>
      <c r="AB2546" s="114">
        <f>IF(AC2546="",0,IFERROR(IF(VLOOKUP(AC2546,AC$38:AC2545,1,0)&gt;0,0,0),1))</f>
        <v>0</v>
      </c>
      <c r="AC2546" s="117">
        <f>IF(DATOS!J2510=Y$39,DATOS!C2510,"")</f>
        <v>0</v>
      </c>
    </row>
    <row r="2547" spans="27:29" x14ac:dyDescent="0.3">
      <c r="AA2547" s="114">
        <f t="shared" si="44"/>
        <v>1</v>
      </c>
      <c r="AB2547" s="114">
        <f>IF(AC2547="",0,IFERROR(IF(VLOOKUP(AC2547,AC$38:AC2546,1,0)&gt;0,0,0),1))</f>
        <v>0</v>
      </c>
      <c r="AC2547" s="117">
        <f>IF(DATOS!J2511=Y$39,DATOS!C2511,"")</f>
        <v>0</v>
      </c>
    </row>
    <row r="2548" spans="27:29" x14ac:dyDescent="0.3">
      <c r="AA2548" s="114">
        <f t="shared" si="44"/>
        <v>1</v>
      </c>
      <c r="AB2548" s="114">
        <f>IF(AC2548="",0,IFERROR(IF(VLOOKUP(AC2548,AC$38:AC2547,1,0)&gt;0,0,0),1))</f>
        <v>0</v>
      </c>
      <c r="AC2548" s="117">
        <f>IF(DATOS!J2512=Y$39,DATOS!C2512,"")</f>
        <v>0</v>
      </c>
    </row>
    <row r="2549" spans="27:29" x14ac:dyDescent="0.3">
      <c r="AA2549" s="114">
        <f t="shared" si="44"/>
        <v>1</v>
      </c>
      <c r="AB2549" s="114">
        <f>IF(AC2549="",0,IFERROR(IF(VLOOKUP(AC2549,AC$38:AC2548,1,0)&gt;0,0,0),1))</f>
        <v>0</v>
      </c>
      <c r="AC2549" s="117">
        <f>IF(DATOS!J2513=Y$39,DATOS!C2513,"")</f>
        <v>0</v>
      </c>
    </row>
    <row r="2550" spans="27:29" x14ac:dyDescent="0.3">
      <c r="AA2550" s="114">
        <f t="shared" si="44"/>
        <v>1</v>
      </c>
      <c r="AB2550" s="114">
        <f>IF(AC2550="",0,IFERROR(IF(VLOOKUP(AC2550,AC$38:AC2549,1,0)&gt;0,0,0),1))</f>
        <v>0</v>
      </c>
      <c r="AC2550" s="117">
        <f>IF(DATOS!J2514=Y$39,DATOS!C2514,"")</f>
        <v>0</v>
      </c>
    </row>
    <row r="2551" spans="27:29" x14ac:dyDescent="0.3">
      <c r="AA2551" s="114">
        <f t="shared" si="44"/>
        <v>1</v>
      </c>
      <c r="AB2551" s="114">
        <f>IF(AC2551="",0,IFERROR(IF(VLOOKUP(AC2551,AC$38:AC2550,1,0)&gt;0,0,0),1))</f>
        <v>0</v>
      </c>
      <c r="AC2551" s="117">
        <f>IF(DATOS!J2515=Y$39,DATOS!C2515,"")</f>
        <v>0</v>
      </c>
    </row>
    <row r="2552" spans="27:29" x14ac:dyDescent="0.3">
      <c r="AA2552" s="114">
        <f t="shared" si="44"/>
        <v>1</v>
      </c>
      <c r="AB2552" s="114">
        <f>IF(AC2552="",0,IFERROR(IF(VLOOKUP(AC2552,AC$38:AC2551,1,0)&gt;0,0,0),1))</f>
        <v>0</v>
      </c>
      <c r="AC2552" s="117">
        <f>IF(DATOS!J2516=Y$39,DATOS!C2516,"")</f>
        <v>0</v>
      </c>
    </row>
    <row r="2553" spans="27:29" x14ac:dyDescent="0.3">
      <c r="AA2553" s="114">
        <f t="shared" si="44"/>
        <v>1</v>
      </c>
      <c r="AB2553" s="114">
        <f>IF(AC2553="",0,IFERROR(IF(VLOOKUP(AC2553,AC$38:AC2552,1,0)&gt;0,0,0),1))</f>
        <v>0</v>
      </c>
      <c r="AC2553" s="117">
        <f>IF(DATOS!J2517=Y$39,DATOS!C2517,"")</f>
        <v>0</v>
      </c>
    </row>
    <row r="2554" spans="27:29" x14ac:dyDescent="0.3">
      <c r="AA2554" s="114">
        <f t="shared" si="44"/>
        <v>1</v>
      </c>
      <c r="AB2554" s="114">
        <f>IF(AC2554="",0,IFERROR(IF(VLOOKUP(AC2554,AC$38:AC2553,1,0)&gt;0,0,0),1))</f>
        <v>0</v>
      </c>
      <c r="AC2554" s="117">
        <f>IF(DATOS!J2518=Y$39,DATOS!C2518,"")</f>
        <v>0</v>
      </c>
    </row>
    <row r="2555" spans="27:29" x14ac:dyDescent="0.3">
      <c r="AA2555" s="114">
        <f t="shared" si="44"/>
        <v>1</v>
      </c>
      <c r="AB2555" s="114">
        <f>IF(AC2555="",0,IFERROR(IF(VLOOKUP(AC2555,AC$38:AC2554,1,0)&gt;0,0,0),1))</f>
        <v>0</v>
      </c>
      <c r="AC2555" s="117">
        <f>IF(DATOS!J2519=Y$39,DATOS!C2519,"")</f>
        <v>0</v>
      </c>
    </row>
    <row r="2556" spans="27:29" x14ac:dyDescent="0.3">
      <c r="AA2556" s="114">
        <f t="shared" si="44"/>
        <v>1</v>
      </c>
      <c r="AB2556" s="114">
        <f>IF(AC2556="",0,IFERROR(IF(VLOOKUP(AC2556,AC$38:AC2555,1,0)&gt;0,0,0),1))</f>
        <v>0</v>
      </c>
      <c r="AC2556" s="117">
        <f>IF(DATOS!J2520=Y$39,DATOS!C2520,"")</f>
        <v>0</v>
      </c>
    </row>
    <row r="2557" spans="27:29" x14ac:dyDescent="0.3">
      <c r="AA2557" s="114">
        <f t="shared" si="44"/>
        <v>1</v>
      </c>
      <c r="AB2557" s="114">
        <f>IF(AC2557="",0,IFERROR(IF(VLOOKUP(AC2557,AC$38:AC2556,1,0)&gt;0,0,0),1))</f>
        <v>0</v>
      </c>
      <c r="AC2557" s="117">
        <f>IF(DATOS!J2521=Y$39,DATOS!C2521,"")</f>
        <v>0</v>
      </c>
    </row>
    <row r="2558" spans="27:29" x14ac:dyDescent="0.3">
      <c r="AA2558" s="114">
        <f t="shared" si="44"/>
        <v>1</v>
      </c>
      <c r="AB2558" s="114">
        <f>IF(AC2558="",0,IFERROR(IF(VLOOKUP(AC2558,AC$38:AC2557,1,0)&gt;0,0,0),1))</f>
        <v>0</v>
      </c>
      <c r="AC2558" s="117">
        <f>IF(DATOS!J2522=Y$39,DATOS!C2522,"")</f>
        <v>0</v>
      </c>
    </row>
    <row r="2559" spans="27:29" x14ac:dyDescent="0.3">
      <c r="AA2559" s="114">
        <f t="shared" si="44"/>
        <v>1</v>
      </c>
      <c r="AB2559" s="114">
        <f>IF(AC2559="",0,IFERROR(IF(VLOOKUP(AC2559,AC$38:AC2558,1,0)&gt;0,0,0),1))</f>
        <v>0</v>
      </c>
      <c r="AC2559" s="117">
        <f>IF(DATOS!J2523=Y$39,DATOS!C2523,"")</f>
        <v>0</v>
      </c>
    </row>
    <row r="2560" spans="27:29" x14ac:dyDescent="0.3">
      <c r="AA2560" s="114">
        <f t="shared" si="44"/>
        <v>1</v>
      </c>
      <c r="AB2560" s="114">
        <f>IF(AC2560="",0,IFERROR(IF(VLOOKUP(AC2560,AC$38:AC2559,1,0)&gt;0,0,0),1))</f>
        <v>0</v>
      </c>
      <c r="AC2560" s="117">
        <f>IF(DATOS!J2524=Y$39,DATOS!C2524,"")</f>
        <v>0</v>
      </c>
    </row>
    <row r="2561" spans="27:29" x14ac:dyDescent="0.3">
      <c r="AA2561" s="114">
        <f t="shared" si="44"/>
        <v>1</v>
      </c>
      <c r="AB2561" s="114">
        <f>IF(AC2561="",0,IFERROR(IF(VLOOKUP(AC2561,AC$38:AC2560,1,0)&gt;0,0,0),1))</f>
        <v>0</v>
      </c>
      <c r="AC2561" s="117">
        <f>IF(DATOS!J2525=Y$39,DATOS!C2525,"")</f>
        <v>0</v>
      </c>
    </row>
    <row r="2562" spans="27:29" x14ac:dyDescent="0.3">
      <c r="AA2562" s="114">
        <f t="shared" si="44"/>
        <v>1</v>
      </c>
      <c r="AB2562" s="114">
        <f>IF(AC2562="",0,IFERROR(IF(VLOOKUP(AC2562,AC$38:AC2561,1,0)&gt;0,0,0),1))</f>
        <v>0</v>
      </c>
      <c r="AC2562" s="117">
        <f>IF(DATOS!J2526=Y$39,DATOS!C2526,"")</f>
        <v>0</v>
      </c>
    </row>
    <row r="2563" spans="27:29" x14ac:dyDescent="0.3">
      <c r="AA2563" s="114">
        <f t="shared" si="44"/>
        <v>1</v>
      </c>
      <c r="AB2563" s="114">
        <f>IF(AC2563="",0,IFERROR(IF(VLOOKUP(AC2563,AC$38:AC2562,1,0)&gt;0,0,0),1))</f>
        <v>0</v>
      </c>
      <c r="AC2563" s="117">
        <f>IF(DATOS!J2527=Y$39,DATOS!C2527,"")</f>
        <v>0</v>
      </c>
    </row>
    <row r="2564" spans="27:29" x14ac:dyDescent="0.3">
      <c r="AA2564" s="114">
        <f t="shared" si="44"/>
        <v>1</v>
      </c>
      <c r="AB2564" s="114">
        <f>IF(AC2564="",0,IFERROR(IF(VLOOKUP(AC2564,AC$38:AC2563,1,0)&gt;0,0,0),1))</f>
        <v>0</v>
      </c>
      <c r="AC2564" s="117">
        <f>IF(DATOS!J2528=Y$39,DATOS!C2528,"")</f>
        <v>0</v>
      </c>
    </row>
    <row r="2565" spans="27:29" x14ac:dyDescent="0.3">
      <c r="AA2565" s="114">
        <f t="shared" si="44"/>
        <v>1</v>
      </c>
      <c r="AB2565" s="114">
        <f>IF(AC2565="",0,IFERROR(IF(VLOOKUP(AC2565,AC$38:AC2564,1,0)&gt;0,0,0),1))</f>
        <v>0</v>
      </c>
      <c r="AC2565" s="117">
        <f>IF(DATOS!J2529=Y$39,DATOS!C2529,"")</f>
        <v>0</v>
      </c>
    </row>
    <row r="2566" spans="27:29" x14ac:dyDescent="0.3">
      <c r="AA2566" s="114">
        <f t="shared" si="44"/>
        <v>1</v>
      </c>
      <c r="AB2566" s="114">
        <f>IF(AC2566="",0,IFERROR(IF(VLOOKUP(AC2566,AC$38:AC2565,1,0)&gt;0,0,0),1))</f>
        <v>0</v>
      </c>
      <c r="AC2566" s="117">
        <f>IF(DATOS!J2530=Y$39,DATOS!C2530,"")</f>
        <v>0</v>
      </c>
    </row>
    <row r="2567" spans="27:29" x14ac:dyDescent="0.3">
      <c r="AA2567" s="114">
        <f t="shared" si="44"/>
        <v>1</v>
      </c>
      <c r="AB2567" s="114">
        <f>IF(AC2567="",0,IFERROR(IF(VLOOKUP(AC2567,AC$38:AC2566,1,0)&gt;0,0,0),1))</f>
        <v>0</v>
      </c>
      <c r="AC2567" s="117">
        <f>IF(DATOS!J2531=Y$39,DATOS!C2531,"")</f>
        <v>0</v>
      </c>
    </row>
    <row r="2568" spans="27:29" x14ac:dyDescent="0.3">
      <c r="AA2568" s="114">
        <f t="shared" si="44"/>
        <v>1</v>
      </c>
      <c r="AB2568" s="114">
        <f>IF(AC2568="",0,IFERROR(IF(VLOOKUP(AC2568,AC$38:AC2567,1,0)&gt;0,0,0),1))</f>
        <v>0</v>
      </c>
      <c r="AC2568" s="117">
        <f>IF(DATOS!J2532=Y$39,DATOS!C2532,"")</f>
        <v>0</v>
      </c>
    </row>
    <row r="2569" spans="27:29" x14ac:dyDescent="0.3">
      <c r="AA2569" s="114">
        <f t="shared" si="44"/>
        <v>1</v>
      </c>
      <c r="AB2569" s="114">
        <f>IF(AC2569="",0,IFERROR(IF(VLOOKUP(AC2569,AC$38:AC2568,1,0)&gt;0,0,0),1))</f>
        <v>0</v>
      </c>
      <c r="AC2569" s="117">
        <f>IF(DATOS!J2533=Y$39,DATOS!C2533,"")</f>
        <v>0</v>
      </c>
    </row>
    <row r="2570" spans="27:29" x14ac:dyDescent="0.3">
      <c r="AA2570" s="114">
        <f t="shared" si="44"/>
        <v>1</v>
      </c>
      <c r="AB2570" s="114">
        <f>IF(AC2570="",0,IFERROR(IF(VLOOKUP(AC2570,AC$38:AC2569,1,0)&gt;0,0,0),1))</f>
        <v>0</v>
      </c>
      <c r="AC2570" s="117">
        <f>IF(DATOS!J2534=Y$39,DATOS!C2534,"")</f>
        <v>0</v>
      </c>
    </row>
    <row r="2571" spans="27:29" x14ac:dyDescent="0.3">
      <c r="AA2571" s="114">
        <f t="shared" si="44"/>
        <v>1</v>
      </c>
      <c r="AB2571" s="114">
        <f>IF(AC2571="",0,IFERROR(IF(VLOOKUP(AC2571,AC$38:AC2570,1,0)&gt;0,0,0),1))</f>
        <v>0</v>
      </c>
      <c r="AC2571" s="117">
        <f>IF(DATOS!J2535=Y$39,DATOS!C2535,"")</f>
        <v>0</v>
      </c>
    </row>
    <row r="2572" spans="27:29" x14ac:dyDescent="0.3">
      <c r="AA2572" s="114">
        <f t="shared" si="44"/>
        <v>1</v>
      </c>
      <c r="AB2572" s="114">
        <f>IF(AC2572="",0,IFERROR(IF(VLOOKUP(AC2572,AC$38:AC2571,1,0)&gt;0,0,0),1))</f>
        <v>0</v>
      </c>
      <c r="AC2572" s="117">
        <f>IF(DATOS!J2536=Y$39,DATOS!C2536,"")</f>
        <v>0</v>
      </c>
    </row>
    <row r="2573" spans="27:29" x14ac:dyDescent="0.3">
      <c r="AA2573" s="114">
        <f t="shared" si="44"/>
        <v>1</v>
      </c>
      <c r="AB2573" s="114">
        <f>IF(AC2573="",0,IFERROR(IF(VLOOKUP(AC2573,AC$38:AC2572,1,0)&gt;0,0,0),1))</f>
        <v>0</v>
      </c>
      <c r="AC2573" s="117">
        <f>IF(DATOS!J2537=Y$39,DATOS!C2537,"")</f>
        <v>0</v>
      </c>
    </row>
    <row r="2574" spans="27:29" x14ac:dyDescent="0.3">
      <c r="AA2574" s="114">
        <f t="shared" si="44"/>
        <v>1</v>
      </c>
      <c r="AB2574" s="114">
        <f>IF(AC2574="",0,IFERROR(IF(VLOOKUP(AC2574,AC$38:AC2573,1,0)&gt;0,0,0),1))</f>
        <v>0</v>
      </c>
      <c r="AC2574" s="117">
        <f>IF(DATOS!J2538=Y$39,DATOS!C2538,"")</f>
        <v>0</v>
      </c>
    </row>
    <row r="2575" spans="27:29" x14ac:dyDescent="0.3">
      <c r="AA2575" s="114">
        <f t="shared" si="44"/>
        <v>1</v>
      </c>
      <c r="AB2575" s="114">
        <f>IF(AC2575="",0,IFERROR(IF(VLOOKUP(AC2575,AC$38:AC2574,1,0)&gt;0,0,0),1))</f>
        <v>0</v>
      </c>
      <c r="AC2575" s="117">
        <f>IF(DATOS!J2539=Y$39,DATOS!C2539,"")</f>
        <v>0</v>
      </c>
    </row>
    <row r="2576" spans="27:29" x14ac:dyDescent="0.3">
      <c r="AA2576" s="114">
        <f t="shared" si="44"/>
        <v>1</v>
      </c>
      <c r="AB2576" s="114">
        <f>IF(AC2576="",0,IFERROR(IF(VLOOKUP(AC2576,AC$38:AC2575,1,0)&gt;0,0,0),1))</f>
        <v>0</v>
      </c>
      <c r="AC2576" s="117">
        <f>IF(DATOS!J2540=Y$39,DATOS!C2540,"")</f>
        <v>0</v>
      </c>
    </row>
    <row r="2577" spans="27:29" x14ac:dyDescent="0.3">
      <c r="AA2577" s="114">
        <f t="shared" si="44"/>
        <v>1</v>
      </c>
      <c r="AB2577" s="114">
        <f>IF(AC2577="",0,IFERROR(IF(VLOOKUP(AC2577,AC$38:AC2576,1,0)&gt;0,0,0),1))</f>
        <v>0</v>
      </c>
      <c r="AC2577" s="117">
        <f>IF(DATOS!J2541=Y$39,DATOS!C2541,"")</f>
        <v>0</v>
      </c>
    </row>
    <row r="2578" spans="27:29" x14ac:dyDescent="0.3">
      <c r="AA2578" s="114">
        <f t="shared" si="44"/>
        <v>1</v>
      </c>
      <c r="AB2578" s="114">
        <f>IF(AC2578="",0,IFERROR(IF(VLOOKUP(AC2578,AC$38:AC2577,1,0)&gt;0,0,0),1))</f>
        <v>0</v>
      </c>
      <c r="AC2578" s="117">
        <f>IF(DATOS!J2542=Y$39,DATOS!C2542,"")</f>
        <v>0</v>
      </c>
    </row>
    <row r="2579" spans="27:29" x14ac:dyDescent="0.3">
      <c r="AA2579" s="114">
        <f t="shared" si="44"/>
        <v>1</v>
      </c>
      <c r="AB2579" s="114">
        <f>IF(AC2579="",0,IFERROR(IF(VLOOKUP(AC2579,AC$38:AC2578,1,0)&gt;0,0,0),1))</f>
        <v>0</v>
      </c>
      <c r="AC2579" s="117">
        <f>IF(DATOS!J2543=Y$39,DATOS!C2543,"")</f>
        <v>0</v>
      </c>
    </row>
    <row r="2580" spans="27:29" x14ac:dyDescent="0.3">
      <c r="AA2580" s="114">
        <f t="shared" si="44"/>
        <v>1</v>
      </c>
      <c r="AB2580" s="114">
        <f>IF(AC2580="",0,IFERROR(IF(VLOOKUP(AC2580,AC$38:AC2579,1,0)&gt;0,0,0),1))</f>
        <v>0</v>
      </c>
      <c r="AC2580" s="117">
        <f>IF(DATOS!J2544=Y$39,DATOS!C2544,"")</f>
        <v>0</v>
      </c>
    </row>
    <row r="2581" spans="27:29" x14ac:dyDescent="0.3">
      <c r="AA2581" s="114">
        <f t="shared" si="44"/>
        <v>1</v>
      </c>
      <c r="AB2581" s="114">
        <f>IF(AC2581="",0,IFERROR(IF(VLOOKUP(AC2581,AC$38:AC2580,1,0)&gt;0,0,0),1))</f>
        <v>0</v>
      </c>
      <c r="AC2581" s="117">
        <f>IF(DATOS!J2545=Y$39,DATOS!C2545,"")</f>
        <v>0</v>
      </c>
    </row>
    <row r="2582" spans="27:29" x14ac:dyDescent="0.3">
      <c r="AA2582" s="114">
        <f t="shared" si="44"/>
        <v>1</v>
      </c>
      <c r="AB2582" s="114">
        <f>IF(AC2582="",0,IFERROR(IF(VLOOKUP(AC2582,AC$38:AC2581,1,0)&gt;0,0,0),1))</f>
        <v>0</v>
      </c>
      <c r="AC2582" s="117">
        <f>IF(DATOS!J2546=Y$39,DATOS!C2546,"")</f>
        <v>0</v>
      </c>
    </row>
    <row r="2583" spans="27:29" x14ac:dyDescent="0.3">
      <c r="AA2583" s="114">
        <f t="shared" si="44"/>
        <v>1</v>
      </c>
      <c r="AB2583" s="114">
        <f>IF(AC2583="",0,IFERROR(IF(VLOOKUP(AC2583,AC$38:AC2582,1,0)&gt;0,0,0),1))</f>
        <v>0</v>
      </c>
      <c r="AC2583" s="117">
        <f>IF(DATOS!J2547=Y$39,DATOS!C2547,"")</f>
        <v>0</v>
      </c>
    </row>
    <row r="2584" spans="27:29" x14ac:dyDescent="0.3">
      <c r="AA2584" s="114">
        <f t="shared" si="44"/>
        <v>1</v>
      </c>
      <c r="AB2584" s="114">
        <f>IF(AC2584="",0,IFERROR(IF(VLOOKUP(AC2584,AC$38:AC2583,1,0)&gt;0,0,0),1))</f>
        <v>0</v>
      </c>
      <c r="AC2584" s="117">
        <f>IF(DATOS!J2548=Y$39,DATOS!C2548,"")</f>
        <v>0</v>
      </c>
    </row>
    <row r="2585" spans="27:29" x14ac:dyDescent="0.3">
      <c r="AA2585" s="114">
        <f t="shared" si="44"/>
        <v>1</v>
      </c>
      <c r="AB2585" s="114">
        <f>IF(AC2585="",0,IFERROR(IF(VLOOKUP(AC2585,AC$38:AC2584,1,0)&gt;0,0,0),1))</f>
        <v>0</v>
      </c>
      <c r="AC2585" s="117">
        <f>IF(DATOS!J2549=Y$39,DATOS!C2549,"")</f>
        <v>0</v>
      </c>
    </row>
    <row r="2586" spans="27:29" x14ac:dyDescent="0.3">
      <c r="AA2586" s="114">
        <f t="shared" si="44"/>
        <v>1</v>
      </c>
      <c r="AB2586" s="114">
        <f>IF(AC2586="",0,IFERROR(IF(VLOOKUP(AC2586,AC$38:AC2585,1,0)&gt;0,0,0),1))</f>
        <v>0</v>
      </c>
      <c r="AC2586" s="117">
        <f>IF(DATOS!J2550=Y$39,DATOS!C2550,"")</f>
        <v>0</v>
      </c>
    </row>
    <row r="2587" spans="27:29" x14ac:dyDescent="0.3">
      <c r="AA2587" s="114">
        <f t="shared" si="44"/>
        <v>1</v>
      </c>
      <c r="AB2587" s="114">
        <f>IF(AC2587="",0,IFERROR(IF(VLOOKUP(AC2587,AC$38:AC2586,1,0)&gt;0,0,0),1))</f>
        <v>0</v>
      </c>
      <c r="AC2587" s="117">
        <f>IF(DATOS!J2551=Y$39,DATOS!C2551,"")</f>
        <v>0</v>
      </c>
    </row>
    <row r="2588" spans="27:29" x14ac:dyDescent="0.3">
      <c r="AA2588" s="114">
        <f t="shared" si="44"/>
        <v>1</v>
      </c>
      <c r="AB2588" s="114">
        <f>IF(AC2588="",0,IFERROR(IF(VLOOKUP(AC2588,AC$38:AC2587,1,0)&gt;0,0,0),1))</f>
        <v>0</v>
      </c>
      <c r="AC2588" s="117">
        <f>IF(DATOS!J2552=Y$39,DATOS!C2552,"")</f>
        <v>0</v>
      </c>
    </row>
    <row r="2589" spans="27:29" x14ac:dyDescent="0.3">
      <c r="AA2589" s="114">
        <f t="shared" si="44"/>
        <v>1</v>
      </c>
      <c r="AB2589" s="114">
        <f>IF(AC2589="",0,IFERROR(IF(VLOOKUP(AC2589,AC$38:AC2588,1,0)&gt;0,0,0),1))</f>
        <v>0</v>
      </c>
      <c r="AC2589" s="117">
        <f>IF(DATOS!J2553=Y$39,DATOS!C2553,"")</f>
        <v>0</v>
      </c>
    </row>
    <row r="2590" spans="27:29" x14ac:dyDescent="0.3">
      <c r="AA2590" s="114">
        <f t="shared" si="44"/>
        <v>1</v>
      </c>
      <c r="AB2590" s="114">
        <f>IF(AC2590="",0,IFERROR(IF(VLOOKUP(AC2590,AC$38:AC2589,1,0)&gt;0,0,0),1))</f>
        <v>0</v>
      </c>
      <c r="AC2590" s="117">
        <f>IF(DATOS!J2554=Y$39,DATOS!C2554,"")</f>
        <v>0</v>
      </c>
    </row>
    <row r="2591" spans="27:29" x14ac:dyDescent="0.3">
      <c r="AA2591" s="114">
        <f t="shared" si="44"/>
        <v>1</v>
      </c>
      <c r="AB2591" s="114">
        <f>IF(AC2591="",0,IFERROR(IF(VLOOKUP(AC2591,AC$38:AC2590,1,0)&gt;0,0,0),1))</f>
        <v>0</v>
      </c>
      <c r="AC2591" s="117">
        <f>IF(DATOS!J2555=Y$39,DATOS!C2555,"")</f>
        <v>0</v>
      </c>
    </row>
    <row r="2592" spans="27:29" x14ac:dyDescent="0.3">
      <c r="AA2592" s="114">
        <f t="shared" si="44"/>
        <v>1</v>
      </c>
      <c r="AB2592" s="114">
        <f>IF(AC2592="",0,IFERROR(IF(VLOOKUP(AC2592,AC$38:AC2591,1,0)&gt;0,0,0),1))</f>
        <v>0</v>
      </c>
      <c r="AC2592" s="117">
        <f>IF(DATOS!J2556=Y$39,DATOS!C2556,"")</f>
        <v>0</v>
      </c>
    </row>
    <row r="2593" spans="27:29" x14ac:dyDescent="0.3">
      <c r="AA2593" s="114">
        <f t="shared" si="44"/>
        <v>1</v>
      </c>
      <c r="AB2593" s="114">
        <f>IF(AC2593="",0,IFERROR(IF(VLOOKUP(AC2593,AC$38:AC2592,1,0)&gt;0,0,0),1))</f>
        <v>0</v>
      </c>
      <c r="AC2593" s="117">
        <f>IF(DATOS!J2557=Y$39,DATOS!C2557,"")</f>
        <v>0</v>
      </c>
    </row>
    <row r="2594" spans="27:29" x14ac:dyDescent="0.3">
      <c r="AA2594" s="114">
        <f t="shared" si="44"/>
        <v>1</v>
      </c>
      <c r="AB2594" s="114">
        <f>IF(AC2594="",0,IFERROR(IF(VLOOKUP(AC2594,AC$38:AC2593,1,0)&gt;0,0,0),1))</f>
        <v>0</v>
      </c>
      <c r="AC2594" s="117">
        <f>IF(DATOS!J2558=Y$39,DATOS!C2558,"")</f>
        <v>0</v>
      </c>
    </row>
    <row r="2595" spans="27:29" x14ac:dyDescent="0.3">
      <c r="AA2595" s="114">
        <f t="shared" si="44"/>
        <v>1</v>
      </c>
      <c r="AB2595" s="114">
        <f>IF(AC2595="",0,IFERROR(IF(VLOOKUP(AC2595,AC$38:AC2594,1,0)&gt;0,0,0),1))</f>
        <v>0</v>
      </c>
      <c r="AC2595" s="117">
        <f>IF(DATOS!J2559=Y$39,DATOS!C2559,"")</f>
        <v>0</v>
      </c>
    </row>
    <row r="2596" spans="27:29" x14ac:dyDescent="0.3">
      <c r="AA2596" s="114">
        <f t="shared" si="44"/>
        <v>1</v>
      </c>
      <c r="AB2596" s="114">
        <f>IF(AC2596="",0,IFERROR(IF(VLOOKUP(AC2596,AC$38:AC2595,1,0)&gt;0,0,0),1))</f>
        <v>0</v>
      </c>
      <c r="AC2596" s="117">
        <f>IF(DATOS!J2560=Y$39,DATOS!C2560,"")</f>
        <v>0</v>
      </c>
    </row>
    <row r="2597" spans="27:29" x14ac:dyDescent="0.3">
      <c r="AA2597" s="114">
        <f t="shared" si="44"/>
        <v>1</v>
      </c>
      <c r="AB2597" s="114">
        <f>IF(AC2597="",0,IFERROR(IF(VLOOKUP(AC2597,AC$38:AC2596,1,0)&gt;0,0,0),1))</f>
        <v>0</v>
      </c>
      <c r="AC2597" s="117">
        <f>IF(DATOS!J2561=Y$39,DATOS!C2561,"")</f>
        <v>0</v>
      </c>
    </row>
    <row r="2598" spans="27:29" x14ac:dyDescent="0.3">
      <c r="AA2598" s="114">
        <f t="shared" ref="AA2598:AA2661" si="45">AA2597+AB2598</f>
        <v>1</v>
      </c>
      <c r="AB2598" s="114">
        <f>IF(AC2598="",0,IFERROR(IF(VLOOKUP(AC2598,AC$38:AC2597,1,0)&gt;0,0,0),1))</f>
        <v>0</v>
      </c>
      <c r="AC2598" s="117">
        <f>IF(DATOS!J2562=Y$39,DATOS!C2562,"")</f>
        <v>0</v>
      </c>
    </row>
    <row r="2599" spans="27:29" x14ac:dyDescent="0.3">
      <c r="AA2599" s="114">
        <f t="shared" si="45"/>
        <v>1</v>
      </c>
      <c r="AB2599" s="114">
        <f>IF(AC2599="",0,IFERROR(IF(VLOOKUP(AC2599,AC$38:AC2598,1,0)&gt;0,0,0),1))</f>
        <v>0</v>
      </c>
      <c r="AC2599" s="117">
        <f>IF(DATOS!J2563=Y$39,DATOS!C2563,"")</f>
        <v>0</v>
      </c>
    </row>
    <row r="2600" spans="27:29" x14ac:dyDescent="0.3">
      <c r="AA2600" s="114">
        <f t="shared" si="45"/>
        <v>1</v>
      </c>
      <c r="AB2600" s="114">
        <f>IF(AC2600="",0,IFERROR(IF(VLOOKUP(AC2600,AC$38:AC2599,1,0)&gt;0,0,0),1))</f>
        <v>0</v>
      </c>
      <c r="AC2600" s="117">
        <f>IF(DATOS!J2564=Y$39,DATOS!C2564,"")</f>
        <v>0</v>
      </c>
    </row>
    <row r="2601" spans="27:29" x14ac:dyDescent="0.3">
      <c r="AA2601" s="114">
        <f t="shared" si="45"/>
        <v>1</v>
      </c>
      <c r="AB2601" s="114">
        <f>IF(AC2601="",0,IFERROR(IF(VLOOKUP(AC2601,AC$38:AC2600,1,0)&gt;0,0,0),1))</f>
        <v>0</v>
      </c>
      <c r="AC2601" s="117">
        <f>IF(DATOS!J2565=Y$39,DATOS!C2565,"")</f>
        <v>0</v>
      </c>
    </row>
    <row r="2602" spans="27:29" x14ac:dyDescent="0.3">
      <c r="AA2602" s="114">
        <f t="shared" si="45"/>
        <v>1</v>
      </c>
      <c r="AB2602" s="114">
        <f>IF(AC2602="",0,IFERROR(IF(VLOOKUP(AC2602,AC$38:AC2601,1,0)&gt;0,0,0),1))</f>
        <v>0</v>
      </c>
      <c r="AC2602" s="117">
        <f>IF(DATOS!J2566=Y$39,DATOS!C2566,"")</f>
        <v>0</v>
      </c>
    </row>
    <row r="2603" spans="27:29" x14ac:dyDescent="0.3">
      <c r="AA2603" s="114">
        <f t="shared" si="45"/>
        <v>1</v>
      </c>
      <c r="AB2603" s="114">
        <f>IF(AC2603="",0,IFERROR(IF(VLOOKUP(AC2603,AC$38:AC2602,1,0)&gt;0,0,0),1))</f>
        <v>0</v>
      </c>
      <c r="AC2603" s="117">
        <f>IF(DATOS!J2567=Y$39,DATOS!C2567,"")</f>
        <v>0</v>
      </c>
    </row>
    <row r="2604" spans="27:29" x14ac:dyDescent="0.3">
      <c r="AA2604" s="114">
        <f t="shared" si="45"/>
        <v>1</v>
      </c>
      <c r="AB2604" s="114">
        <f>IF(AC2604="",0,IFERROR(IF(VLOOKUP(AC2604,AC$38:AC2603,1,0)&gt;0,0,0),1))</f>
        <v>0</v>
      </c>
      <c r="AC2604" s="117">
        <f>IF(DATOS!J2568=Y$39,DATOS!C2568,"")</f>
        <v>0</v>
      </c>
    </row>
    <row r="2605" spans="27:29" x14ac:dyDescent="0.3">
      <c r="AA2605" s="114">
        <f t="shared" si="45"/>
        <v>1</v>
      </c>
      <c r="AB2605" s="114">
        <f>IF(AC2605="",0,IFERROR(IF(VLOOKUP(AC2605,AC$38:AC2604,1,0)&gt;0,0,0),1))</f>
        <v>0</v>
      </c>
      <c r="AC2605" s="117">
        <f>IF(DATOS!J2569=Y$39,DATOS!C2569,"")</f>
        <v>0</v>
      </c>
    </row>
    <row r="2606" spans="27:29" x14ac:dyDescent="0.3">
      <c r="AA2606" s="114">
        <f t="shared" si="45"/>
        <v>1</v>
      </c>
      <c r="AB2606" s="114">
        <f>IF(AC2606="",0,IFERROR(IF(VLOOKUP(AC2606,AC$38:AC2605,1,0)&gt;0,0,0),1))</f>
        <v>0</v>
      </c>
      <c r="AC2606" s="117">
        <f>IF(DATOS!J2570=Y$39,DATOS!C2570,"")</f>
        <v>0</v>
      </c>
    </row>
    <row r="2607" spans="27:29" x14ac:dyDescent="0.3">
      <c r="AA2607" s="114">
        <f t="shared" si="45"/>
        <v>1</v>
      </c>
      <c r="AB2607" s="114">
        <f>IF(AC2607="",0,IFERROR(IF(VLOOKUP(AC2607,AC$38:AC2606,1,0)&gt;0,0,0),1))</f>
        <v>0</v>
      </c>
      <c r="AC2607" s="117">
        <f>IF(DATOS!J2571=Y$39,DATOS!C2571,"")</f>
        <v>0</v>
      </c>
    </row>
    <row r="2608" spans="27:29" x14ac:dyDescent="0.3">
      <c r="AA2608" s="114">
        <f t="shared" si="45"/>
        <v>1</v>
      </c>
      <c r="AB2608" s="114">
        <f>IF(AC2608="",0,IFERROR(IF(VLOOKUP(AC2608,AC$38:AC2607,1,0)&gt;0,0,0),1))</f>
        <v>0</v>
      </c>
      <c r="AC2608" s="117">
        <f>IF(DATOS!J2572=Y$39,DATOS!C2572,"")</f>
        <v>0</v>
      </c>
    </row>
    <row r="2609" spans="27:29" x14ac:dyDescent="0.3">
      <c r="AA2609" s="114">
        <f t="shared" si="45"/>
        <v>1</v>
      </c>
      <c r="AB2609" s="114">
        <f>IF(AC2609="",0,IFERROR(IF(VLOOKUP(AC2609,AC$38:AC2608,1,0)&gt;0,0,0),1))</f>
        <v>0</v>
      </c>
      <c r="AC2609" s="117">
        <f>IF(DATOS!J2573=Y$39,DATOS!C2573,"")</f>
        <v>0</v>
      </c>
    </row>
    <row r="2610" spans="27:29" x14ac:dyDescent="0.3">
      <c r="AA2610" s="114">
        <f t="shared" si="45"/>
        <v>1</v>
      </c>
      <c r="AB2610" s="114">
        <f>IF(AC2610="",0,IFERROR(IF(VLOOKUP(AC2610,AC$38:AC2609,1,0)&gt;0,0,0),1))</f>
        <v>0</v>
      </c>
      <c r="AC2610" s="117">
        <f>IF(DATOS!J2574=Y$39,DATOS!C2574,"")</f>
        <v>0</v>
      </c>
    </row>
    <row r="2611" spans="27:29" x14ac:dyDescent="0.3">
      <c r="AA2611" s="114">
        <f t="shared" si="45"/>
        <v>1</v>
      </c>
      <c r="AB2611" s="114">
        <f>IF(AC2611="",0,IFERROR(IF(VLOOKUP(AC2611,AC$38:AC2610,1,0)&gt;0,0,0),1))</f>
        <v>0</v>
      </c>
      <c r="AC2611" s="117">
        <f>IF(DATOS!J2575=Y$39,DATOS!C2575,"")</f>
        <v>0</v>
      </c>
    </row>
    <row r="2612" spans="27:29" x14ac:dyDescent="0.3">
      <c r="AA2612" s="114">
        <f t="shared" si="45"/>
        <v>1</v>
      </c>
      <c r="AB2612" s="114">
        <f>IF(AC2612="",0,IFERROR(IF(VLOOKUP(AC2612,AC$38:AC2611,1,0)&gt;0,0,0),1))</f>
        <v>0</v>
      </c>
      <c r="AC2612" s="117">
        <f>IF(DATOS!J2576=Y$39,DATOS!C2576,"")</f>
        <v>0</v>
      </c>
    </row>
    <row r="2613" spans="27:29" x14ac:dyDescent="0.3">
      <c r="AA2613" s="114">
        <f t="shared" si="45"/>
        <v>1</v>
      </c>
      <c r="AB2613" s="114">
        <f>IF(AC2613="",0,IFERROR(IF(VLOOKUP(AC2613,AC$38:AC2612,1,0)&gt;0,0,0),1))</f>
        <v>0</v>
      </c>
      <c r="AC2613" s="117">
        <f>IF(DATOS!J2577=Y$39,DATOS!C2577,"")</f>
        <v>0</v>
      </c>
    </row>
    <row r="2614" spans="27:29" x14ac:dyDescent="0.3">
      <c r="AA2614" s="114">
        <f t="shared" si="45"/>
        <v>1</v>
      </c>
      <c r="AB2614" s="114">
        <f>IF(AC2614="",0,IFERROR(IF(VLOOKUP(AC2614,AC$38:AC2613,1,0)&gt;0,0,0),1))</f>
        <v>0</v>
      </c>
      <c r="AC2614" s="117">
        <f>IF(DATOS!J2578=Y$39,DATOS!C2578,"")</f>
        <v>0</v>
      </c>
    </row>
    <row r="2615" spans="27:29" x14ac:dyDescent="0.3">
      <c r="AA2615" s="114">
        <f t="shared" si="45"/>
        <v>1</v>
      </c>
      <c r="AB2615" s="114">
        <f>IF(AC2615="",0,IFERROR(IF(VLOOKUP(AC2615,AC$38:AC2614,1,0)&gt;0,0,0),1))</f>
        <v>0</v>
      </c>
      <c r="AC2615" s="117">
        <f>IF(DATOS!J2579=Y$39,DATOS!C2579,"")</f>
        <v>0</v>
      </c>
    </row>
    <row r="2616" spans="27:29" x14ac:dyDescent="0.3">
      <c r="AA2616" s="114">
        <f t="shared" si="45"/>
        <v>1</v>
      </c>
      <c r="AB2616" s="114">
        <f>IF(AC2616="",0,IFERROR(IF(VLOOKUP(AC2616,AC$38:AC2615,1,0)&gt;0,0,0),1))</f>
        <v>0</v>
      </c>
      <c r="AC2616" s="117">
        <f>IF(DATOS!J2580=Y$39,DATOS!C2580,"")</f>
        <v>0</v>
      </c>
    </row>
    <row r="2617" spans="27:29" x14ac:dyDescent="0.3">
      <c r="AA2617" s="114">
        <f t="shared" si="45"/>
        <v>1</v>
      </c>
      <c r="AB2617" s="114">
        <f>IF(AC2617="",0,IFERROR(IF(VLOOKUP(AC2617,AC$38:AC2616,1,0)&gt;0,0,0),1))</f>
        <v>0</v>
      </c>
      <c r="AC2617" s="117">
        <f>IF(DATOS!J2581=Y$39,DATOS!C2581,"")</f>
        <v>0</v>
      </c>
    </row>
    <row r="2618" spans="27:29" x14ac:dyDescent="0.3">
      <c r="AA2618" s="114">
        <f t="shared" si="45"/>
        <v>1</v>
      </c>
      <c r="AB2618" s="114">
        <f>IF(AC2618="",0,IFERROR(IF(VLOOKUP(AC2618,AC$38:AC2617,1,0)&gt;0,0,0),1))</f>
        <v>0</v>
      </c>
      <c r="AC2618" s="117">
        <f>IF(DATOS!J2582=Y$39,DATOS!C2582,"")</f>
        <v>0</v>
      </c>
    </row>
    <row r="2619" spans="27:29" x14ac:dyDescent="0.3">
      <c r="AA2619" s="114">
        <f t="shared" si="45"/>
        <v>1</v>
      </c>
      <c r="AB2619" s="114">
        <f>IF(AC2619="",0,IFERROR(IF(VLOOKUP(AC2619,AC$38:AC2618,1,0)&gt;0,0,0),1))</f>
        <v>0</v>
      </c>
      <c r="AC2619" s="117">
        <f>IF(DATOS!J2583=Y$39,DATOS!C2583,"")</f>
        <v>0</v>
      </c>
    </row>
    <row r="2620" spans="27:29" x14ac:dyDescent="0.3">
      <c r="AA2620" s="114">
        <f t="shared" si="45"/>
        <v>1</v>
      </c>
      <c r="AB2620" s="114">
        <f>IF(AC2620="",0,IFERROR(IF(VLOOKUP(AC2620,AC$38:AC2619,1,0)&gt;0,0,0),1))</f>
        <v>0</v>
      </c>
      <c r="AC2620" s="117">
        <f>IF(DATOS!J2584=Y$39,DATOS!C2584,"")</f>
        <v>0</v>
      </c>
    </row>
    <row r="2621" spans="27:29" x14ac:dyDescent="0.3">
      <c r="AA2621" s="114">
        <f t="shared" si="45"/>
        <v>1</v>
      </c>
      <c r="AB2621" s="114">
        <f>IF(AC2621="",0,IFERROR(IF(VLOOKUP(AC2621,AC$38:AC2620,1,0)&gt;0,0,0),1))</f>
        <v>0</v>
      </c>
      <c r="AC2621" s="117">
        <f>IF(DATOS!J2585=Y$39,DATOS!C2585,"")</f>
        <v>0</v>
      </c>
    </row>
    <row r="2622" spans="27:29" x14ac:dyDescent="0.3">
      <c r="AA2622" s="114">
        <f t="shared" si="45"/>
        <v>1</v>
      </c>
      <c r="AB2622" s="114">
        <f>IF(AC2622="",0,IFERROR(IF(VLOOKUP(AC2622,AC$38:AC2621,1,0)&gt;0,0,0),1))</f>
        <v>0</v>
      </c>
      <c r="AC2622" s="117">
        <f>IF(DATOS!J2586=Y$39,DATOS!C2586,"")</f>
        <v>0</v>
      </c>
    </row>
    <row r="2623" spans="27:29" x14ac:dyDescent="0.3">
      <c r="AA2623" s="114">
        <f t="shared" si="45"/>
        <v>1</v>
      </c>
      <c r="AB2623" s="114">
        <f>IF(AC2623="",0,IFERROR(IF(VLOOKUP(AC2623,AC$38:AC2622,1,0)&gt;0,0,0),1))</f>
        <v>0</v>
      </c>
      <c r="AC2623" s="117">
        <f>IF(DATOS!J2587=Y$39,DATOS!C2587,"")</f>
        <v>0</v>
      </c>
    </row>
    <row r="2624" spans="27:29" x14ac:dyDescent="0.3">
      <c r="AA2624" s="114">
        <f t="shared" si="45"/>
        <v>1</v>
      </c>
      <c r="AB2624" s="114">
        <f>IF(AC2624="",0,IFERROR(IF(VLOOKUP(AC2624,AC$38:AC2623,1,0)&gt;0,0,0),1))</f>
        <v>0</v>
      </c>
      <c r="AC2624" s="117">
        <f>IF(DATOS!J2588=Y$39,DATOS!C2588,"")</f>
        <v>0</v>
      </c>
    </row>
    <row r="2625" spans="27:29" x14ac:dyDescent="0.3">
      <c r="AA2625" s="114">
        <f t="shared" si="45"/>
        <v>1</v>
      </c>
      <c r="AB2625" s="114">
        <f>IF(AC2625="",0,IFERROR(IF(VLOOKUP(AC2625,AC$38:AC2624,1,0)&gt;0,0,0),1))</f>
        <v>0</v>
      </c>
      <c r="AC2625" s="117">
        <f>IF(DATOS!J2589=Y$39,DATOS!C2589,"")</f>
        <v>0</v>
      </c>
    </row>
    <row r="2626" spans="27:29" x14ac:dyDescent="0.3">
      <c r="AA2626" s="114">
        <f t="shared" si="45"/>
        <v>1</v>
      </c>
      <c r="AB2626" s="114">
        <f>IF(AC2626="",0,IFERROR(IF(VLOOKUP(AC2626,AC$38:AC2625,1,0)&gt;0,0,0),1))</f>
        <v>0</v>
      </c>
      <c r="AC2626" s="117">
        <f>IF(DATOS!J2590=Y$39,DATOS!C2590,"")</f>
        <v>0</v>
      </c>
    </row>
    <row r="2627" spans="27:29" x14ac:dyDescent="0.3">
      <c r="AA2627" s="114">
        <f t="shared" si="45"/>
        <v>1</v>
      </c>
      <c r="AB2627" s="114">
        <f>IF(AC2627="",0,IFERROR(IF(VLOOKUP(AC2627,AC$38:AC2626,1,0)&gt;0,0,0),1))</f>
        <v>0</v>
      </c>
      <c r="AC2627" s="117">
        <f>IF(DATOS!J2591=Y$39,DATOS!C2591,"")</f>
        <v>0</v>
      </c>
    </row>
    <row r="2628" spans="27:29" x14ac:dyDescent="0.3">
      <c r="AA2628" s="114">
        <f t="shared" si="45"/>
        <v>1</v>
      </c>
      <c r="AB2628" s="114">
        <f>IF(AC2628="",0,IFERROR(IF(VLOOKUP(AC2628,AC$38:AC2627,1,0)&gt;0,0,0),1))</f>
        <v>0</v>
      </c>
      <c r="AC2628" s="117">
        <f>IF(DATOS!J2592=Y$39,DATOS!C2592,"")</f>
        <v>0</v>
      </c>
    </row>
    <row r="2629" spans="27:29" x14ac:dyDescent="0.3">
      <c r="AA2629" s="114">
        <f t="shared" si="45"/>
        <v>1</v>
      </c>
      <c r="AB2629" s="114">
        <f>IF(AC2629="",0,IFERROR(IF(VLOOKUP(AC2629,AC$38:AC2628,1,0)&gt;0,0,0),1))</f>
        <v>0</v>
      </c>
      <c r="AC2629" s="117">
        <f>IF(DATOS!J2593=Y$39,DATOS!C2593,"")</f>
        <v>0</v>
      </c>
    </row>
    <row r="2630" spans="27:29" x14ac:dyDescent="0.3">
      <c r="AA2630" s="114">
        <f t="shared" si="45"/>
        <v>1</v>
      </c>
      <c r="AB2630" s="114">
        <f>IF(AC2630="",0,IFERROR(IF(VLOOKUP(AC2630,AC$38:AC2629,1,0)&gt;0,0,0),1))</f>
        <v>0</v>
      </c>
      <c r="AC2630" s="117">
        <f>IF(DATOS!J2594=Y$39,DATOS!C2594,"")</f>
        <v>0</v>
      </c>
    </row>
    <row r="2631" spans="27:29" x14ac:dyDescent="0.3">
      <c r="AA2631" s="114">
        <f t="shared" si="45"/>
        <v>1</v>
      </c>
      <c r="AB2631" s="114">
        <f>IF(AC2631="",0,IFERROR(IF(VLOOKUP(AC2631,AC$38:AC2630,1,0)&gt;0,0,0),1))</f>
        <v>0</v>
      </c>
      <c r="AC2631" s="117">
        <f>IF(DATOS!J2595=Y$39,DATOS!C2595,"")</f>
        <v>0</v>
      </c>
    </row>
    <row r="2632" spans="27:29" x14ac:dyDescent="0.3">
      <c r="AA2632" s="114">
        <f t="shared" si="45"/>
        <v>1</v>
      </c>
      <c r="AB2632" s="114">
        <f>IF(AC2632="",0,IFERROR(IF(VLOOKUP(AC2632,AC$38:AC2631,1,0)&gt;0,0,0),1))</f>
        <v>0</v>
      </c>
      <c r="AC2632" s="117">
        <f>IF(DATOS!J2596=Y$39,DATOS!C2596,"")</f>
        <v>0</v>
      </c>
    </row>
    <row r="2633" spans="27:29" x14ac:dyDescent="0.3">
      <c r="AA2633" s="114">
        <f t="shared" si="45"/>
        <v>1</v>
      </c>
      <c r="AB2633" s="114">
        <f>IF(AC2633="",0,IFERROR(IF(VLOOKUP(AC2633,AC$38:AC2632,1,0)&gt;0,0,0),1))</f>
        <v>0</v>
      </c>
      <c r="AC2633" s="117">
        <f>IF(DATOS!J2597=Y$39,DATOS!C2597,"")</f>
        <v>0</v>
      </c>
    </row>
    <row r="2634" spans="27:29" x14ac:dyDescent="0.3">
      <c r="AA2634" s="114">
        <f t="shared" si="45"/>
        <v>1</v>
      </c>
      <c r="AB2634" s="114">
        <f>IF(AC2634="",0,IFERROR(IF(VLOOKUP(AC2634,AC$38:AC2633,1,0)&gt;0,0,0),1))</f>
        <v>0</v>
      </c>
      <c r="AC2634" s="117">
        <f>IF(DATOS!J2598=Y$39,DATOS!C2598,"")</f>
        <v>0</v>
      </c>
    </row>
    <row r="2635" spans="27:29" x14ac:dyDescent="0.3">
      <c r="AA2635" s="114">
        <f t="shared" si="45"/>
        <v>1</v>
      </c>
      <c r="AB2635" s="114">
        <f>IF(AC2635="",0,IFERROR(IF(VLOOKUP(AC2635,AC$38:AC2634,1,0)&gt;0,0,0),1))</f>
        <v>0</v>
      </c>
      <c r="AC2635" s="117">
        <f>IF(DATOS!J2599=Y$39,DATOS!C2599,"")</f>
        <v>0</v>
      </c>
    </row>
    <row r="2636" spans="27:29" x14ac:dyDescent="0.3">
      <c r="AA2636" s="114">
        <f t="shared" si="45"/>
        <v>1</v>
      </c>
      <c r="AB2636" s="114">
        <f>IF(AC2636="",0,IFERROR(IF(VLOOKUP(AC2636,AC$38:AC2635,1,0)&gt;0,0,0),1))</f>
        <v>0</v>
      </c>
      <c r="AC2636" s="117">
        <f>IF(DATOS!J2600=Y$39,DATOS!C2600,"")</f>
        <v>0</v>
      </c>
    </row>
    <row r="2637" spans="27:29" x14ac:dyDescent="0.3">
      <c r="AA2637" s="114">
        <f t="shared" si="45"/>
        <v>1</v>
      </c>
      <c r="AB2637" s="114">
        <f>IF(AC2637="",0,IFERROR(IF(VLOOKUP(AC2637,AC$38:AC2636,1,0)&gt;0,0,0),1))</f>
        <v>0</v>
      </c>
      <c r="AC2637" s="117">
        <f>IF(DATOS!J2601=Y$39,DATOS!C2601,"")</f>
        <v>0</v>
      </c>
    </row>
    <row r="2638" spans="27:29" x14ac:dyDescent="0.3">
      <c r="AA2638" s="114">
        <f t="shared" si="45"/>
        <v>1</v>
      </c>
      <c r="AB2638" s="114">
        <f>IF(AC2638="",0,IFERROR(IF(VLOOKUP(AC2638,AC$38:AC2637,1,0)&gt;0,0,0),1))</f>
        <v>0</v>
      </c>
      <c r="AC2638" s="117">
        <f>IF(DATOS!J2602=Y$39,DATOS!C2602,"")</f>
        <v>0</v>
      </c>
    </row>
    <row r="2639" spans="27:29" x14ac:dyDescent="0.3">
      <c r="AA2639" s="114">
        <f t="shared" si="45"/>
        <v>1</v>
      </c>
      <c r="AB2639" s="114">
        <f>IF(AC2639="",0,IFERROR(IF(VLOOKUP(AC2639,AC$38:AC2638,1,0)&gt;0,0,0),1))</f>
        <v>0</v>
      </c>
      <c r="AC2639" s="117">
        <f>IF(DATOS!J2603=Y$39,DATOS!C2603,"")</f>
        <v>0</v>
      </c>
    </row>
    <row r="2640" spans="27:29" x14ac:dyDescent="0.3">
      <c r="AA2640" s="114">
        <f t="shared" si="45"/>
        <v>1</v>
      </c>
      <c r="AB2640" s="114">
        <f>IF(AC2640="",0,IFERROR(IF(VLOOKUP(AC2640,AC$38:AC2639,1,0)&gt;0,0,0),1))</f>
        <v>0</v>
      </c>
      <c r="AC2640" s="117">
        <f>IF(DATOS!J2604=Y$39,DATOS!C2604,"")</f>
        <v>0</v>
      </c>
    </row>
    <row r="2641" spans="27:29" x14ac:dyDescent="0.3">
      <c r="AA2641" s="114">
        <f t="shared" si="45"/>
        <v>1</v>
      </c>
      <c r="AB2641" s="114">
        <f>IF(AC2641="",0,IFERROR(IF(VLOOKUP(AC2641,AC$38:AC2640,1,0)&gt;0,0,0),1))</f>
        <v>0</v>
      </c>
      <c r="AC2641" s="117">
        <f>IF(DATOS!J2605=Y$39,DATOS!C2605,"")</f>
        <v>0</v>
      </c>
    </row>
    <row r="2642" spans="27:29" x14ac:dyDescent="0.3">
      <c r="AA2642" s="114">
        <f t="shared" si="45"/>
        <v>1</v>
      </c>
      <c r="AB2642" s="114">
        <f>IF(AC2642="",0,IFERROR(IF(VLOOKUP(AC2642,AC$38:AC2641,1,0)&gt;0,0,0),1))</f>
        <v>0</v>
      </c>
      <c r="AC2642" s="117">
        <f>IF(DATOS!J2606=Y$39,DATOS!C2606,"")</f>
        <v>0</v>
      </c>
    </row>
    <row r="2643" spans="27:29" x14ac:dyDescent="0.3">
      <c r="AA2643" s="114">
        <f t="shared" si="45"/>
        <v>1</v>
      </c>
      <c r="AB2643" s="114">
        <f>IF(AC2643="",0,IFERROR(IF(VLOOKUP(AC2643,AC$38:AC2642,1,0)&gt;0,0,0),1))</f>
        <v>0</v>
      </c>
      <c r="AC2643" s="117">
        <f>IF(DATOS!J2607=Y$39,DATOS!C2607,"")</f>
        <v>0</v>
      </c>
    </row>
    <row r="2644" spans="27:29" x14ac:dyDescent="0.3">
      <c r="AA2644" s="114">
        <f t="shared" si="45"/>
        <v>1</v>
      </c>
      <c r="AB2644" s="114">
        <f>IF(AC2644="",0,IFERROR(IF(VLOOKUP(AC2644,AC$38:AC2643,1,0)&gt;0,0,0),1))</f>
        <v>0</v>
      </c>
      <c r="AC2644" s="117">
        <f>IF(DATOS!J2608=Y$39,DATOS!C2608,"")</f>
        <v>0</v>
      </c>
    </row>
    <row r="2645" spans="27:29" x14ac:dyDescent="0.3">
      <c r="AA2645" s="114">
        <f t="shared" si="45"/>
        <v>1</v>
      </c>
      <c r="AB2645" s="114">
        <f>IF(AC2645="",0,IFERROR(IF(VLOOKUP(AC2645,AC$38:AC2644,1,0)&gt;0,0,0),1))</f>
        <v>0</v>
      </c>
      <c r="AC2645" s="117">
        <f>IF(DATOS!J2609=Y$39,DATOS!C2609,"")</f>
        <v>0</v>
      </c>
    </row>
    <row r="2646" spans="27:29" x14ac:dyDescent="0.3">
      <c r="AA2646" s="114">
        <f t="shared" si="45"/>
        <v>1</v>
      </c>
      <c r="AB2646" s="114">
        <f>IF(AC2646="",0,IFERROR(IF(VLOOKUP(AC2646,AC$38:AC2645,1,0)&gt;0,0,0),1))</f>
        <v>0</v>
      </c>
      <c r="AC2646" s="117">
        <f>IF(DATOS!J2610=Y$39,DATOS!C2610,"")</f>
        <v>0</v>
      </c>
    </row>
    <row r="2647" spans="27:29" x14ac:dyDescent="0.3">
      <c r="AA2647" s="114">
        <f t="shared" si="45"/>
        <v>1</v>
      </c>
      <c r="AB2647" s="114">
        <f>IF(AC2647="",0,IFERROR(IF(VLOOKUP(AC2647,AC$38:AC2646,1,0)&gt;0,0,0),1))</f>
        <v>0</v>
      </c>
      <c r="AC2647" s="117">
        <f>IF(DATOS!J2611=Y$39,DATOS!C2611,"")</f>
        <v>0</v>
      </c>
    </row>
    <row r="2648" spans="27:29" x14ac:dyDescent="0.3">
      <c r="AA2648" s="114">
        <f t="shared" si="45"/>
        <v>1</v>
      </c>
      <c r="AB2648" s="114">
        <f>IF(AC2648="",0,IFERROR(IF(VLOOKUP(AC2648,AC$38:AC2647,1,0)&gt;0,0,0),1))</f>
        <v>0</v>
      </c>
      <c r="AC2648" s="117">
        <f>IF(DATOS!J2612=Y$39,DATOS!C2612,"")</f>
        <v>0</v>
      </c>
    </row>
    <row r="2649" spans="27:29" x14ac:dyDescent="0.3">
      <c r="AA2649" s="114">
        <f t="shared" si="45"/>
        <v>1</v>
      </c>
      <c r="AB2649" s="114">
        <f>IF(AC2649="",0,IFERROR(IF(VLOOKUP(AC2649,AC$38:AC2648,1,0)&gt;0,0,0),1))</f>
        <v>0</v>
      </c>
      <c r="AC2649" s="117">
        <f>IF(DATOS!J2613=Y$39,DATOS!C2613,"")</f>
        <v>0</v>
      </c>
    </row>
    <row r="2650" spans="27:29" x14ac:dyDescent="0.3">
      <c r="AA2650" s="114">
        <f t="shared" si="45"/>
        <v>1</v>
      </c>
      <c r="AB2650" s="114">
        <f>IF(AC2650="",0,IFERROR(IF(VLOOKUP(AC2650,AC$38:AC2649,1,0)&gt;0,0,0),1))</f>
        <v>0</v>
      </c>
      <c r="AC2650" s="117">
        <f>IF(DATOS!J2614=Y$39,DATOS!C2614,"")</f>
        <v>0</v>
      </c>
    </row>
    <row r="2651" spans="27:29" x14ac:dyDescent="0.3">
      <c r="AA2651" s="114">
        <f t="shared" si="45"/>
        <v>1</v>
      </c>
      <c r="AB2651" s="114">
        <f>IF(AC2651="",0,IFERROR(IF(VLOOKUP(AC2651,AC$38:AC2650,1,0)&gt;0,0,0),1))</f>
        <v>0</v>
      </c>
      <c r="AC2651" s="117">
        <f>IF(DATOS!J2615=Y$39,DATOS!C2615,"")</f>
        <v>0</v>
      </c>
    </row>
    <row r="2652" spans="27:29" x14ac:dyDescent="0.3">
      <c r="AA2652" s="114">
        <f t="shared" si="45"/>
        <v>1</v>
      </c>
      <c r="AB2652" s="114">
        <f>IF(AC2652="",0,IFERROR(IF(VLOOKUP(AC2652,AC$38:AC2651,1,0)&gt;0,0,0),1))</f>
        <v>0</v>
      </c>
      <c r="AC2652" s="117">
        <f>IF(DATOS!J2616=Y$39,DATOS!C2616,"")</f>
        <v>0</v>
      </c>
    </row>
    <row r="2653" spans="27:29" x14ac:dyDescent="0.3">
      <c r="AA2653" s="114">
        <f t="shared" si="45"/>
        <v>1</v>
      </c>
      <c r="AB2653" s="114">
        <f>IF(AC2653="",0,IFERROR(IF(VLOOKUP(AC2653,AC$38:AC2652,1,0)&gt;0,0,0),1))</f>
        <v>0</v>
      </c>
      <c r="AC2653" s="117">
        <f>IF(DATOS!J2617=Y$39,DATOS!C2617,"")</f>
        <v>0</v>
      </c>
    </row>
    <row r="2654" spans="27:29" x14ac:dyDescent="0.3">
      <c r="AA2654" s="114">
        <f t="shared" si="45"/>
        <v>1</v>
      </c>
      <c r="AB2654" s="114">
        <f>IF(AC2654="",0,IFERROR(IF(VLOOKUP(AC2654,AC$38:AC2653,1,0)&gt;0,0,0),1))</f>
        <v>0</v>
      </c>
      <c r="AC2654" s="117">
        <f>IF(DATOS!J2618=Y$39,DATOS!C2618,"")</f>
        <v>0</v>
      </c>
    </row>
    <row r="2655" spans="27:29" x14ac:dyDescent="0.3">
      <c r="AA2655" s="114">
        <f t="shared" si="45"/>
        <v>1</v>
      </c>
      <c r="AB2655" s="114">
        <f>IF(AC2655="",0,IFERROR(IF(VLOOKUP(AC2655,AC$38:AC2654,1,0)&gt;0,0,0),1))</f>
        <v>0</v>
      </c>
      <c r="AC2655" s="117">
        <f>IF(DATOS!J2619=Y$39,DATOS!C2619,"")</f>
        <v>0</v>
      </c>
    </row>
    <row r="2656" spans="27:29" x14ac:dyDescent="0.3">
      <c r="AA2656" s="114">
        <f t="shared" si="45"/>
        <v>1</v>
      </c>
      <c r="AB2656" s="114">
        <f>IF(AC2656="",0,IFERROR(IF(VLOOKUP(AC2656,AC$38:AC2655,1,0)&gt;0,0,0),1))</f>
        <v>0</v>
      </c>
      <c r="AC2656" s="117">
        <f>IF(DATOS!J2620=Y$39,DATOS!C2620,"")</f>
        <v>0</v>
      </c>
    </row>
    <row r="2657" spans="27:29" x14ac:dyDescent="0.3">
      <c r="AA2657" s="114">
        <f t="shared" si="45"/>
        <v>1</v>
      </c>
      <c r="AB2657" s="114">
        <f>IF(AC2657="",0,IFERROR(IF(VLOOKUP(AC2657,AC$38:AC2656,1,0)&gt;0,0,0),1))</f>
        <v>0</v>
      </c>
      <c r="AC2657" s="117">
        <f>IF(DATOS!J2621=Y$39,DATOS!C2621,"")</f>
        <v>0</v>
      </c>
    </row>
    <row r="2658" spans="27:29" x14ac:dyDescent="0.3">
      <c r="AA2658" s="114">
        <f t="shared" si="45"/>
        <v>1</v>
      </c>
      <c r="AB2658" s="114">
        <f>IF(AC2658="",0,IFERROR(IF(VLOOKUP(AC2658,AC$38:AC2657,1,0)&gt;0,0,0),1))</f>
        <v>0</v>
      </c>
      <c r="AC2658" s="117">
        <f>IF(DATOS!J2622=Y$39,DATOS!C2622,"")</f>
        <v>0</v>
      </c>
    </row>
    <row r="2659" spans="27:29" x14ac:dyDescent="0.3">
      <c r="AA2659" s="114">
        <f t="shared" si="45"/>
        <v>1</v>
      </c>
      <c r="AB2659" s="114">
        <f>IF(AC2659="",0,IFERROR(IF(VLOOKUP(AC2659,AC$38:AC2658,1,0)&gt;0,0,0),1))</f>
        <v>0</v>
      </c>
      <c r="AC2659" s="117">
        <f>IF(DATOS!J2623=Y$39,DATOS!C2623,"")</f>
        <v>0</v>
      </c>
    </row>
    <row r="2660" spans="27:29" x14ac:dyDescent="0.3">
      <c r="AA2660" s="114">
        <f t="shared" si="45"/>
        <v>1</v>
      </c>
      <c r="AB2660" s="114">
        <f>IF(AC2660="",0,IFERROR(IF(VLOOKUP(AC2660,AC$38:AC2659,1,0)&gt;0,0,0),1))</f>
        <v>0</v>
      </c>
      <c r="AC2660" s="117">
        <f>IF(DATOS!J2624=Y$39,DATOS!C2624,"")</f>
        <v>0</v>
      </c>
    </row>
    <row r="2661" spans="27:29" x14ac:dyDescent="0.3">
      <c r="AA2661" s="114">
        <f t="shared" si="45"/>
        <v>1</v>
      </c>
      <c r="AB2661" s="114">
        <f>IF(AC2661="",0,IFERROR(IF(VLOOKUP(AC2661,AC$38:AC2660,1,0)&gt;0,0,0),1))</f>
        <v>0</v>
      </c>
      <c r="AC2661" s="117">
        <f>IF(DATOS!J2625=Y$39,DATOS!C2625,"")</f>
        <v>0</v>
      </c>
    </row>
    <row r="2662" spans="27:29" x14ac:dyDescent="0.3">
      <c r="AA2662" s="114">
        <f t="shared" ref="AA2662:AA2725" si="46">AA2661+AB2662</f>
        <v>1</v>
      </c>
      <c r="AB2662" s="114">
        <f>IF(AC2662="",0,IFERROR(IF(VLOOKUP(AC2662,AC$38:AC2661,1,0)&gt;0,0,0),1))</f>
        <v>0</v>
      </c>
      <c r="AC2662" s="117">
        <f>IF(DATOS!J2626=Y$39,DATOS!C2626,"")</f>
        <v>0</v>
      </c>
    </row>
    <row r="2663" spans="27:29" x14ac:dyDescent="0.3">
      <c r="AA2663" s="114">
        <f t="shared" si="46"/>
        <v>1</v>
      </c>
      <c r="AB2663" s="114">
        <f>IF(AC2663="",0,IFERROR(IF(VLOOKUP(AC2663,AC$38:AC2662,1,0)&gt;0,0,0),1))</f>
        <v>0</v>
      </c>
      <c r="AC2663" s="117">
        <f>IF(DATOS!J2627=Y$39,DATOS!C2627,"")</f>
        <v>0</v>
      </c>
    </row>
    <row r="2664" spans="27:29" x14ac:dyDescent="0.3">
      <c r="AA2664" s="114">
        <f t="shared" si="46"/>
        <v>1</v>
      </c>
      <c r="AB2664" s="114">
        <f>IF(AC2664="",0,IFERROR(IF(VLOOKUP(AC2664,AC$38:AC2663,1,0)&gt;0,0,0),1))</f>
        <v>0</v>
      </c>
      <c r="AC2664" s="117">
        <f>IF(DATOS!J2628=Y$39,DATOS!C2628,"")</f>
        <v>0</v>
      </c>
    </row>
    <row r="2665" spans="27:29" x14ac:dyDescent="0.3">
      <c r="AA2665" s="114">
        <f t="shared" si="46"/>
        <v>1</v>
      </c>
      <c r="AB2665" s="114">
        <f>IF(AC2665="",0,IFERROR(IF(VLOOKUP(AC2665,AC$38:AC2664,1,0)&gt;0,0,0),1))</f>
        <v>0</v>
      </c>
      <c r="AC2665" s="117">
        <f>IF(DATOS!J2629=Y$39,DATOS!C2629,"")</f>
        <v>0</v>
      </c>
    </row>
    <row r="2666" spans="27:29" x14ac:dyDescent="0.3">
      <c r="AA2666" s="114">
        <f t="shared" si="46"/>
        <v>1</v>
      </c>
      <c r="AB2666" s="114">
        <f>IF(AC2666="",0,IFERROR(IF(VLOOKUP(AC2666,AC$38:AC2665,1,0)&gt;0,0,0),1))</f>
        <v>0</v>
      </c>
      <c r="AC2666" s="117">
        <f>IF(DATOS!J2630=Y$39,DATOS!C2630,"")</f>
        <v>0</v>
      </c>
    </row>
    <row r="2667" spans="27:29" x14ac:dyDescent="0.3">
      <c r="AA2667" s="114">
        <f t="shared" si="46"/>
        <v>1</v>
      </c>
      <c r="AB2667" s="114">
        <f>IF(AC2667="",0,IFERROR(IF(VLOOKUP(AC2667,AC$38:AC2666,1,0)&gt;0,0,0),1))</f>
        <v>0</v>
      </c>
      <c r="AC2667" s="117">
        <f>IF(DATOS!J2631=Y$39,DATOS!C2631,"")</f>
        <v>0</v>
      </c>
    </row>
    <row r="2668" spans="27:29" x14ac:dyDescent="0.3">
      <c r="AA2668" s="114">
        <f t="shared" si="46"/>
        <v>1</v>
      </c>
      <c r="AB2668" s="114">
        <f>IF(AC2668="",0,IFERROR(IF(VLOOKUP(AC2668,AC$38:AC2667,1,0)&gt;0,0,0),1))</f>
        <v>0</v>
      </c>
      <c r="AC2668" s="117">
        <f>IF(DATOS!J2632=Y$39,DATOS!C2632,"")</f>
        <v>0</v>
      </c>
    </row>
    <row r="2669" spans="27:29" x14ac:dyDescent="0.3">
      <c r="AA2669" s="114">
        <f t="shared" si="46"/>
        <v>1</v>
      </c>
      <c r="AB2669" s="114">
        <f>IF(AC2669="",0,IFERROR(IF(VLOOKUP(AC2669,AC$38:AC2668,1,0)&gt;0,0,0),1))</f>
        <v>0</v>
      </c>
      <c r="AC2669" s="117">
        <f>IF(DATOS!J2633=Y$39,DATOS!C2633,"")</f>
        <v>0</v>
      </c>
    </row>
    <row r="2670" spans="27:29" x14ac:dyDescent="0.3">
      <c r="AA2670" s="114">
        <f t="shared" si="46"/>
        <v>1</v>
      </c>
      <c r="AB2670" s="114">
        <f>IF(AC2670="",0,IFERROR(IF(VLOOKUP(AC2670,AC$38:AC2669,1,0)&gt;0,0,0),1))</f>
        <v>0</v>
      </c>
      <c r="AC2670" s="117">
        <f>IF(DATOS!J2634=Y$39,DATOS!C2634,"")</f>
        <v>0</v>
      </c>
    </row>
    <row r="2671" spans="27:29" x14ac:dyDescent="0.3">
      <c r="AA2671" s="114">
        <f t="shared" si="46"/>
        <v>1</v>
      </c>
      <c r="AB2671" s="114">
        <f>IF(AC2671="",0,IFERROR(IF(VLOOKUP(AC2671,AC$38:AC2670,1,0)&gt;0,0,0),1))</f>
        <v>0</v>
      </c>
      <c r="AC2671" s="117">
        <f>IF(DATOS!J2635=Y$39,DATOS!C2635,"")</f>
        <v>0</v>
      </c>
    </row>
    <row r="2672" spans="27:29" x14ac:dyDescent="0.3">
      <c r="AA2672" s="114">
        <f t="shared" si="46"/>
        <v>1</v>
      </c>
      <c r="AB2672" s="114">
        <f>IF(AC2672="",0,IFERROR(IF(VLOOKUP(AC2672,AC$38:AC2671,1,0)&gt;0,0,0),1))</f>
        <v>0</v>
      </c>
      <c r="AC2672" s="117">
        <f>IF(DATOS!J2636=Y$39,DATOS!C2636,"")</f>
        <v>0</v>
      </c>
    </row>
    <row r="2673" spans="27:29" x14ac:dyDescent="0.3">
      <c r="AA2673" s="114">
        <f t="shared" si="46"/>
        <v>1</v>
      </c>
      <c r="AB2673" s="114">
        <f>IF(AC2673="",0,IFERROR(IF(VLOOKUP(AC2673,AC$38:AC2672,1,0)&gt;0,0,0),1))</f>
        <v>0</v>
      </c>
      <c r="AC2673" s="117">
        <f>IF(DATOS!J2637=Y$39,DATOS!C2637,"")</f>
        <v>0</v>
      </c>
    </row>
    <row r="2674" spans="27:29" x14ac:dyDescent="0.3">
      <c r="AA2674" s="114">
        <f t="shared" si="46"/>
        <v>1</v>
      </c>
      <c r="AB2674" s="114">
        <f>IF(AC2674="",0,IFERROR(IF(VLOOKUP(AC2674,AC$38:AC2673,1,0)&gt;0,0,0),1))</f>
        <v>0</v>
      </c>
      <c r="AC2674" s="117">
        <f>IF(DATOS!J2638=Y$39,DATOS!C2638,"")</f>
        <v>0</v>
      </c>
    </row>
    <row r="2675" spans="27:29" x14ac:dyDescent="0.3">
      <c r="AA2675" s="114">
        <f t="shared" si="46"/>
        <v>1</v>
      </c>
      <c r="AB2675" s="114">
        <f>IF(AC2675="",0,IFERROR(IF(VLOOKUP(AC2675,AC$38:AC2674,1,0)&gt;0,0,0),1))</f>
        <v>0</v>
      </c>
      <c r="AC2675" s="117">
        <f>IF(DATOS!J2639=Y$39,DATOS!C2639,"")</f>
        <v>0</v>
      </c>
    </row>
    <row r="2676" spans="27:29" x14ac:dyDescent="0.3">
      <c r="AA2676" s="114">
        <f t="shared" si="46"/>
        <v>1</v>
      </c>
      <c r="AB2676" s="114">
        <f>IF(AC2676="",0,IFERROR(IF(VLOOKUP(AC2676,AC$38:AC2675,1,0)&gt;0,0,0),1))</f>
        <v>0</v>
      </c>
      <c r="AC2676" s="117">
        <f>IF(DATOS!J2640=Y$39,DATOS!C2640,"")</f>
        <v>0</v>
      </c>
    </row>
    <row r="2677" spans="27:29" x14ac:dyDescent="0.3">
      <c r="AA2677" s="114">
        <f t="shared" si="46"/>
        <v>1</v>
      </c>
      <c r="AB2677" s="114">
        <f>IF(AC2677="",0,IFERROR(IF(VLOOKUP(AC2677,AC$38:AC2676,1,0)&gt;0,0,0),1))</f>
        <v>0</v>
      </c>
      <c r="AC2677" s="117">
        <f>IF(DATOS!J2641=Y$39,DATOS!C2641,"")</f>
        <v>0</v>
      </c>
    </row>
    <row r="2678" spans="27:29" x14ac:dyDescent="0.3">
      <c r="AA2678" s="114">
        <f t="shared" si="46"/>
        <v>1</v>
      </c>
      <c r="AB2678" s="114">
        <f>IF(AC2678="",0,IFERROR(IF(VLOOKUP(AC2678,AC$38:AC2677,1,0)&gt;0,0,0),1))</f>
        <v>0</v>
      </c>
      <c r="AC2678" s="117">
        <f>IF(DATOS!J2642=Y$39,DATOS!C2642,"")</f>
        <v>0</v>
      </c>
    </row>
    <row r="2679" spans="27:29" x14ac:dyDescent="0.3">
      <c r="AA2679" s="114">
        <f t="shared" si="46"/>
        <v>1</v>
      </c>
      <c r="AB2679" s="114">
        <f>IF(AC2679="",0,IFERROR(IF(VLOOKUP(AC2679,AC$38:AC2678,1,0)&gt;0,0,0),1))</f>
        <v>0</v>
      </c>
      <c r="AC2679" s="117">
        <f>IF(DATOS!J2643=Y$39,DATOS!C2643,"")</f>
        <v>0</v>
      </c>
    </row>
    <row r="2680" spans="27:29" x14ac:dyDescent="0.3">
      <c r="AA2680" s="114">
        <f t="shared" si="46"/>
        <v>1</v>
      </c>
      <c r="AB2680" s="114">
        <f>IF(AC2680="",0,IFERROR(IF(VLOOKUP(AC2680,AC$38:AC2679,1,0)&gt;0,0,0),1))</f>
        <v>0</v>
      </c>
      <c r="AC2680" s="117">
        <f>IF(DATOS!J2644=Y$39,DATOS!C2644,"")</f>
        <v>0</v>
      </c>
    </row>
    <row r="2681" spans="27:29" x14ac:dyDescent="0.3">
      <c r="AA2681" s="114">
        <f t="shared" si="46"/>
        <v>1</v>
      </c>
      <c r="AB2681" s="114">
        <f>IF(AC2681="",0,IFERROR(IF(VLOOKUP(AC2681,AC$38:AC2680,1,0)&gt;0,0,0),1))</f>
        <v>0</v>
      </c>
      <c r="AC2681" s="117">
        <f>IF(DATOS!J2645=Y$39,DATOS!C2645,"")</f>
        <v>0</v>
      </c>
    </row>
    <row r="2682" spans="27:29" x14ac:dyDescent="0.3">
      <c r="AA2682" s="114">
        <f t="shared" si="46"/>
        <v>1</v>
      </c>
      <c r="AB2682" s="114">
        <f>IF(AC2682="",0,IFERROR(IF(VLOOKUP(AC2682,AC$38:AC2681,1,0)&gt;0,0,0),1))</f>
        <v>0</v>
      </c>
      <c r="AC2682" s="117">
        <f>IF(DATOS!J2646=Y$39,DATOS!C2646,"")</f>
        <v>0</v>
      </c>
    </row>
    <row r="2683" spans="27:29" x14ac:dyDescent="0.3">
      <c r="AA2683" s="114">
        <f t="shared" si="46"/>
        <v>1</v>
      </c>
      <c r="AB2683" s="114">
        <f>IF(AC2683="",0,IFERROR(IF(VLOOKUP(AC2683,AC$38:AC2682,1,0)&gt;0,0,0),1))</f>
        <v>0</v>
      </c>
      <c r="AC2683" s="117">
        <f>IF(DATOS!J2647=Y$39,DATOS!C2647,"")</f>
        <v>0</v>
      </c>
    </row>
    <row r="2684" spans="27:29" x14ac:dyDescent="0.3">
      <c r="AA2684" s="114">
        <f t="shared" si="46"/>
        <v>1</v>
      </c>
      <c r="AB2684" s="114">
        <f>IF(AC2684="",0,IFERROR(IF(VLOOKUP(AC2684,AC$38:AC2683,1,0)&gt;0,0,0),1))</f>
        <v>0</v>
      </c>
      <c r="AC2684" s="117">
        <f>IF(DATOS!J2648=Y$39,DATOS!C2648,"")</f>
        <v>0</v>
      </c>
    </row>
    <row r="2685" spans="27:29" x14ac:dyDescent="0.3">
      <c r="AA2685" s="114">
        <f t="shared" si="46"/>
        <v>1</v>
      </c>
      <c r="AB2685" s="114">
        <f>IF(AC2685="",0,IFERROR(IF(VLOOKUP(AC2685,AC$38:AC2684,1,0)&gt;0,0,0),1))</f>
        <v>0</v>
      </c>
      <c r="AC2685" s="117">
        <f>IF(DATOS!J2649=Y$39,DATOS!C2649,"")</f>
        <v>0</v>
      </c>
    </row>
    <row r="2686" spans="27:29" x14ac:dyDescent="0.3">
      <c r="AA2686" s="114">
        <f t="shared" si="46"/>
        <v>1</v>
      </c>
      <c r="AB2686" s="114">
        <f>IF(AC2686="",0,IFERROR(IF(VLOOKUP(AC2686,AC$38:AC2685,1,0)&gt;0,0,0),1))</f>
        <v>0</v>
      </c>
      <c r="AC2686" s="117">
        <f>IF(DATOS!J2650=Y$39,DATOS!C2650,"")</f>
        <v>0</v>
      </c>
    </row>
    <row r="2687" spans="27:29" x14ac:dyDescent="0.3">
      <c r="AA2687" s="114">
        <f t="shared" si="46"/>
        <v>1</v>
      </c>
      <c r="AB2687" s="114">
        <f>IF(AC2687="",0,IFERROR(IF(VLOOKUP(AC2687,AC$38:AC2686,1,0)&gt;0,0,0),1))</f>
        <v>0</v>
      </c>
      <c r="AC2687" s="117">
        <f>IF(DATOS!J2651=Y$39,DATOS!C2651,"")</f>
        <v>0</v>
      </c>
    </row>
    <row r="2688" spans="27:29" x14ac:dyDescent="0.3">
      <c r="AA2688" s="114">
        <f t="shared" si="46"/>
        <v>1</v>
      </c>
      <c r="AB2688" s="114">
        <f>IF(AC2688="",0,IFERROR(IF(VLOOKUP(AC2688,AC$38:AC2687,1,0)&gt;0,0,0),1))</f>
        <v>0</v>
      </c>
      <c r="AC2688" s="117">
        <f>IF(DATOS!J2652=Y$39,DATOS!C2652,"")</f>
        <v>0</v>
      </c>
    </row>
    <row r="2689" spans="27:29" x14ac:dyDescent="0.3">
      <c r="AA2689" s="114">
        <f t="shared" si="46"/>
        <v>1</v>
      </c>
      <c r="AB2689" s="114">
        <f>IF(AC2689="",0,IFERROR(IF(VLOOKUP(AC2689,AC$38:AC2688,1,0)&gt;0,0,0),1))</f>
        <v>0</v>
      </c>
      <c r="AC2689" s="117">
        <f>IF(DATOS!J2653=Y$39,DATOS!C2653,"")</f>
        <v>0</v>
      </c>
    </row>
    <row r="2690" spans="27:29" x14ac:dyDescent="0.3">
      <c r="AA2690" s="114">
        <f t="shared" si="46"/>
        <v>1</v>
      </c>
      <c r="AB2690" s="114">
        <f>IF(AC2690="",0,IFERROR(IF(VLOOKUP(AC2690,AC$38:AC2689,1,0)&gt;0,0,0),1))</f>
        <v>0</v>
      </c>
      <c r="AC2690" s="117">
        <f>IF(DATOS!J2654=Y$39,DATOS!C2654,"")</f>
        <v>0</v>
      </c>
    </row>
    <row r="2691" spans="27:29" x14ac:dyDescent="0.3">
      <c r="AA2691" s="114">
        <f t="shared" si="46"/>
        <v>1</v>
      </c>
      <c r="AB2691" s="114">
        <f>IF(AC2691="",0,IFERROR(IF(VLOOKUP(AC2691,AC$38:AC2690,1,0)&gt;0,0,0),1))</f>
        <v>0</v>
      </c>
      <c r="AC2691" s="117">
        <f>IF(DATOS!J2655=Y$39,DATOS!C2655,"")</f>
        <v>0</v>
      </c>
    </row>
    <row r="2692" spans="27:29" x14ac:dyDescent="0.3">
      <c r="AA2692" s="114">
        <f t="shared" si="46"/>
        <v>1</v>
      </c>
      <c r="AB2692" s="114">
        <f>IF(AC2692="",0,IFERROR(IF(VLOOKUP(AC2692,AC$38:AC2691,1,0)&gt;0,0,0),1))</f>
        <v>0</v>
      </c>
      <c r="AC2692" s="117">
        <f>IF(DATOS!J2656=Y$39,DATOS!C2656,"")</f>
        <v>0</v>
      </c>
    </row>
    <row r="2693" spans="27:29" x14ac:dyDescent="0.3">
      <c r="AA2693" s="114">
        <f t="shared" si="46"/>
        <v>1</v>
      </c>
      <c r="AB2693" s="114">
        <f>IF(AC2693="",0,IFERROR(IF(VLOOKUP(AC2693,AC$38:AC2692,1,0)&gt;0,0,0),1))</f>
        <v>0</v>
      </c>
      <c r="AC2693" s="117">
        <f>IF(DATOS!J2657=Y$39,DATOS!C2657,"")</f>
        <v>0</v>
      </c>
    </row>
    <row r="2694" spans="27:29" x14ac:dyDescent="0.3">
      <c r="AA2694" s="114">
        <f t="shared" si="46"/>
        <v>1</v>
      </c>
      <c r="AB2694" s="114">
        <f>IF(AC2694="",0,IFERROR(IF(VLOOKUP(AC2694,AC$38:AC2693,1,0)&gt;0,0,0),1))</f>
        <v>0</v>
      </c>
      <c r="AC2694" s="117">
        <f>IF(DATOS!J2658=Y$39,DATOS!C2658,"")</f>
        <v>0</v>
      </c>
    </row>
    <row r="2695" spans="27:29" x14ac:dyDescent="0.3">
      <c r="AA2695" s="114">
        <f t="shared" si="46"/>
        <v>1</v>
      </c>
      <c r="AB2695" s="114">
        <f>IF(AC2695="",0,IFERROR(IF(VLOOKUP(AC2695,AC$38:AC2694,1,0)&gt;0,0,0),1))</f>
        <v>0</v>
      </c>
      <c r="AC2695" s="117">
        <f>IF(DATOS!J2659=Y$39,DATOS!C2659,"")</f>
        <v>0</v>
      </c>
    </row>
    <row r="2696" spans="27:29" x14ac:dyDescent="0.3">
      <c r="AA2696" s="114">
        <f t="shared" si="46"/>
        <v>1</v>
      </c>
      <c r="AB2696" s="114">
        <f>IF(AC2696="",0,IFERROR(IF(VLOOKUP(AC2696,AC$38:AC2695,1,0)&gt;0,0,0),1))</f>
        <v>0</v>
      </c>
      <c r="AC2696" s="117">
        <f>IF(DATOS!J2660=Y$39,DATOS!C2660,"")</f>
        <v>0</v>
      </c>
    </row>
    <row r="2697" spans="27:29" x14ac:dyDescent="0.3">
      <c r="AA2697" s="114">
        <f t="shared" si="46"/>
        <v>1</v>
      </c>
      <c r="AB2697" s="114">
        <f>IF(AC2697="",0,IFERROR(IF(VLOOKUP(AC2697,AC$38:AC2696,1,0)&gt;0,0,0),1))</f>
        <v>0</v>
      </c>
      <c r="AC2697" s="117">
        <f>IF(DATOS!J2661=Y$39,DATOS!C2661,"")</f>
        <v>0</v>
      </c>
    </row>
    <row r="2698" spans="27:29" x14ac:dyDescent="0.3">
      <c r="AA2698" s="114">
        <f t="shared" si="46"/>
        <v>1</v>
      </c>
      <c r="AB2698" s="114">
        <f>IF(AC2698="",0,IFERROR(IF(VLOOKUP(AC2698,AC$38:AC2697,1,0)&gt;0,0,0),1))</f>
        <v>0</v>
      </c>
      <c r="AC2698" s="117">
        <f>IF(DATOS!J2662=Y$39,DATOS!C2662,"")</f>
        <v>0</v>
      </c>
    </row>
    <row r="2699" spans="27:29" x14ac:dyDescent="0.3">
      <c r="AA2699" s="114">
        <f t="shared" si="46"/>
        <v>1</v>
      </c>
      <c r="AB2699" s="114">
        <f>IF(AC2699="",0,IFERROR(IF(VLOOKUP(AC2699,AC$38:AC2698,1,0)&gt;0,0,0),1))</f>
        <v>0</v>
      </c>
      <c r="AC2699" s="117">
        <f>IF(DATOS!J2663=Y$39,DATOS!C2663,"")</f>
        <v>0</v>
      </c>
    </row>
    <row r="2700" spans="27:29" x14ac:dyDescent="0.3">
      <c r="AA2700" s="114">
        <f t="shared" si="46"/>
        <v>1</v>
      </c>
      <c r="AB2700" s="114">
        <f>IF(AC2700="",0,IFERROR(IF(VLOOKUP(AC2700,AC$38:AC2699,1,0)&gt;0,0,0),1))</f>
        <v>0</v>
      </c>
      <c r="AC2700" s="117">
        <f>IF(DATOS!J2664=Y$39,DATOS!C2664,"")</f>
        <v>0</v>
      </c>
    </row>
    <row r="2701" spans="27:29" x14ac:dyDescent="0.3">
      <c r="AA2701" s="114">
        <f t="shared" si="46"/>
        <v>1</v>
      </c>
      <c r="AB2701" s="114">
        <f>IF(AC2701="",0,IFERROR(IF(VLOOKUP(AC2701,AC$38:AC2700,1,0)&gt;0,0,0),1))</f>
        <v>0</v>
      </c>
      <c r="AC2701" s="117">
        <f>IF(DATOS!J2665=Y$39,DATOS!C2665,"")</f>
        <v>0</v>
      </c>
    </row>
    <row r="2702" spans="27:29" x14ac:dyDescent="0.3">
      <c r="AA2702" s="114">
        <f t="shared" si="46"/>
        <v>1</v>
      </c>
      <c r="AB2702" s="114">
        <f>IF(AC2702="",0,IFERROR(IF(VLOOKUP(AC2702,AC$38:AC2701,1,0)&gt;0,0,0),1))</f>
        <v>0</v>
      </c>
      <c r="AC2702" s="117">
        <f>IF(DATOS!J2666=Y$39,DATOS!C2666,"")</f>
        <v>0</v>
      </c>
    </row>
    <row r="2703" spans="27:29" x14ac:dyDescent="0.3">
      <c r="AA2703" s="114">
        <f t="shared" si="46"/>
        <v>1</v>
      </c>
      <c r="AB2703" s="114">
        <f>IF(AC2703="",0,IFERROR(IF(VLOOKUP(AC2703,AC$38:AC2702,1,0)&gt;0,0,0),1))</f>
        <v>0</v>
      </c>
      <c r="AC2703" s="117">
        <f>IF(DATOS!J2667=Y$39,DATOS!C2667,"")</f>
        <v>0</v>
      </c>
    </row>
    <row r="2704" spans="27:29" x14ac:dyDescent="0.3">
      <c r="AA2704" s="114">
        <f t="shared" si="46"/>
        <v>1</v>
      </c>
      <c r="AB2704" s="114">
        <f>IF(AC2704="",0,IFERROR(IF(VLOOKUP(AC2704,AC$38:AC2703,1,0)&gt;0,0,0),1))</f>
        <v>0</v>
      </c>
      <c r="AC2704" s="117">
        <f>IF(DATOS!J2668=Y$39,DATOS!C2668,"")</f>
        <v>0</v>
      </c>
    </row>
    <row r="2705" spans="27:29" x14ac:dyDescent="0.3">
      <c r="AA2705" s="114">
        <f t="shared" si="46"/>
        <v>1</v>
      </c>
      <c r="AB2705" s="114">
        <f>IF(AC2705="",0,IFERROR(IF(VLOOKUP(AC2705,AC$38:AC2704,1,0)&gt;0,0,0),1))</f>
        <v>0</v>
      </c>
      <c r="AC2705" s="117">
        <f>IF(DATOS!J2669=Y$39,DATOS!C2669,"")</f>
        <v>0</v>
      </c>
    </row>
    <row r="2706" spans="27:29" x14ac:dyDescent="0.3">
      <c r="AA2706" s="114">
        <f t="shared" si="46"/>
        <v>1</v>
      </c>
      <c r="AB2706" s="114">
        <f>IF(AC2706="",0,IFERROR(IF(VLOOKUP(AC2706,AC$38:AC2705,1,0)&gt;0,0,0),1))</f>
        <v>0</v>
      </c>
      <c r="AC2706" s="117">
        <f>IF(DATOS!J2670=Y$39,DATOS!C2670,"")</f>
        <v>0</v>
      </c>
    </row>
    <row r="2707" spans="27:29" x14ac:dyDescent="0.3">
      <c r="AA2707" s="114">
        <f t="shared" si="46"/>
        <v>1</v>
      </c>
      <c r="AB2707" s="114">
        <f>IF(AC2707="",0,IFERROR(IF(VLOOKUP(AC2707,AC$38:AC2706,1,0)&gt;0,0,0),1))</f>
        <v>0</v>
      </c>
      <c r="AC2707" s="117">
        <f>IF(DATOS!J2671=Y$39,DATOS!C2671,"")</f>
        <v>0</v>
      </c>
    </row>
    <row r="2708" spans="27:29" x14ac:dyDescent="0.3">
      <c r="AA2708" s="114">
        <f t="shared" si="46"/>
        <v>1</v>
      </c>
      <c r="AB2708" s="114">
        <f>IF(AC2708="",0,IFERROR(IF(VLOOKUP(AC2708,AC$38:AC2707,1,0)&gt;0,0,0),1))</f>
        <v>0</v>
      </c>
      <c r="AC2708" s="117">
        <f>IF(DATOS!J2672=Y$39,DATOS!C2672,"")</f>
        <v>0</v>
      </c>
    </row>
    <row r="2709" spans="27:29" x14ac:dyDescent="0.3">
      <c r="AA2709" s="114">
        <f t="shared" si="46"/>
        <v>1</v>
      </c>
      <c r="AB2709" s="114">
        <f>IF(AC2709="",0,IFERROR(IF(VLOOKUP(AC2709,AC$38:AC2708,1,0)&gt;0,0,0),1))</f>
        <v>0</v>
      </c>
      <c r="AC2709" s="117">
        <f>IF(DATOS!J2673=Y$39,DATOS!C2673,"")</f>
        <v>0</v>
      </c>
    </row>
    <row r="2710" spans="27:29" x14ac:dyDescent="0.3">
      <c r="AA2710" s="114">
        <f t="shared" si="46"/>
        <v>1</v>
      </c>
      <c r="AB2710" s="114">
        <f>IF(AC2710="",0,IFERROR(IF(VLOOKUP(AC2710,AC$38:AC2709,1,0)&gt;0,0,0),1))</f>
        <v>0</v>
      </c>
      <c r="AC2710" s="117">
        <f>IF(DATOS!J2674=Y$39,DATOS!C2674,"")</f>
        <v>0</v>
      </c>
    </row>
    <row r="2711" spans="27:29" x14ac:dyDescent="0.3">
      <c r="AA2711" s="114">
        <f t="shared" si="46"/>
        <v>1</v>
      </c>
      <c r="AB2711" s="114">
        <f>IF(AC2711="",0,IFERROR(IF(VLOOKUP(AC2711,AC$38:AC2710,1,0)&gt;0,0,0),1))</f>
        <v>0</v>
      </c>
      <c r="AC2711" s="117">
        <f>IF(DATOS!J2675=Y$39,DATOS!C2675,"")</f>
        <v>0</v>
      </c>
    </row>
    <row r="2712" spans="27:29" x14ac:dyDescent="0.3">
      <c r="AA2712" s="114">
        <f t="shared" si="46"/>
        <v>1</v>
      </c>
      <c r="AB2712" s="114">
        <f>IF(AC2712="",0,IFERROR(IF(VLOOKUP(AC2712,AC$38:AC2711,1,0)&gt;0,0,0),1))</f>
        <v>0</v>
      </c>
      <c r="AC2712" s="117">
        <f>IF(DATOS!J2676=Y$39,DATOS!C2676,"")</f>
        <v>0</v>
      </c>
    </row>
    <row r="2713" spans="27:29" x14ac:dyDescent="0.3">
      <c r="AA2713" s="114">
        <f t="shared" si="46"/>
        <v>1</v>
      </c>
      <c r="AB2713" s="114">
        <f>IF(AC2713="",0,IFERROR(IF(VLOOKUP(AC2713,AC$38:AC2712,1,0)&gt;0,0,0),1))</f>
        <v>0</v>
      </c>
      <c r="AC2713" s="117">
        <f>IF(DATOS!J2677=Y$39,DATOS!C2677,"")</f>
        <v>0</v>
      </c>
    </row>
    <row r="2714" spans="27:29" x14ac:dyDescent="0.3">
      <c r="AA2714" s="114">
        <f t="shared" si="46"/>
        <v>1</v>
      </c>
      <c r="AB2714" s="114">
        <f>IF(AC2714="",0,IFERROR(IF(VLOOKUP(AC2714,AC$38:AC2713,1,0)&gt;0,0,0),1))</f>
        <v>0</v>
      </c>
      <c r="AC2714" s="117">
        <f>IF(DATOS!J2678=Y$39,DATOS!C2678,"")</f>
        <v>0</v>
      </c>
    </row>
    <row r="2715" spans="27:29" x14ac:dyDescent="0.3">
      <c r="AA2715" s="114">
        <f t="shared" si="46"/>
        <v>1</v>
      </c>
      <c r="AB2715" s="114">
        <f>IF(AC2715="",0,IFERROR(IF(VLOOKUP(AC2715,AC$38:AC2714,1,0)&gt;0,0,0),1))</f>
        <v>0</v>
      </c>
      <c r="AC2715" s="117">
        <f>IF(DATOS!J2679=Y$39,DATOS!C2679,"")</f>
        <v>0</v>
      </c>
    </row>
    <row r="2716" spans="27:29" x14ac:dyDescent="0.3">
      <c r="AA2716" s="114">
        <f t="shared" si="46"/>
        <v>1</v>
      </c>
      <c r="AB2716" s="114">
        <f>IF(AC2716="",0,IFERROR(IF(VLOOKUP(AC2716,AC$38:AC2715,1,0)&gt;0,0,0),1))</f>
        <v>0</v>
      </c>
      <c r="AC2716" s="117">
        <f>IF(DATOS!J2680=Y$39,DATOS!C2680,"")</f>
        <v>0</v>
      </c>
    </row>
    <row r="2717" spans="27:29" x14ac:dyDescent="0.3">
      <c r="AA2717" s="114">
        <f t="shared" si="46"/>
        <v>1</v>
      </c>
      <c r="AB2717" s="114">
        <f>IF(AC2717="",0,IFERROR(IF(VLOOKUP(AC2717,AC$38:AC2716,1,0)&gt;0,0,0),1))</f>
        <v>0</v>
      </c>
      <c r="AC2717" s="117">
        <f>IF(DATOS!J2681=Y$39,DATOS!C2681,"")</f>
        <v>0</v>
      </c>
    </row>
    <row r="2718" spans="27:29" x14ac:dyDescent="0.3">
      <c r="AA2718" s="114">
        <f t="shared" si="46"/>
        <v>1</v>
      </c>
      <c r="AB2718" s="114">
        <f>IF(AC2718="",0,IFERROR(IF(VLOOKUP(AC2718,AC$38:AC2717,1,0)&gt;0,0,0),1))</f>
        <v>0</v>
      </c>
      <c r="AC2718" s="117">
        <f>IF(DATOS!J2682=Y$39,DATOS!C2682,"")</f>
        <v>0</v>
      </c>
    </row>
    <row r="2719" spans="27:29" x14ac:dyDescent="0.3">
      <c r="AA2719" s="114">
        <f t="shared" si="46"/>
        <v>1</v>
      </c>
      <c r="AB2719" s="114">
        <f>IF(AC2719="",0,IFERROR(IF(VLOOKUP(AC2719,AC$38:AC2718,1,0)&gt;0,0,0),1))</f>
        <v>0</v>
      </c>
      <c r="AC2719" s="117">
        <f>IF(DATOS!J2683=Y$39,DATOS!C2683,"")</f>
        <v>0</v>
      </c>
    </row>
    <row r="2720" spans="27:29" x14ac:dyDescent="0.3">
      <c r="AA2720" s="114">
        <f t="shared" si="46"/>
        <v>1</v>
      </c>
      <c r="AB2720" s="114">
        <f>IF(AC2720="",0,IFERROR(IF(VLOOKUP(AC2720,AC$38:AC2719,1,0)&gt;0,0,0),1))</f>
        <v>0</v>
      </c>
      <c r="AC2720" s="117">
        <f>IF(DATOS!J2684=Y$39,DATOS!C2684,"")</f>
        <v>0</v>
      </c>
    </row>
    <row r="2721" spans="27:29" x14ac:dyDescent="0.3">
      <c r="AA2721" s="114">
        <f t="shared" si="46"/>
        <v>1</v>
      </c>
      <c r="AB2721" s="114">
        <f>IF(AC2721="",0,IFERROR(IF(VLOOKUP(AC2721,AC$38:AC2720,1,0)&gt;0,0,0),1))</f>
        <v>0</v>
      </c>
      <c r="AC2721" s="117">
        <f>IF(DATOS!J2685=Y$39,DATOS!C2685,"")</f>
        <v>0</v>
      </c>
    </row>
    <row r="2722" spans="27:29" x14ac:dyDescent="0.3">
      <c r="AA2722" s="114">
        <f t="shared" si="46"/>
        <v>1</v>
      </c>
      <c r="AB2722" s="114">
        <f>IF(AC2722="",0,IFERROR(IF(VLOOKUP(AC2722,AC$38:AC2721,1,0)&gt;0,0,0),1))</f>
        <v>0</v>
      </c>
      <c r="AC2722" s="117">
        <f>IF(DATOS!J2686=Y$39,DATOS!C2686,"")</f>
        <v>0</v>
      </c>
    </row>
    <row r="2723" spans="27:29" x14ac:dyDescent="0.3">
      <c r="AA2723" s="114">
        <f t="shared" si="46"/>
        <v>1</v>
      </c>
      <c r="AB2723" s="114">
        <f>IF(AC2723="",0,IFERROR(IF(VLOOKUP(AC2723,AC$38:AC2722,1,0)&gt;0,0,0),1))</f>
        <v>0</v>
      </c>
      <c r="AC2723" s="117">
        <f>IF(DATOS!J2687=Y$39,DATOS!C2687,"")</f>
        <v>0</v>
      </c>
    </row>
    <row r="2724" spans="27:29" x14ac:dyDescent="0.3">
      <c r="AA2724" s="114">
        <f t="shared" si="46"/>
        <v>1</v>
      </c>
      <c r="AB2724" s="114">
        <f>IF(AC2724="",0,IFERROR(IF(VLOOKUP(AC2724,AC$38:AC2723,1,0)&gt;0,0,0),1))</f>
        <v>0</v>
      </c>
      <c r="AC2724" s="117">
        <f>IF(DATOS!J2688=Y$39,DATOS!C2688,"")</f>
        <v>0</v>
      </c>
    </row>
    <row r="2725" spans="27:29" x14ac:dyDescent="0.3">
      <c r="AA2725" s="114">
        <f t="shared" si="46"/>
        <v>1</v>
      </c>
      <c r="AB2725" s="114">
        <f>IF(AC2725="",0,IFERROR(IF(VLOOKUP(AC2725,AC$38:AC2724,1,0)&gt;0,0,0),1))</f>
        <v>0</v>
      </c>
      <c r="AC2725" s="117">
        <f>IF(DATOS!J2689=Y$39,DATOS!C2689,"")</f>
        <v>0</v>
      </c>
    </row>
    <row r="2726" spans="27:29" x14ac:dyDescent="0.3">
      <c r="AA2726" s="114">
        <f t="shared" ref="AA2726:AA2789" si="47">AA2725+AB2726</f>
        <v>1</v>
      </c>
      <c r="AB2726" s="114">
        <f>IF(AC2726="",0,IFERROR(IF(VLOOKUP(AC2726,AC$38:AC2725,1,0)&gt;0,0,0),1))</f>
        <v>0</v>
      </c>
      <c r="AC2726" s="117">
        <f>IF(DATOS!J2690=Y$39,DATOS!C2690,"")</f>
        <v>0</v>
      </c>
    </row>
    <row r="2727" spans="27:29" x14ac:dyDescent="0.3">
      <c r="AA2727" s="114">
        <f t="shared" si="47"/>
        <v>1</v>
      </c>
      <c r="AB2727" s="114">
        <f>IF(AC2727="",0,IFERROR(IF(VLOOKUP(AC2727,AC$38:AC2726,1,0)&gt;0,0,0),1))</f>
        <v>0</v>
      </c>
      <c r="AC2727" s="117">
        <f>IF(DATOS!J2691=Y$39,DATOS!C2691,"")</f>
        <v>0</v>
      </c>
    </row>
    <row r="2728" spans="27:29" x14ac:dyDescent="0.3">
      <c r="AA2728" s="114">
        <f t="shared" si="47"/>
        <v>1</v>
      </c>
      <c r="AB2728" s="114">
        <f>IF(AC2728="",0,IFERROR(IF(VLOOKUP(AC2728,AC$38:AC2727,1,0)&gt;0,0,0),1))</f>
        <v>0</v>
      </c>
      <c r="AC2728" s="117">
        <f>IF(DATOS!J2692=Y$39,DATOS!C2692,"")</f>
        <v>0</v>
      </c>
    </row>
    <row r="2729" spans="27:29" x14ac:dyDescent="0.3">
      <c r="AA2729" s="114">
        <f t="shared" si="47"/>
        <v>1</v>
      </c>
      <c r="AB2729" s="114">
        <f>IF(AC2729="",0,IFERROR(IF(VLOOKUP(AC2729,AC$38:AC2728,1,0)&gt;0,0,0),1))</f>
        <v>0</v>
      </c>
      <c r="AC2729" s="117">
        <f>IF(DATOS!J2693=Y$39,DATOS!C2693,"")</f>
        <v>0</v>
      </c>
    </row>
    <row r="2730" spans="27:29" x14ac:dyDescent="0.3">
      <c r="AA2730" s="114">
        <f t="shared" si="47"/>
        <v>1</v>
      </c>
      <c r="AB2730" s="114">
        <f>IF(AC2730="",0,IFERROR(IF(VLOOKUP(AC2730,AC$38:AC2729,1,0)&gt;0,0,0),1))</f>
        <v>0</v>
      </c>
      <c r="AC2730" s="117">
        <f>IF(DATOS!J2694=Y$39,DATOS!C2694,"")</f>
        <v>0</v>
      </c>
    </row>
    <row r="2731" spans="27:29" x14ac:dyDescent="0.3">
      <c r="AA2731" s="114">
        <f t="shared" si="47"/>
        <v>1</v>
      </c>
      <c r="AB2731" s="114">
        <f>IF(AC2731="",0,IFERROR(IF(VLOOKUP(AC2731,AC$38:AC2730,1,0)&gt;0,0,0),1))</f>
        <v>0</v>
      </c>
      <c r="AC2731" s="117">
        <f>IF(DATOS!J2695=Y$39,DATOS!C2695,"")</f>
        <v>0</v>
      </c>
    </row>
    <row r="2732" spans="27:29" x14ac:dyDescent="0.3">
      <c r="AA2732" s="114">
        <f t="shared" si="47"/>
        <v>1</v>
      </c>
      <c r="AB2732" s="114">
        <f>IF(AC2732="",0,IFERROR(IF(VLOOKUP(AC2732,AC$38:AC2731,1,0)&gt;0,0,0),1))</f>
        <v>0</v>
      </c>
      <c r="AC2732" s="117">
        <f>IF(DATOS!J2696=Y$39,DATOS!C2696,"")</f>
        <v>0</v>
      </c>
    </row>
    <row r="2733" spans="27:29" x14ac:dyDescent="0.3">
      <c r="AA2733" s="114">
        <f t="shared" si="47"/>
        <v>1</v>
      </c>
      <c r="AB2733" s="114">
        <f>IF(AC2733="",0,IFERROR(IF(VLOOKUP(AC2733,AC$38:AC2732,1,0)&gt;0,0,0),1))</f>
        <v>0</v>
      </c>
      <c r="AC2733" s="117">
        <f>IF(DATOS!J2697=Y$39,DATOS!C2697,"")</f>
        <v>0</v>
      </c>
    </row>
    <row r="2734" spans="27:29" x14ac:dyDescent="0.3">
      <c r="AA2734" s="114">
        <f t="shared" si="47"/>
        <v>1</v>
      </c>
      <c r="AB2734" s="114">
        <f>IF(AC2734="",0,IFERROR(IF(VLOOKUP(AC2734,AC$38:AC2733,1,0)&gt;0,0,0),1))</f>
        <v>0</v>
      </c>
      <c r="AC2734" s="117">
        <f>IF(DATOS!J2698=Y$39,DATOS!C2698,"")</f>
        <v>0</v>
      </c>
    </row>
    <row r="2735" spans="27:29" x14ac:dyDescent="0.3">
      <c r="AA2735" s="114">
        <f t="shared" si="47"/>
        <v>1</v>
      </c>
      <c r="AB2735" s="114">
        <f>IF(AC2735="",0,IFERROR(IF(VLOOKUP(AC2735,AC$38:AC2734,1,0)&gt;0,0,0),1))</f>
        <v>0</v>
      </c>
      <c r="AC2735" s="117">
        <f>IF(DATOS!J2699=Y$39,DATOS!C2699,"")</f>
        <v>0</v>
      </c>
    </row>
    <row r="2736" spans="27:29" x14ac:dyDescent="0.3">
      <c r="AA2736" s="114">
        <f t="shared" si="47"/>
        <v>1</v>
      </c>
      <c r="AB2736" s="114">
        <f>IF(AC2736="",0,IFERROR(IF(VLOOKUP(AC2736,AC$38:AC2735,1,0)&gt;0,0,0),1))</f>
        <v>0</v>
      </c>
      <c r="AC2736" s="117">
        <f>IF(DATOS!J2700=Y$39,DATOS!C2700,"")</f>
        <v>0</v>
      </c>
    </row>
    <row r="2737" spans="27:29" x14ac:dyDescent="0.3">
      <c r="AA2737" s="114">
        <f t="shared" si="47"/>
        <v>1</v>
      </c>
      <c r="AB2737" s="114">
        <f>IF(AC2737="",0,IFERROR(IF(VLOOKUP(AC2737,AC$38:AC2736,1,0)&gt;0,0,0),1))</f>
        <v>0</v>
      </c>
      <c r="AC2737" s="117">
        <f>IF(DATOS!J2701=Y$39,DATOS!C2701,"")</f>
        <v>0</v>
      </c>
    </row>
    <row r="2738" spans="27:29" x14ac:dyDescent="0.3">
      <c r="AA2738" s="114">
        <f t="shared" si="47"/>
        <v>1</v>
      </c>
      <c r="AB2738" s="114">
        <f>IF(AC2738="",0,IFERROR(IF(VLOOKUP(AC2738,AC$38:AC2737,1,0)&gt;0,0,0),1))</f>
        <v>0</v>
      </c>
      <c r="AC2738" s="117">
        <f>IF(DATOS!J2702=Y$39,DATOS!C2702,"")</f>
        <v>0</v>
      </c>
    </row>
    <row r="2739" spans="27:29" x14ac:dyDescent="0.3">
      <c r="AA2739" s="114">
        <f t="shared" si="47"/>
        <v>1</v>
      </c>
      <c r="AB2739" s="114">
        <f>IF(AC2739="",0,IFERROR(IF(VLOOKUP(AC2739,AC$38:AC2738,1,0)&gt;0,0,0),1))</f>
        <v>0</v>
      </c>
      <c r="AC2739" s="117">
        <f>IF(DATOS!J2703=Y$39,DATOS!C2703,"")</f>
        <v>0</v>
      </c>
    </row>
    <row r="2740" spans="27:29" x14ac:dyDescent="0.3">
      <c r="AA2740" s="114">
        <f t="shared" si="47"/>
        <v>1</v>
      </c>
      <c r="AB2740" s="114">
        <f>IF(AC2740="",0,IFERROR(IF(VLOOKUP(AC2740,AC$38:AC2739,1,0)&gt;0,0,0),1))</f>
        <v>0</v>
      </c>
      <c r="AC2740" s="117">
        <f>IF(DATOS!J2704=Y$39,DATOS!C2704,"")</f>
        <v>0</v>
      </c>
    </row>
    <row r="2741" spans="27:29" x14ac:dyDescent="0.3">
      <c r="AA2741" s="114">
        <f t="shared" si="47"/>
        <v>1</v>
      </c>
      <c r="AB2741" s="114">
        <f>IF(AC2741="",0,IFERROR(IF(VLOOKUP(AC2741,AC$38:AC2740,1,0)&gt;0,0,0),1))</f>
        <v>0</v>
      </c>
      <c r="AC2741" s="117">
        <f>IF(DATOS!J2705=Y$39,DATOS!C2705,"")</f>
        <v>0</v>
      </c>
    </row>
    <row r="2742" spans="27:29" x14ac:dyDescent="0.3">
      <c r="AA2742" s="114">
        <f t="shared" si="47"/>
        <v>1</v>
      </c>
      <c r="AB2742" s="114">
        <f>IF(AC2742="",0,IFERROR(IF(VLOOKUP(AC2742,AC$38:AC2741,1,0)&gt;0,0,0),1))</f>
        <v>0</v>
      </c>
      <c r="AC2742" s="117">
        <f>IF(DATOS!J2706=Y$39,DATOS!C2706,"")</f>
        <v>0</v>
      </c>
    </row>
    <row r="2743" spans="27:29" x14ac:dyDescent="0.3">
      <c r="AA2743" s="114">
        <f t="shared" si="47"/>
        <v>1</v>
      </c>
      <c r="AB2743" s="114">
        <f>IF(AC2743="",0,IFERROR(IF(VLOOKUP(AC2743,AC$38:AC2742,1,0)&gt;0,0,0),1))</f>
        <v>0</v>
      </c>
      <c r="AC2743" s="117">
        <f>IF(DATOS!J2707=Y$39,DATOS!C2707,"")</f>
        <v>0</v>
      </c>
    </row>
    <row r="2744" spans="27:29" x14ac:dyDescent="0.3">
      <c r="AA2744" s="114">
        <f t="shared" si="47"/>
        <v>1</v>
      </c>
      <c r="AB2744" s="114">
        <f>IF(AC2744="",0,IFERROR(IF(VLOOKUP(AC2744,AC$38:AC2743,1,0)&gt;0,0,0),1))</f>
        <v>0</v>
      </c>
      <c r="AC2744" s="117">
        <f>IF(DATOS!J2708=Y$39,DATOS!C2708,"")</f>
        <v>0</v>
      </c>
    </row>
    <row r="2745" spans="27:29" x14ac:dyDescent="0.3">
      <c r="AA2745" s="114">
        <f t="shared" si="47"/>
        <v>1</v>
      </c>
      <c r="AB2745" s="114">
        <f>IF(AC2745="",0,IFERROR(IF(VLOOKUP(AC2745,AC$38:AC2744,1,0)&gt;0,0,0),1))</f>
        <v>0</v>
      </c>
      <c r="AC2745" s="117">
        <f>IF(DATOS!J2709=Y$39,DATOS!C2709,"")</f>
        <v>0</v>
      </c>
    </row>
    <row r="2746" spans="27:29" x14ac:dyDescent="0.3">
      <c r="AA2746" s="114">
        <f t="shared" si="47"/>
        <v>1</v>
      </c>
      <c r="AB2746" s="114">
        <f>IF(AC2746="",0,IFERROR(IF(VLOOKUP(AC2746,AC$38:AC2745,1,0)&gt;0,0,0),1))</f>
        <v>0</v>
      </c>
      <c r="AC2746" s="117">
        <f>IF(DATOS!J2710=Y$39,DATOS!C2710,"")</f>
        <v>0</v>
      </c>
    </row>
    <row r="2747" spans="27:29" x14ac:dyDescent="0.3">
      <c r="AA2747" s="114">
        <f t="shared" si="47"/>
        <v>1</v>
      </c>
      <c r="AB2747" s="114">
        <f>IF(AC2747="",0,IFERROR(IF(VLOOKUP(AC2747,AC$38:AC2746,1,0)&gt;0,0,0),1))</f>
        <v>0</v>
      </c>
      <c r="AC2747" s="117">
        <f>IF(DATOS!J2711=Y$39,DATOS!C2711,"")</f>
        <v>0</v>
      </c>
    </row>
    <row r="2748" spans="27:29" x14ac:dyDescent="0.3">
      <c r="AA2748" s="114">
        <f t="shared" si="47"/>
        <v>1</v>
      </c>
      <c r="AB2748" s="114">
        <f>IF(AC2748="",0,IFERROR(IF(VLOOKUP(AC2748,AC$38:AC2747,1,0)&gt;0,0,0),1))</f>
        <v>0</v>
      </c>
      <c r="AC2748" s="117">
        <f>IF(DATOS!J2712=Y$39,DATOS!C2712,"")</f>
        <v>0</v>
      </c>
    </row>
    <row r="2749" spans="27:29" x14ac:dyDescent="0.3">
      <c r="AA2749" s="114">
        <f t="shared" si="47"/>
        <v>1</v>
      </c>
      <c r="AB2749" s="114">
        <f>IF(AC2749="",0,IFERROR(IF(VLOOKUP(AC2749,AC$38:AC2748,1,0)&gt;0,0,0),1))</f>
        <v>0</v>
      </c>
      <c r="AC2749" s="117">
        <f>IF(DATOS!J2713=Y$39,DATOS!C2713,"")</f>
        <v>0</v>
      </c>
    </row>
    <row r="2750" spans="27:29" x14ac:dyDescent="0.3">
      <c r="AA2750" s="114">
        <f t="shared" si="47"/>
        <v>1</v>
      </c>
      <c r="AB2750" s="114">
        <f>IF(AC2750="",0,IFERROR(IF(VLOOKUP(AC2750,AC$38:AC2749,1,0)&gt;0,0,0),1))</f>
        <v>0</v>
      </c>
      <c r="AC2750" s="117">
        <f>IF(DATOS!J2714=Y$39,DATOS!C2714,"")</f>
        <v>0</v>
      </c>
    </row>
    <row r="2751" spans="27:29" x14ac:dyDescent="0.3">
      <c r="AA2751" s="114">
        <f t="shared" si="47"/>
        <v>1</v>
      </c>
      <c r="AB2751" s="114">
        <f>IF(AC2751="",0,IFERROR(IF(VLOOKUP(AC2751,AC$38:AC2750,1,0)&gt;0,0,0),1))</f>
        <v>0</v>
      </c>
      <c r="AC2751" s="117">
        <f>IF(DATOS!J2715=Y$39,DATOS!C2715,"")</f>
        <v>0</v>
      </c>
    </row>
    <row r="2752" spans="27:29" x14ac:dyDescent="0.3">
      <c r="AA2752" s="114">
        <f t="shared" si="47"/>
        <v>1</v>
      </c>
      <c r="AB2752" s="114">
        <f>IF(AC2752="",0,IFERROR(IF(VLOOKUP(AC2752,AC$38:AC2751,1,0)&gt;0,0,0),1))</f>
        <v>0</v>
      </c>
      <c r="AC2752" s="117">
        <f>IF(DATOS!J2716=Y$39,DATOS!C2716,"")</f>
        <v>0</v>
      </c>
    </row>
    <row r="2753" spans="27:29" x14ac:dyDescent="0.3">
      <c r="AA2753" s="114">
        <f t="shared" si="47"/>
        <v>1</v>
      </c>
      <c r="AB2753" s="114">
        <f>IF(AC2753="",0,IFERROR(IF(VLOOKUP(AC2753,AC$38:AC2752,1,0)&gt;0,0,0),1))</f>
        <v>0</v>
      </c>
      <c r="AC2753" s="117">
        <f>IF(DATOS!J2717=Y$39,DATOS!C2717,"")</f>
        <v>0</v>
      </c>
    </row>
    <row r="2754" spans="27:29" x14ac:dyDescent="0.3">
      <c r="AA2754" s="114">
        <f t="shared" si="47"/>
        <v>1</v>
      </c>
      <c r="AB2754" s="114">
        <f>IF(AC2754="",0,IFERROR(IF(VLOOKUP(AC2754,AC$38:AC2753,1,0)&gt;0,0,0),1))</f>
        <v>0</v>
      </c>
      <c r="AC2754" s="117">
        <f>IF(DATOS!J2718=Y$39,DATOS!C2718,"")</f>
        <v>0</v>
      </c>
    </row>
    <row r="2755" spans="27:29" x14ac:dyDescent="0.3">
      <c r="AA2755" s="114">
        <f t="shared" si="47"/>
        <v>1</v>
      </c>
      <c r="AB2755" s="114">
        <f>IF(AC2755="",0,IFERROR(IF(VLOOKUP(AC2755,AC$38:AC2754,1,0)&gt;0,0,0),1))</f>
        <v>0</v>
      </c>
      <c r="AC2755" s="117">
        <f>IF(DATOS!J2719=Y$39,DATOS!C2719,"")</f>
        <v>0</v>
      </c>
    </row>
    <row r="2756" spans="27:29" x14ac:dyDescent="0.3">
      <c r="AA2756" s="114">
        <f t="shared" si="47"/>
        <v>1</v>
      </c>
      <c r="AB2756" s="114">
        <f>IF(AC2756="",0,IFERROR(IF(VLOOKUP(AC2756,AC$38:AC2755,1,0)&gt;0,0,0),1))</f>
        <v>0</v>
      </c>
      <c r="AC2756" s="117">
        <f>IF(DATOS!J2720=Y$39,DATOS!C2720,"")</f>
        <v>0</v>
      </c>
    </row>
    <row r="2757" spans="27:29" x14ac:dyDescent="0.3">
      <c r="AA2757" s="114">
        <f t="shared" si="47"/>
        <v>1</v>
      </c>
      <c r="AB2757" s="114">
        <f>IF(AC2757="",0,IFERROR(IF(VLOOKUP(AC2757,AC$38:AC2756,1,0)&gt;0,0,0),1))</f>
        <v>0</v>
      </c>
      <c r="AC2757" s="117">
        <f>IF(DATOS!J2721=Y$39,DATOS!C2721,"")</f>
        <v>0</v>
      </c>
    </row>
    <row r="2758" spans="27:29" x14ac:dyDescent="0.3">
      <c r="AA2758" s="114">
        <f t="shared" si="47"/>
        <v>1</v>
      </c>
      <c r="AB2758" s="114">
        <f>IF(AC2758="",0,IFERROR(IF(VLOOKUP(AC2758,AC$38:AC2757,1,0)&gt;0,0,0),1))</f>
        <v>0</v>
      </c>
      <c r="AC2758" s="117">
        <f>IF(DATOS!J2722=Y$39,DATOS!C2722,"")</f>
        <v>0</v>
      </c>
    </row>
    <row r="2759" spans="27:29" x14ac:dyDescent="0.3">
      <c r="AA2759" s="114">
        <f t="shared" si="47"/>
        <v>1</v>
      </c>
      <c r="AB2759" s="114">
        <f>IF(AC2759="",0,IFERROR(IF(VLOOKUP(AC2759,AC$38:AC2758,1,0)&gt;0,0,0),1))</f>
        <v>0</v>
      </c>
      <c r="AC2759" s="117">
        <f>IF(DATOS!J2723=Y$39,DATOS!C2723,"")</f>
        <v>0</v>
      </c>
    </row>
    <row r="2760" spans="27:29" x14ac:dyDescent="0.3">
      <c r="AA2760" s="114">
        <f t="shared" si="47"/>
        <v>1</v>
      </c>
      <c r="AB2760" s="114">
        <f>IF(AC2760="",0,IFERROR(IF(VLOOKUP(AC2760,AC$38:AC2759,1,0)&gt;0,0,0),1))</f>
        <v>0</v>
      </c>
      <c r="AC2760" s="117">
        <f>IF(DATOS!J2724=Y$39,DATOS!C2724,"")</f>
        <v>0</v>
      </c>
    </row>
    <row r="2761" spans="27:29" x14ac:dyDescent="0.3">
      <c r="AA2761" s="114">
        <f t="shared" si="47"/>
        <v>1</v>
      </c>
      <c r="AB2761" s="114">
        <f>IF(AC2761="",0,IFERROR(IF(VLOOKUP(AC2761,AC$38:AC2760,1,0)&gt;0,0,0),1))</f>
        <v>0</v>
      </c>
      <c r="AC2761" s="117">
        <f>IF(DATOS!J2725=Y$39,DATOS!C2725,"")</f>
        <v>0</v>
      </c>
    </row>
    <row r="2762" spans="27:29" x14ac:dyDescent="0.3">
      <c r="AA2762" s="114">
        <f t="shared" si="47"/>
        <v>1</v>
      </c>
      <c r="AB2762" s="114">
        <f>IF(AC2762="",0,IFERROR(IF(VLOOKUP(AC2762,AC$38:AC2761,1,0)&gt;0,0,0),1))</f>
        <v>0</v>
      </c>
      <c r="AC2762" s="117">
        <f>IF(DATOS!J2726=Y$39,DATOS!C2726,"")</f>
        <v>0</v>
      </c>
    </row>
    <row r="2763" spans="27:29" x14ac:dyDescent="0.3">
      <c r="AA2763" s="114">
        <f t="shared" si="47"/>
        <v>1</v>
      </c>
      <c r="AB2763" s="114">
        <f>IF(AC2763="",0,IFERROR(IF(VLOOKUP(AC2763,AC$38:AC2762,1,0)&gt;0,0,0),1))</f>
        <v>0</v>
      </c>
      <c r="AC2763" s="117">
        <f>IF(DATOS!J2727=Y$39,DATOS!C2727,"")</f>
        <v>0</v>
      </c>
    </row>
    <row r="2764" spans="27:29" x14ac:dyDescent="0.3">
      <c r="AA2764" s="114">
        <f t="shared" si="47"/>
        <v>1</v>
      </c>
      <c r="AB2764" s="114">
        <f>IF(AC2764="",0,IFERROR(IF(VLOOKUP(AC2764,AC$38:AC2763,1,0)&gt;0,0,0),1))</f>
        <v>0</v>
      </c>
      <c r="AC2764" s="117">
        <f>IF(DATOS!J2728=Y$39,DATOS!C2728,"")</f>
        <v>0</v>
      </c>
    </row>
    <row r="2765" spans="27:29" x14ac:dyDescent="0.3">
      <c r="AA2765" s="114">
        <f t="shared" si="47"/>
        <v>1</v>
      </c>
      <c r="AB2765" s="114">
        <f>IF(AC2765="",0,IFERROR(IF(VLOOKUP(AC2765,AC$38:AC2764,1,0)&gt;0,0,0),1))</f>
        <v>0</v>
      </c>
      <c r="AC2765" s="117">
        <f>IF(DATOS!J2729=Y$39,DATOS!C2729,"")</f>
        <v>0</v>
      </c>
    </row>
    <row r="2766" spans="27:29" x14ac:dyDescent="0.3">
      <c r="AA2766" s="114">
        <f t="shared" si="47"/>
        <v>1</v>
      </c>
      <c r="AB2766" s="114">
        <f>IF(AC2766="",0,IFERROR(IF(VLOOKUP(AC2766,AC$38:AC2765,1,0)&gt;0,0,0),1))</f>
        <v>0</v>
      </c>
      <c r="AC2766" s="117">
        <f>IF(DATOS!J2730=Y$39,DATOS!C2730,"")</f>
        <v>0</v>
      </c>
    </row>
    <row r="2767" spans="27:29" x14ac:dyDescent="0.3">
      <c r="AA2767" s="114">
        <f t="shared" si="47"/>
        <v>1</v>
      </c>
      <c r="AB2767" s="114">
        <f>IF(AC2767="",0,IFERROR(IF(VLOOKUP(AC2767,AC$38:AC2766,1,0)&gt;0,0,0),1))</f>
        <v>0</v>
      </c>
      <c r="AC2767" s="117">
        <f>IF(DATOS!J2731=Y$39,DATOS!C2731,"")</f>
        <v>0</v>
      </c>
    </row>
    <row r="2768" spans="27:29" x14ac:dyDescent="0.3">
      <c r="AA2768" s="114">
        <f t="shared" si="47"/>
        <v>1</v>
      </c>
      <c r="AB2768" s="114">
        <f>IF(AC2768="",0,IFERROR(IF(VLOOKUP(AC2768,AC$38:AC2767,1,0)&gt;0,0,0),1))</f>
        <v>0</v>
      </c>
      <c r="AC2768" s="117">
        <f>IF(DATOS!J2732=Y$39,DATOS!C2732,"")</f>
        <v>0</v>
      </c>
    </row>
    <row r="2769" spans="27:29" x14ac:dyDescent="0.3">
      <c r="AA2769" s="114">
        <f t="shared" si="47"/>
        <v>1</v>
      </c>
      <c r="AB2769" s="114">
        <f>IF(AC2769="",0,IFERROR(IF(VLOOKUP(AC2769,AC$38:AC2768,1,0)&gt;0,0,0),1))</f>
        <v>0</v>
      </c>
      <c r="AC2769" s="117">
        <f>IF(DATOS!J2733=Y$39,DATOS!C2733,"")</f>
        <v>0</v>
      </c>
    </row>
    <row r="2770" spans="27:29" x14ac:dyDescent="0.3">
      <c r="AA2770" s="114">
        <f t="shared" si="47"/>
        <v>1</v>
      </c>
      <c r="AB2770" s="114">
        <f>IF(AC2770="",0,IFERROR(IF(VLOOKUP(AC2770,AC$38:AC2769,1,0)&gt;0,0,0),1))</f>
        <v>0</v>
      </c>
      <c r="AC2770" s="117">
        <f>IF(DATOS!J2734=Y$39,DATOS!C2734,"")</f>
        <v>0</v>
      </c>
    </row>
    <row r="2771" spans="27:29" x14ac:dyDescent="0.3">
      <c r="AA2771" s="114">
        <f t="shared" si="47"/>
        <v>1</v>
      </c>
      <c r="AB2771" s="114">
        <f>IF(AC2771="",0,IFERROR(IF(VLOOKUP(AC2771,AC$38:AC2770,1,0)&gt;0,0,0),1))</f>
        <v>0</v>
      </c>
      <c r="AC2771" s="117">
        <f>IF(DATOS!J2735=Y$39,DATOS!C2735,"")</f>
        <v>0</v>
      </c>
    </row>
    <row r="2772" spans="27:29" x14ac:dyDescent="0.3">
      <c r="AA2772" s="114">
        <f t="shared" si="47"/>
        <v>1</v>
      </c>
      <c r="AB2772" s="114">
        <f>IF(AC2772="",0,IFERROR(IF(VLOOKUP(AC2772,AC$38:AC2771,1,0)&gt;0,0,0),1))</f>
        <v>0</v>
      </c>
      <c r="AC2772" s="117">
        <f>IF(DATOS!J2736=Y$39,DATOS!C2736,"")</f>
        <v>0</v>
      </c>
    </row>
    <row r="2773" spans="27:29" x14ac:dyDescent="0.3">
      <c r="AA2773" s="114">
        <f t="shared" si="47"/>
        <v>1</v>
      </c>
      <c r="AB2773" s="114">
        <f>IF(AC2773="",0,IFERROR(IF(VLOOKUP(AC2773,AC$38:AC2772,1,0)&gt;0,0,0),1))</f>
        <v>0</v>
      </c>
      <c r="AC2773" s="117">
        <f>IF(DATOS!J2737=Y$39,DATOS!C2737,"")</f>
        <v>0</v>
      </c>
    </row>
    <row r="2774" spans="27:29" x14ac:dyDescent="0.3">
      <c r="AA2774" s="114">
        <f t="shared" si="47"/>
        <v>1</v>
      </c>
      <c r="AB2774" s="114">
        <f>IF(AC2774="",0,IFERROR(IF(VLOOKUP(AC2774,AC$38:AC2773,1,0)&gt;0,0,0),1))</f>
        <v>0</v>
      </c>
      <c r="AC2774" s="117">
        <f>IF(DATOS!J2738=Y$39,DATOS!C2738,"")</f>
        <v>0</v>
      </c>
    </row>
    <row r="2775" spans="27:29" x14ac:dyDescent="0.3">
      <c r="AA2775" s="114">
        <f t="shared" si="47"/>
        <v>1</v>
      </c>
      <c r="AB2775" s="114">
        <f>IF(AC2775="",0,IFERROR(IF(VLOOKUP(AC2775,AC$38:AC2774,1,0)&gt;0,0,0),1))</f>
        <v>0</v>
      </c>
      <c r="AC2775" s="117">
        <f>IF(DATOS!J2739=Y$39,DATOS!C2739,"")</f>
        <v>0</v>
      </c>
    </row>
    <row r="2776" spans="27:29" x14ac:dyDescent="0.3">
      <c r="AA2776" s="114">
        <f t="shared" si="47"/>
        <v>1</v>
      </c>
      <c r="AB2776" s="114">
        <f>IF(AC2776="",0,IFERROR(IF(VLOOKUP(AC2776,AC$38:AC2775,1,0)&gt;0,0,0),1))</f>
        <v>0</v>
      </c>
      <c r="AC2776" s="117">
        <f>IF(DATOS!J2740=Y$39,DATOS!C2740,"")</f>
        <v>0</v>
      </c>
    </row>
    <row r="2777" spans="27:29" x14ac:dyDescent="0.3">
      <c r="AA2777" s="114">
        <f t="shared" si="47"/>
        <v>1</v>
      </c>
      <c r="AB2777" s="114">
        <f>IF(AC2777="",0,IFERROR(IF(VLOOKUP(AC2777,AC$38:AC2776,1,0)&gt;0,0,0),1))</f>
        <v>0</v>
      </c>
      <c r="AC2777" s="117">
        <f>IF(DATOS!J2741=Y$39,DATOS!C2741,"")</f>
        <v>0</v>
      </c>
    </row>
    <row r="2778" spans="27:29" x14ac:dyDescent="0.3">
      <c r="AA2778" s="114">
        <f t="shared" si="47"/>
        <v>1</v>
      </c>
      <c r="AB2778" s="114">
        <f>IF(AC2778="",0,IFERROR(IF(VLOOKUP(AC2778,AC$38:AC2777,1,0)&gt;0,0,0),1))</f>
        <v>0</v>
      </c>
      <c r="AC2778" s="117">
        <f>IF(DATOS!J2742=Y$39,DATOS!C2742,"")</f>
        <v>0</v>
      </c>
    </row>
    <row r="2779" spans="27:29" x14ac:dyDescent="0.3">
      <c r="AA2779" s="114">
        <f t="shared" si="47"/>
        <v>1</v>
      </c>
      <c r="AB2779" s="114">
        <f>IF(AC2779="",0,IFERROR(IF(VLOOKUP(AC2779,AC$38:AC2778,1,0)&gt;0,0,0),1))</f>
        <v>0</v>
      </c>
      <c r="AC2779" s="117">
        <f>IF(DATOS!J2743=Y$39,DATOS!C2743,"")</f>
        <v>0</v>
      </c>
    </row>
    <row r="2780" spans="27:29" x14ac:dyDescent="0.3">
      <c r="AA2780" s="114">
        <f t="shared" si="47"/>
        <v>1</v>
      </c>
      <c r="AB2780" s="114">
        <f>IF(AC2780="",0,IFERROR(IF(VLOOKUP(AC2780,AC$38:AC2779,1,0)&gt;0,0,0),1))</f>
        <v>0</v>
      </c>
      <c r="AC2780" s="117">
        <f>IF(DATOS!J2744=Y$39,DATOS!C2744,"")</f>
        <v>0</v>
      </c>
    </row>
    <row r="2781" spans="27:29" x14ac:dyDescent="0.3">
      <c r="AA2781" s="114">
        <f t="shared" si="47"/>
        <v>1</v>
      </c>
      <c r="AB2781" s="114">
        <f>IF(AC2781="",0,IFERROR(IF(VLOOKUP(AC2781,AC$38:AC2780,1,0)&gt;0,0,0),1))</f>
        <v>0</v>
      </c>
      <c r="AC2781" s="117">
        <f>IF(DATOS!J2745=Y$39,DATOS!C2745,"")</f>
        <v>0</v>
      </c>
    </row>
    <row r="2782" spans="27:29" x14ac:dyDescent="0.3">
      <c r="AA2782" s="114">
        <f t="shared" si="47"/>
        <v>1</v>
      </c>
      <c r="AB2782" s="114">
        <f>IF(AC2782="",0,IFERROR(IF(VLOOKUP(AC2782,AC$38:AC2781,1,0)&gt;0,0,0),1))</f>
        <v>0</v>
      </c>
      <c r="AC2782" s="117">
        <f>IF(DATOS!J2746=Y$39,DATOS!C2746,"")</f>
        <v>0</v>
      </c>
    </row>
    <row r="2783" spans="27:29" x14ac:dyDescent="0.3">
      <c r="AA2783" s="114">
        <f t="shared" si="47"/>
        <v>1</v>
      </c>
      <c r="AB2783" s="114">
        <f>IF(AC2783="",0,IFERROR(IF(VLOOKUP(AC2783,AC$38:AC2782,1,0)&gt;0,0,0),1))</f>
        <v>0</v>
      </c>
      <c r="AC2783" s="117">
        <f>IF(DATOS!J2747=Y$39,DATOS!C2747,"")</f>
        <v>0</v>
      </c>
    </row>
    <row r="2784" spans="27:29" x14ac:dyDescent="0.3">
      <c r="AA2784" s="114">
        <f t="shared" si="47"/>
        <v>1</v>
      </c>
      <c r="AB2784" s="114">
        <f>IF(AC2784="",0,IFERROR(IF(VLOOKUP(AC2784,AC$38:AC2783,1,0)&gt;0,0,0),1))</f>
        <v>0</v>
      </c>
      <c r="AC2784" s="117">
        <f>IF(DATOS!J2748=Y$39,DATOS!C2748,"")</f>
        <v>0</v>
      </c>
    </row>
    <row r="2785" spans="27:29" x14ac:dyDescent="0.3">
      <c r="AA2785" s="114">
        <f t="shared" si="47"/>
        <v>1</v>
      </c>
      <c r="AB2785" s="114">
        <f>IF(AC2785="",0,IFERROR(IF(VLOOKUP(AC2785,AC$38:AC2784,1,0)&gt;0,0,0),1))</f>
        <v>0</v>
      </c>
      <c r="AC2785" s="117">
        <f>IF(DATOS!J2749=Y$39,DATOS!C2749,"")</f>
        <v>0</v>
      </c>
    </row>
    <row r="2786" spans="27:29" x14ac:dyDescent="0.3">
      <c r="AA2786" s="114">
        <f t="shared" si="47"/>
        <v>1</v>
      </c>
      <c r="AB2786" s="114">
        <f>IF(AC2786="",0,IFERROR(IF(VLOOKUP(AC2786,AC$38:AC2785,1,0)&gt;0,0,0),1))</f>
        <v>0</v>
      </c>
      <c r="AC2786" s="117">
        <f>IF(DATOS!J2750=Y$39,DATOS!C2750,"")</f>
        <v>0</v>
      </c>
    </row>
    <row r="2787" spans="27:29" x14ac:dyDescent="0.3">
      <c r="AA2787" s="114">
        <f t="shared" si="47"/>
        <v>1</v>
      </c>
      <c r="AB2787" s="114">
        <f>IF(AC2787="",0,IFERROR(IF(VLOOKUP(AC2787,AC$38:AC2786,1,0)&gt;0,0,0),1))</f>
        <v>0</v>
      </c>
      <c r="AC2787" s="117">
        <f>IF(DATOS!J2751=Y$39,DATOS!C2751,"")</f>
        <v>0</v>
      </c>
    </row>
    <row r="2788" spans="27:29" x14ac:dyDescent="0.3">
      <c r="AA2788" s="114">
        <f t="shared" si="47"/>
        <v>1</v>
      </c>
      <c r="AB2788" s="114">
        <f>IF(AC2788="",0,IFERROR(IF(VLOOKUP(AC2788,AC$38:AC2787,1,0)&gt;0,0,0),1))</f>
        <v>0</v>
      </c>
      <c r="AC2788" s="117">
        <f>IF(DATOS!J2752=Y$39,DATOS!C2752,"")</f>
        <v>0</v>
      </c>
    </row>
    <row r="2789" spans="27:29" x14ac:dyDescent="0.3">
      <c r="AA2789" s="114">
        <f t="shared" si="47"/>
        <v>1</v>
      </c>
      <c r="AB2789" s="114">
        <f>IF(AC2789="",0,IFERROR(IF(VLOOKUP(AC2789,AC$38:AC2788,1,0)&gt;0,0,0),1))</f>
        <v>0</v>
      </c>
      <c r="AC2789" s="117">
        <f>IF(DATOS!J2753=Y$39,DATOS!C2753,"")</f>
        <v>0</v>
      </c>
    </row>
    <row r="2790" spans="27:29" x14ac:dyDescent="0.3">
      <c r="AA2790" s="114">
        <f t="shared" ref="AA2790:AA2853" si="48">AA2789+AB2790</f>
        <v>1</v>
      </c>
      <c r="AB2790" s="114">
        <f>IF(AC2790="",0,IFERROR(IF(VLOOKUP(AC2790,AC$38:AC2789,1,0)&gt;0,0,0),1))</f>
        <v>0</v>
      </c>
      <c r="AC2790" s="117">
        <f>IF(DATOS!J2754=Y$39,DATOS!C2754,"")</f>
        <v>0</v>
      </c>
    </row>
    <row r="2791" spans="27:29" x14ac:dyDescent="0.3">
      <c r="AA2791" s="114">
        <f t="shared" si="48"/>
        <v>1</v>
      </c>
      <c r="AB2791" s="114">
        <f>IF(AC2791="",0,IFERROR(IF(VLOOKUP(AC2791,AC$38:AC2790,1,0)&gt;0,0,0),1))</f>
        <v>0</v>
      </c>
      <c r="AC2791" s="117">
        <f>IF(DATOS!J2755=Y$39,DATOS!C2755,"")</f>
        <v>0</v>
      </c>
    </row>
    <row r="2792" spans="27:29" x14ac:dyDescent="0.3">
      <c r="AA2792" s="114">
        <f t="shared" si="48"/>
        <v>1</v>
      </c>
      <c r="AB2792" s="114">
        <f>IF(AC2792="",0,IFERROR(IF(VLOOKUP(AC2792,AC$38:AC2791,1,0)&gt;0,0,0),1))</f>
        <v>0</v>
      </c>
      <c r="AC2792" s="117">
        <f>IF(DATOS!J2756=Y$39,DATOS!C2756,"")</f>
        <v>0</v>
      </c>
    </row>
    <row r="2793" spans="27:29" x14ac:dyDescent="0.3">
      <c r="AA2793" s="114">
        <f t="shared" si="48"/>
        <v>1</v>
      </c>
      <c r="AB2793" s="114">
        <f>IF(AC2793="",0,IFERROR(IF(VLOOKUP(AC2793,AC$38:AC2792,1,0)&gt;0,0,0),1))</f>
        <v>0</v>
      </c>
      <c r="AC2793" s="117">
        <f>IF(DATOS!J2757=Y$39,DATOS!C2757,"")</f>
        <v>0</v>
      </c>
    </row>
    <row r="2794" spans="27:29" x14ac:dyDescent="0.3">
      <c r="AA2794" s="114">
        <f t="shared" si="48"/>
        <v>1</v>
      </c>
      <c r="AB2794" s="114">
        <f>IF(AC2794="",0,IFERROR(IF(VLOOKUP(AC2794,AC$38:AC2793,1,0)&gt;0,0,0),1))</f>
        <v>0</v>
      </c>
      <c r="AC2794" s="117">
        <f>IF(DATOS!J2758=Y$39,DATOS!C2758,"")</f>
        <v>0</v>
      </c>
    </row>
    <row r="2795" spans="27:29" x14ac:dyDescent="0.3">
      <c r="AA2795" s="114">
        <f t="shared" si="48"/>
        <v>1</v>
      </c>
      <c r="AB2795" s="114">
        <f>IF(AC2795="",0,IFERROR(IF(VLOOKUP(AC2795,AC$38:AC2794,1,0)&gt;0,0,0),1))</f>
        <v>0</v>
      </c>
      <c r="AC2795" s="117">
        <f>IF(DATOS!J2759=Y$39,DATOS!C2759,"")</f>
        <v>0</v>
      </c>
    </row>
    <row r="2796" spans="27:29" x14ac:dyDescent="0.3">
      <c r="AA2796" s="114">
        <f t="shared" si="48"/>
        <v>1</v>
      </c>
      <c r="AB2796" s="114">
        <f>IF(AC2796="",0,IFERROR(IF(VLOOKUP(AC2796,AC$38:AC2795,1,0)&gt;0,0,0),1))</f>
        <v>0</v>
      </c>
      <c r="AC2796" s="117">
        <f>IF(DATOS!J2760=Y$39,DATOS!C2760,"")</f>
        <v>0</v>
      </c>
    </row>
    <row r="2797" spans="27:29" x14ac:dyDescent="0.3">
      <c r="AA2797" s="114">
        <f t="shared" si="48"/>
        <v>1</v>
      </c>
      <c r="AB2797" s="114">
        <f>IF(AC2797="",0,IFERROR(IF(VLOOKUP(AC2797,AC$38:AC2796,1,0)&gt;0,0,0),1))</f>
        <v>0</v>
      </c>
      <c r="AC2797" s="117">
        <f>IF(DATOS!J2761=Y$39,DATOS!C2761,"")</f>
        <v>0</v>
      </c>
    </row>
    <row r="2798" spans="27:29" x14ac:dyDescent="0.3">
      <c r="AA2798" s="114">
        <f t="shared" si="48"/>
        <v>1</v>
      </c>
      <c r="AB2798" s="114">
        <f>IF(AC2798="",0,IFERROR(IF(VLOOKUP(AC2798,AC$38:AC2797,1,0)&gt;0,0,0),1))</f>
        <v>0</v>
      </c>
      <c r="AC2798" s="117">
        <f>IF(DATOS!J2762=Y$39,DATOS!C2762,"")</f>
        <v>0</v>
      </c>
    </row>
    <row r="2799" spans="27:29" x14ac:dyDescent="0.3">
      <c r="AA2799" s="114">
        <f t="shared" si="48"/>
        <v>1</v>
      </c>
      <c r="AB2799" s="114">
        <f>IF(AC2799="",0,IFERROR(IF(VLOOKUP(AC2799,AC$38:AC2798,1,0)&gt;0,0,0),1))</f>
        <v>0</v>
      </c>
      <c r="AC2799" s="117">
        <f>IF(DATOS!J2763=Y$39,DATOS!C2763,"")</f>
        <v>0</v>
      </c>
    </row>
    <row r="2800" spans="27:29" x14ac:dyDescent="0.3">
      <c r="AA2800" s="114">
        <f t="shared" si="48"/>
        <v>1</v>
      </c>
      <c r="AB2800" s="114">
        <f>IF(AC2800="",0,IFERROR(IF(VLOOKUP(AC2800,AC$38:AC2799,1,0)&gt;0,0,0),1))</f>
        <v>0</v>
      </c>
      <c r="AC2800" s="117">
        <f>IF(DATOS!J2764=Y$39,DATOS!C2764,"")</f>
        <v>0</v>
      </c>
    </row>
    <row r="2801" spans="27:29" x14ac:dyDescent="0.3">
      <c r="AA2801" s="114">
        <f t="shared" si="48"/>
        <v>1</v>
      </c>
      <c r="AB2801" s="114">
        <f>IF(AC2801="",0,IFERROR(IF(VLOOKUP(AC2801,AC$38:AC2800,1,0)&gt;0,0,0),1))</f>
        <v>0</v>
      </c>
      <c r="AC2801" s="117">
        <f>IF(DATOS!J2765=Y$39,DATOS!C2765,"")</f>
        <v>0</v>
      </c>
    </row>
    <row r="2802" spans="27:29" x14ac:dyDescent="0.3">
      <c r="AA2802" s="114">
        <f t="shared" si="48"/>
        <v>1</v>
      </c>
      <c r="AB2802" s="114">
        <f>IF(AC2802="",0,IFERROR(IF(VLOOKUP(AC2802,AC$38:AC2801,1,0)&gt;0,0,0),1))</f>
        <v>0</v>
      </c>
      <c r="AC2802" s="117">
        <f>IF(DATOS!J2766=Y$39,DATOS!C2766,"")</f>
        <v>0</v>
      </c>
    </row>
    <row r="2803" spans="27:29" x14ac:dyDescent="0.3">
      <c r="AA2803" s="114">
        <f t="shared" si="48"/>
        <v>1</v>
      </c>
      <c r="AB2803" s="114">
        <f>IF(AC2803="",0,IFERROR(IF(VLOOKUP(AC2803,AC$38:AC2802,1,0)&gt;0,0,0),1))</f>
        <v>0</v>
      </c>
      <c r="AC2803" s="117">
        <f>IF(DATOS!J2767=Y$39,DATOS!C2767,"")</f>
        <v>0</v>
      </c>
    </row>
    <row r="2804" spans="27:29" x14ac:dyDescent="0.3">
      <c r="AA2804" s="114">
        <f t="shared" si="48"/>
        <v>1</v>
      </c>
      <c r="AB2804" s="114">
        <f>IF(AC2804="",0,IFERROR(IF(VLOOKUP(AC2804,AC$38:AC2803,1,0)&gt;0,0,0),1))</f>
        <v>0</v>
      </c>
      <c r="AC2804" s="117">
        <f>IF(DATOS!J2768=Y$39,DATOS!C2768,"")</f>
        <v>0</v>
      </c>
    </row>
    <row r="2805" spans="27:29" x14ac:dyDescent="0.3">
      <c r="AA2805" s="114">
        <f t="shared" si="48"/>
        <v>1</v>
      </c>
      <c r="AB2805" s="114">
        <f>IF(AC2805="",0,IFERROR(IF(VLOOKUP(AC2805,AC$38:AC2804,1,0)&gt;0,0,0),1))</f>
        <v>0</v>
      </c>
      <c r="AC2805" s="117">
        <f>IF(DATOS!J2769=Y$39,DATOS!C2769,"")</f>
        <v>0</v>
      </c>
    </row>
    <row r="2806" spans="27:29" x14ac:dyDescent="0.3">
      <c r="AA2806" s="114">
        <f t="shared" si="48"/>
        <v>1</v>
      </c>
      <c r="AB2806" s="114">
        <f>IF(AC2806="",0,IFERROR(IF(VLOOKUP(AC2806,AC$38:AC2805,1,0)&gt;0,0,0),1))</f>
        <v>0</v>
      </c>
      <c r="AC2806" s="117">
        <f>IF(DATOS!J2770=Y$39,DATOS!C2770,"")</f>
        <v>0</v>
      </c>
    </row>
    <row r="2807" spans="27:29" x14ac:dyDescent="0.3">
      <c r="AA2807" s="114">
        <f t="shared" si="48"/>
        <v>1</v>
      </c>
      <c r="AB2807" s="114">
        <f>IF(AC2807="",0,IFERROR(IF(VLOOKUP(AC2807,AC$38:AC2806,1,0)&gt;0,0,0),1))</f>
        <v>0</v>
      </c>
      <c r="AC2807" s="117">
        <f>IF(DATOS!J2771=Y$39,DATOS!C2771,"")</f>
        <v>0</v>
      </c>
    </row>
    <row r="2808" spans="27:29" x14ac:dyDescent="0.3">
      <c r="AA2808" s="114">
        <f t="shared" si="48"/>
        <v>1</v>
      </c>
      <c r="AB2808" s="114">
        <f>IF(AC2808="",0,IFERROR(IF(VLOOKUP(AC2808,AC$38:AC2807,1,0)&gt;0,0,0),1))</f>
        <v>0</v>
      </c>
      <c r="AC2808" s="117">
        <f>IF(DATOS!J2772=Y$39,DATOS!C2772,"")</f>
        <v>0</v>
      </c>
    </row>
    <row r="2809" spans="27:29" x14ac:dyDescent="0.3">
      <c r="AA2809" s="114">
        <f t="shared" si="48"/>
        <v>1</v>
      </c>
      <c r="AB2809" s="114">
        <f>IF(AC2809="",0,IFERROR(IF(VLOOKUP(AC2809,AC$38:AC2808,1,0)&gt;0,0,0),1))</f>
        <v>0</v>
      </c>
      <c r="AC2809" s="117">
        <f>IF(DATOS!J2773=Y$39,DATOS!C2773,"")</f>
        <v>0</v>
      </c>
    </row>
    <row r="2810" spans="27:29" x14ac:dyDescent="0.3">
      <c r="AA2810" s="114">
        <f t="shared" si="48"/>
        <v>1</v>
      </c>
      <c r="AB2810" s="114">
        <f>IF(AC2810="",0,IFERROR(IF(VLOOKUP(AC2810,AC$38:AC2809,1,0)&gt;0,0,0),1))</f>
        <v>0</v>
      </c>
      <c r="AC2810" s="117">
        <f>IF(DATOS!J2774=Y$39,DATOS!C2774,"")</f>
        <v>0</v>
      </c>
    </row>
    <row r="2811" spans="27:29" x14ac:dyDescent="0.3">
      <c r="AA2811" s="114">
        <f t="shared" si="48"/>
        <v>1</v>
      </c>
      <c r="AB2811" s="114">
        <f>IF(AC2811="",0,IFERROR(IF(VLOOKUP(AC2811,AC$38:AC2810,1,0)&gt;0,0,0),1))</f>
        <v>0</v>
      </c>
      <c r="AC2811" s="117">
        <f>IF(DATOS!J2775=Y$39,DATOS!C2775,"")</f>
        <v>0</v>
      </c>
    </row>
    <row r="2812" spans="27:29" x14ac:dyDescent="0.3">
      <c r="AA2812" s="114">
        <f t="shared" si="48"/>
        <v>1</v>
      </c>
      <c r="AB2812" s="114">
        <f>IF(AC2812="",0,IFERROR(IF(VLOOKUP(AC2812,AC$38:AC2811,1,0)&gt;0,0,0),1))</f>
        <v>0</v>
      </c>
      <c r="AC2812" s="117">
        <f>IF(DATOS!J2776=Y$39,DATOS!C2776,"")</f>
        <v>0</v>
      </c>
    </row>
    <row r="2813" spans="27:29" x14ac:dyDescent="0.3">
      <c r="AA2813" s="114">
        <f t="shared" si="48"/>
        <v>1</v>
      </c>
      <c r="AB2813" s="114">
        <f>IF(AC2813="",0,IFERROR(IF(VLOOKUP(AC2813,AC$38:AC2812,1,0)&gt;0,0,0),1))</f>
        <v>0</v>
      </c>
      <c r="AC2813" s="117">
        <f>IF(DATOS!J2777=Y$39,DATOS!C2777,"")</f>
        <v>0</v>
      </c>
    </row>
    <row r="2814" spans="27:29" x14ac:dyDescent="0.3">
      <c r="AA2814" s="114">
        <f t="shared" si="48"/>
        <v>1</v>
      </c>
      <c r="AB2814" s="114">
        <f>IF(AC2814="",0,IFERROR(IF(VLOOKUP(AC2814,AC$38:AC2813,1,0)&gt;0,0,0),1))</f>
        <v>0</v>
      </c>
      <c r="AC2814" s="117">
        <f>IF(DATOS!J2778=Y$39,DATOS!C2778,"")</f>
        <v>0</v>
      </c>
    </row>
    <row r="2815" spans="27:29" x14ac:dyDescent="0.3">
      <c r="AA2815" s="114">
        <f t="shared" si="48"/>
        <v>1</v>
      </c>
      <c r="AB2815" s="114">
        <f>IF(AC2815="",0,IFERROR(IF(VLOOKUP(AC2815,AC$38:AC2814,1,0)&gt;0,0,0),1))</f>
        <v>0</v>
      </c>
      <c r="AC2815" s="117">
        <f>IF(DATOS!J2779=Y$39,DATOS!C2779,"")</f>
        <v>0</v>
      </c>
    </row>
    <row r="2816" spans="27:29" x14ac:dyDescent="0.3">
      <c r="AA2816" s="114">
        <f t="shared" si="48"/>
        <v>1</v>
      </c>
      <c r="AB2816" s="114">
        <f>IF(AC2816="",0,IFERROR(IF(VLOOKUP(AC2816,AC$38:AC2815,1,0)&gt;0,0,0),1))</f>
        <v>0</v>
      </c>
      <c r="AC2816" s="117">
        <f>IF(DATOS!J2780=Y$39,DATOS!C2780,"")</f>
        <v>0</v>
      </c>
    </row>
    <row r="2817" spans="27:29" x14ac:dyDescent="0.3">
      <c r="AA2817" s="114">
        <f t="shared" si="48"/>
        <v>1</v>
      </c>
      <c r="AB2817" s="114">
        <f>IF(AC2817="",0,IFERROR(IF(VLOOKUP(AC2817,AC$38:AC2816,1,0)&gt;0,0,0),1))</f>
        <v>0</v>
      </c>
      <c r="AC2817" s="117">
        <f>IF(DATOS!J2781=Y$39,DATOS!C2781,"")</f>
        <v>0</v>
      </c>
    </row>
    <row r="2818" spans="27:29" x14ac:dyDescent="0.3">
      <c r="AA2818" s="114">
        <f t="shared" si="48"/>
        <v>1</v>
      </c>
      <c r="AB2818" s="114">
        <f>IF(AC2818="",0,IFERROR(IF(VLOOKUP(AC2818,AC$38:AC2817,1,0)&gt;0,0,0),1))</f>
        <v>0</v>
      </c>
      <c r="AC2818" s="117">
        <f>IF(DATOS!J2782=Y$39,DATOS!C2782,"")</f>
        <v>0</v>
      </c>
    </row>
    <row r="2819" spans="27:29" x14ac:dyDescent="0.3">
      <c r="AA2819" s="114">
        <f t="shared" si="48"/>
        <v>1</v>
      </c>
      <c r="AB2819" s="114">
        <f>IF(AC2819="",0,IFERROR(IF(VLOOKUP(AC2819,AC$38:AC2818,1,0)&gt;0,0,0),1))</f>
        <v>0</v>
      </c>
      <c r="AC2819" s="117">
        <f>IF(DATOS!J2783=Y$39,DATOS!C2783,"")</f>
        <v>0</v>
      </c>
    </row>
    <row r="2820" spans="27:29" x14ac:dyDescent="0.3">
      <c r="AA2820" s="114">
        <f t="shared" si="48"/>
        <v>1</v>
      </c>
      <c r="AB2820" s="114">
        <f>IF(AC2820="",0,IFERROR(IF(VLOOKUP(AC2820,AC$38:AC2819,1,0)&gt;0,0,0),1))</f>
        <v>0</v>
      </c>
      <c r="AC2820" s="117">
        <f>IF(DATOS!J2784=Y$39,DATOS!C2784,"")</f>
        <v>0</v>
      </c>
    </row>
    <row r="2821" spans="27:29" x14ac:dyDescent="0.3">
      <c r="AA2821" s="114">
        <f t="shared" si="48"/>
        <v>1</v>
      </c>
      <c r="AB2821" s="114">
        <f>IF(AC2821="",0,IFERROR(IF(VLOOKUP(AC2821,AC$38:AC2820,1,0)&gt;0,0,0),1))</f>
        <v>0</v>
      </c>
      <c r="AC2821" s="117">
        <f>IF(DATOS!J2785=Y$39,DATOS!C2785,"")</f>
        <v>0</v>
      </c>
    </row>
    <row r="2822" spans="27:29" x14ac:dyDescent="0.3">
      <c r="AA2822" s="114">
        <f t="shared" si="48"/>
        <v>1</v>
      </c>
      <c r="AB2822" s="114">
        <f>IF(AC2822="",0,IFERROR(IF(VLOOKUP(AC2822,AC$38:AC2821,1,0)&gt;0,0,0),1))</f>
        <v>0</v>
      </c>
      <c r="AC2822" s="117">
        <f>IF(DATOS!J2786=Y$39,DATOS!C2786,"")</f>
        <v>0</v>
      </c>
    </row>
    <row r="2823" spans="27:29" x14ac:dyDescent="0.3">
      <c r="AA2823" s="114">
        <f t="shared" si="48"/>
        <v>1</v>
      </c>
      <c r="AB2823" s="114">
        <f>IF(AC2823="",0,IFERROR(IF(VLOOKUP(AC2823,AC$38:AC2822,1,0)&gt;0,0,0),1))</f>
        <v>0</v>
      </c>
      <c r="AC2823" s="117">
        <f>IF(DATOS!J2787=Y$39,DATOS!C2787,"")</f>
        <v>0</v>
      </c>
    </row>
    <row r="2824" spans="27:29" x14ac:dyDescent="0.3">
      <c r="AA2824" s="114">
        <f t="shared" si="48"/>
        <v>1</v>
      </c>
      <c r="AB2824" s="114">
        <f>IF(AC2824="",0,IFERROR(IF(VLOOKUP(AC2824,AC$38:AC2823,1,0)&gt;0,0,0),1))</f>
        <v>0</v>
      </c>
      <c r="AC2824" s="117">
        <f>IF(DATOS!J2788=Y$39,DATOS!C2788,"")</f>
        <v>0</v>
      </c>
    </row>
    <row r="2825" spans="27:29" x14ac:dyDescent="0.3">
      <c r="AA2825" s="114">
        <f t="shared" si="48"/>
        <v>1</v>
      </c>
      <c r="AB2825" s="114">
        <f>IF(AC2825="",0,IFERROR(IF(VLOOKUP(AC2825,AC$38:AC2824,1,0)&gt;0,0,0),1))</f>
        <v>0</v>
      </c>
      <c r="AC2825" s="117">
        <f>IF(DATOS!J2789=Y$39,DATOS!C2789,"")</f>
        <v>0</v>
      </c>
    </row>
    <row r="2826" spans="27:29" x14ac:dyDescent="0.3">
      <c r="AA2826" s="114">
        <f t="shared" si="48"/>
        <v>1</v>
      </c>
      <c r="AB2826" s="114">
        <f>IF(AC2826="",0,IFERROR(IF(VLOOKUP(AC2826,AC$38:AC2825,1,0)&gt;0,0,0),1))</f>
        <v>0</v>
      </c>
      <c r="AC2826" s="117">
        <f>IF(DATOS!J2790=Y$39,DATOS!C2790,"")</f>
        <v>0</v>
      </c>
    </row>
    <row r="2827" spans="27:29" x14ac:dyDescent="0.3">
      <c r="AA2827" s="114">
        <f t="shared" si="48"/>
        <v>1</v>
      </c>
      <c r="AB2827" s="114">
        <f>IF(AC2827="",0,IFERROR(IF(VLOOKUP(AC2827,AC$38:AC2826,1,0)&gt;0,0,0),1))</f>
        <v>0</v>
      </c>
      <c r="AC2827" s="117">
        <f>IF(DATOS!J2791=Y$39,DATOS!C2791,"")</f>
        <v>0</v>
      </c>
    </row>
    <row r="2828" spans="27:29" x14ac:dyDescent="0.3">
      <c r="AA2828" s="114">
        <f t="shared" si="48"/>
        <v>1</v>
      </c>
      <c r="AB2828" s="114">
        <f>IF(AC2828="",0,IFERROR(IF(VLOOKUP(AC2828,AC$38:AC2827,1,0)&gt;0,0,0),1))</f>
        <v>0</v>
      </c>
      <c r="AC2828" s="117">
        <f>IF(DATOS!J2792=Y$39,DATOS!C2792,"")</f>
        <v>0</v>
      </c>
    </row>
    <row r="2829" spans="27:29" x14ac:dyDescent="0.3">
      <c r="AA2829" s="114">
        <f t="shared" si="48"/>
        <v>1</v>
      </c>
      <c r="AB2829" s="114">
        <f>IF(AC2829="",0,IFERROR(IF(VLOOKUP(AC2829,AC$38:AC2828,1,0)&gt;0,0,0),1))</f>
        <v>0</v>
      </c>
      <c r="AC2829" s="117">
        <f>IF(DATOS!J2793=Y$39,DATOS!C2793,"")</f>
        <v>0</v>
      </c>
    </row>
    <row r="2830" spans="27:29" x14ac:dyDescent="0.3">
      <c r="AA2830" s="114">
        <f t="shared" si="48"/>
        <v>1</v>
      </c>
      <c r="AB2830" s="114">
        <f>IF(AC2830="",0,IFERROR(IF(VLOOKUP(AC2830,AC$38:AC2829,1,0)&gt;0,0,0),1))</f>
        <v>0</v>
      </c>
      <c r="AC2830" s="117">
        <f>IF(DATOS!J2794=Y$39,DATOS!C2794,"")</f>
        <v>0</v>
      </c>
    </row>
    <row r="2831" spans="27:29" x14ac:dyDescent="0.3">
      <c r="AA2831" s="114">
        <f t="shared" si="48"/>
        <v>1</v>
      </c>
      <c r="AB2831" s="114">
        <f>IF(AC2831="",0,IFERROR(IF(VLOOKUP(AC2831,AC$38:AC2830,1,0)&gt;0,0,0),1))</f>
        <v>0</v>
      </c>
      <c r="AC2831" s="117">
        <f>IF(DATOS!J2795=Y$39,DATOS!C2795,"")</f>
        <v>0</v>
      </c>
    </row>
    <row r="2832" spans="27:29" x14ac:dyDescent="0.3">
      <c r="AA2832" s="114">
        <f t="shared" si="48"/>
        <v>1</v>
      </c>
      <c r="AB2832" s="114">
        <f>IF(AC2832="",0,IFERROR(IF(VLOOKUP(AC2832,AC$38:AC2831,1,0)&gt;0,0,0),1))</f>
        <v>0</v>
      </c>
      <c r="AC2832" s="117">
        <f>IF(DATOS!J2796=Y$39,DATOS!C2796,"")</f>
        <v>0</v>
      </c>
    </row>
    <row r="2833" spans="27:29" x14ac:dyDescent="0.3">
      <c r="AA2833" s="114">
        <f t="shared" si="48"/>
        <v>1</v>
      </c>
      <c r="AB2833" s="114">
        <f>IF(AC2833="",0,IFERROR(IF(VLOOKUP(AC2833,AC$38:AC2832,1,0)&gt;0,0,0),1))</f>
        <v>0</v>
      </c>
      <c r="AC2833" s="117">
        <f>IF(DATOS!J2797=Y$39,DATOS!C2797,"")</f>
        <v>0</v>
      </c>
    </row>
    <row r="2834" spans="27:29" x14ac:dyDescent="0.3">
      <c r="AA2834" s="114">
        <f t="shared" si="48"/>
        <v>1</v>
      </c>
      <c r="AB2834" s="114">
        <f>IF(AC2834="",0,IFERROR(IF(VLOOKUP(AC2834,AC$38:AC2833,1,0)&gt;0,0,0),1))</f>
        <v>0</v>
      </c>
      <c r="AC2834" s="117">
        <f>IF(DATOS!J2798=Y$39,DATOS!C2798,"")</f>
        <v>0</v>
      </c>
    </row>
    <row r="2835" spans="27:29" x14ac:dyDescent="0.3">
      <c r="AA2835" s="114">
        <f t="shared" si="48"/>
        <v>1</v>
      </c>
      <c r="AB2835" s="114">
        <f>IF(AC2835="",0,IFERROR(IF(VLOOKUP(AC2835,AC$38:AC2834,1,0)&gt;0,0,0),1))</f>
        <v>0</v>
      </c>
      <c r="AC2835" s="117">
        <f>IF(DATOS!J2799=Y$39,DATOS!C2799,"")</f>
        <v>0</v>
      </c>
    </row>
    <row r="2836" spans="27:29" x14ac:dyDescent="0.3">
      <c r="AA2836" s="114">
        <f t="shared" si="48"/>
        <v>1</v>
      </c>
      <c r="AB2836" s="114">
        <f>IF(AC2836="",0,IFERROR(IF(VLOOKUP(AC2836,AC$38:AC2835,1,0)&gt;0,0,0),1))</f>
        <v>0</v>
      </c>
      <c r="AC2836" s="117">
        <f>IF(DATOS!J2800=Y$39,DATOS!C2800,"")</f>
        <v>0</v>
      </c>
    </row>
    <row r="2837" spans="27:29" x14ac:dyDescent="0.3">
      <c r="AA2837" s="114">
        <f t="shared" si="48"/>
        <v>1</v>
      </c>
      <c r="AB2837" s="114">
        <f>IF(AC2837="",0,IFERROR(IF(VLOOKUP(AC2837,AC$38:AC2836,1,0)&gt;0,0,0),1))</f>
        <v>0</v>
      </c>
      <c r="AC2837" s="117">
        <f>IF(DATOS!J2801=Y$39,DATOS!C2801,"")</f>
        <v>0</v>
      </c>
    </row>
    <row r="2838" spans="27:29" x14ac:dyDescent="0.3">
      <c r="AA2838" s="114">
        <f t="shared" si="48"/>
        <v>1</v>
      </c>
      <c r="AB2838" s="114">
        <f>IF(AC2838="",0,IFERROR(IF(VLOOKUP(AC2838,AC$38:AC2837,1,0)&gt;0,0,0),1))</f>
        <v>0</v>
      </c>
      <c r="AC2838" s="117">
        <f>IF(DATOS!J2802=Y$39,DATOS!C2802,"")</f>
        <v>0</v>
      </c>
    </row>
    <row r="2839" spans="27:29" x14ac:dyDescent="0.3">
      <c r="AA2839" s="114">
        <f t="shared" si="48"/>
        <v>1</v>
      </c>
      <c r="AB2839" s="114">
        <f>IF(AC2839="",0,IFERROR(IF(VLOOKUP(AC2839,AC$38:AC2838,1,0)&gt;0,0,0),1))</f>
        <v>0</v>
      </c>
      <c r="AC2839" s="117">
        <f>IF(DATOS!J2803=Y$39,DATOS!C2803,"")</f>
        <v>0</v>
      </c>
    </row>
    <row r="2840" spans="27:29" x14ac:dyDescent="0.3">
      <c r="AA2840" s="114">
        <f t="shared" si="48"/>
        <v>1</v>
      </c>
      <c r="AB2840" s="114">
        <f>IF(AC2840="",0,IFERROR(IF(VLOOKUP(AC2840,AC$38:AC2839,1,0)&gt;0,0,0),1))</f>
        <v>0</v>
      </c>
      <c r="AC2840" s="117">
        <f>IF(DATOS!J2804=Y$39,DATOS!C2804,"")</f>
        <v>0</v>
      </c>
    </row>
    <row r="2841" spans="27:29" x14ac:dyDescent="0.3">
      <c r="AA2841" s="114">
        <f t="shared" si="48"/>
        <v>1</v>
      </c>
      <c r="AB2841" s="114">
        <f>IF(AC2841="",0,IFERROR(IF(VLOOKUP(AC2841,AC$38:AC2840,1,0)&gt;0,0,0),1))</f>
        <v>0</v>
      </c>
      <c r="AC2841" s="117">
        <f>IF(DATOS!J2805=Y$39,DATOS!C2805,"")</f>
        <v>0</v>
      </c>
    </row>
    <row r="2842" spans="27:29" x14ac:dyDescent="0.3">
      <c r="AA2842" s="114">
        <f t="shared" si="48"/>
        <v>1</v>
      </c>
      <c r="AB2842" s="114">
        <f>IF(AC2842="",0,IFERROR(IF(VLOOKUP(AC2842,AC$38:AC2841,1,0)&gt;0,0,0),1))</f>
        <v>0</v>
      </c>
      <c r="AC2842" s="117">
        <f>IF(DATOS!J2806=Y$39,DATOS!C2806,"")</f>
        <v>0</v>
      </c>
    </row>
    <row r="2843" spans="27:29" x14ac:dyDescent="0.3">
      <c r="AA2843" s="114">
        <f t="shared" si="48"/>
        <v>1</v>
      </c>
      <c r="AB2843" s="114">
        <f>IF(AC2843="",0,IFERROR(IF(VLOOKUP(AC2843,AC$38:AC2842,1,0)&gt;0,0,0),1))</f>
        <v>0</v>
      </c>
      <c r="AC2843" s="117">
        <f>IF(DATOS!J2807=Y$39,DATOS!C2807,"")</f>
        <v>0</v>
      </c>
    </row>
    <row r="2844" spans="27:29" x14ac:dyDescent="0.3">
      <c r="AA2844" s="114">
        <f t="shared" si="48"/>
        <v>1</v>
      </c>
      <c r="AB2844" s="114">
        <f>IF(AC2844="",0,IFERROR(IF(VLOOKUP(AC2844,AC$38:AC2843,1,0)&gt;0,0,0),1))</f>
        <v>0</v>
      </c>
      <c r="AC2844" s="117">
        <f>IF(DATOS!J2808=Y$39,DATOS!C2808,"")</f>
        <v>0</v>
      </c>
    </row>
    <row r="2845" spans="27:29" x14ac:dyDescent="0.3">
      <c r="AA2845" s="114">
        <f t="shared" si="48"/>
        <v>1</v>
      </c>
      <c r="AB2845" s="114">
        <f>IF(AC2845="",0,IFERROR(IF(VLOOKUP(AC2845,AC$38:AC2844,1,0)&gt;0,0,0),1))</f>
        <v>0</v>
      </c>
      <c r="AC2845" s="117">
        <f>IF(DATOS!J2809=Y$39,DATOS!C2809,"")</f>
        <v>0</v>
      </c>
    </row>
    <row r="2846" spans="27:29" x14ac:dyDescent="0.3">
      <c r="AA2846" s="114">
        <f t="shared" si="48"/>
        <v>1</v>
      </c>
      <c r="AB2846" s="114">
        <f>IF(AC2846="",0,IFERROR(IF(VLOOKUP(AC2846,AC$38:AC2845,1,0)&gt;0,0,0),1))</f>
        <v>0</v>
      </c>
      <c r="AC2846" s="117">
        <f>IF(DATOS!J2810=Y$39,DATOS!C2810,"")</f>
        <v>0</v>
      </c>
    </row>
    <row r="2847" spans="27:29" x14ac:dyDescent="0.3">
      <c r="AA2847" s="114">
        <f t="shared" si="48"/>
        <v>1</v>
      </c>
      <c r="AB2847" s="114">
        <f>IF(AC2847="",0,IFERROR(IF(VLOOKUP(AC2847,AC$38:AC2846,1,0)&gt;0,0,0),1))</f>
        <v>0</v>
      </c>
      <c r="AC2847" s="117">
        <f>IF(DATOS!J2811=Y$39,DATOS!C2811,"")</f>
        <v>0</v>
      </c>
    </row>
    <row r="2848" spans="27:29" x14ac:dyDescent="0.3">
      <c r="AA2848" s="114">
        <f t="shared" si="48"/>
        <v>1</v>
      </c>
      <c r="AB2848" s="114">
        <f>IF(AC2848="",0,IFERROR(IF(VLOOKUP(AC2848,AC$38:AC2847,1,0)&gt;0,0,0),1))</f>
        <v>0</v>
      </c>
      <c r="AC2848" s="117">
        <f>IF(DATOS!J2812=Y$39,DATOS!C2812,"")</f>
        <v>0</v>
      </c>
    </row>
    <row r="2849" spans="27:29" x14ac:dyDescent="0.3">
      <c r="AA2849" s="114">
        <f t="shared" si="48"/>
        <v>1</v>
      </c>
      <c r="AB2849" s="114">
        <f>IF(AC2849="",0,IFERROR(IF(VLOOKUP(AC2849,AC$38:AC2848,1,0)&gt;0,0,0),1))</f>
        <v>0</v>
      </c>
      <c r="AC2849" s="117">
        <f>IF(DATOS!J2813=Y$39,DATOS!C2813,"")</f>
        <v>0</v>
      </c>
    </row>
    <row r="2850" spans="27:29" x14ac:dyDescent="0.3">
      <c r="AA2850" s="114">
        <f t="shared" si="48"/>
        <v>1</v>
      </c>
      <c r="AB2850" s="114">
        <f>IF(AC2850="",0,IFERROR(IF(VLOOKUP(AC2850,AC$38:AC2849,1,0)&gt;0,0,0),1))</f>
        <v>0</v>
      </c>
      <c r="AC2850" s="117">
        <f>IF(DATOS!J2814=Y$39,DATOS!C2814,"")</f>
        <v>0</v>
      </c>
    </row>
    <row r="2851" spans="27:29" x14ac:dyDescent="0.3">
      <c r="AA2851" s="114">
        <f t="shared" si="48"/>
        <v>1</v>
      </c>
      <c r="AB2851" s="114">
        <f>IF(AC2851="",0,IFERROR(IF(VLOOKUP(AC2851,AC$38:AC2850,1,0)&gt;0,0,0),1))</f>
        <v>0</v>
      </c>
      <c r="AC2851" s="117">
        <f>IF(DATOS!J2815=Y$39,DATOS!C2815,"")</f>
        <v>0</v>
      </c>
    </row>
    <row r="2852" spans="27:29" x14ac:dyDescent="0.3">
      <c r="AA2852" s="114">
        <f t="shared" si="48"/>
        <v>1</v>
      </c>
      <c r="AB2852" s="114">
        <f>IF(AC2852="",0,IFERROR(IF(VLOOKUP(AC2852,AC$38:AC2851,1,0)&gt;0,0,0),1))</f>
        <v>0</v>
      </c>
      <c r="AC2852" s="117">
        <f>IF(DATOS!J2816=Y$39,DATOS!C2816,"")</f>
        <v>0</v>
      </c>
    </row>
    <row r="2853" spans="27:29" x14ac:dyDescent="0.3">
      <c r="AA2853" s="114">
        <f t="shared" si="48"/>
        <v>1</v>
      </c>
      <c r="AB2853" s="114">
        <f>IF(AC2853="",0,IFERROR(IF(VLOOKUP(AC2853,AC$38:AC2852,1,0)&gt;0,0,0),1))</f>
        <v>0</v>
      </c>
      <c r="AC2853" s="117">
        <f>IF(DATOS!J2817=Y$39,DATOS!C2817,"")</f>
        <v>0</v>
      </c>
    </row>
    <row r="2854" spans="27:29" x14ac:dyDescent="0.3">
      <c r="AA2854" s="114">
        <f t="shared" ref="AA2854:AA2917" si="49">AA2853+AB2854</f>
        <v>1</v>
      </c>
      <c r="AB2854" s="114">
        <f>IF(AC2854="",0,IFERROR(IF(VLOOKUP(AC2854,AC$38:AC2853,1,0)&gt;0,0,0),1))</f>
        <v>0</v>
      </c>
      <c r="AC2854" s="117">
        <f>IF(DATOS!J2818=Y$39,DATOS!C2818,"")</f>
        <v>0</v>
      </c>
    </row>
    <row r="2855" spans="27:29" x14ac:dyDescent="0.3">
      <c r="AA2855" s="114">
        <f t="shared" si="49"/>
        <v>1</v>
      </c>
      <c r="AB2855" s="114">
        <f>IF(AC2855="",0,IFERROR(IF(VLOOKUP(AC2855,AC$38:AC2854,1,0)&gt;0,0,0),1))</f>
        <v>0</v>
      </c>
      <c r="AC2855" s="117">
        <f>IF(DATOS!J2819=Y$39,DATOS!C2819,"")</f>
        <v>0</v>
      </c>
    </row>
    <row r="2856" spans="27:29" x14ac:dyDescent="0.3">
      <c r="AA2856" s="114">
        <f t="shared" si="49"/>
        <v>1</v>
      </c>
      <c r="AB2856" s="114">
        <f>IF(AC2856="",0,IFERROR(IF(VLOOKUP(AC2856,AC$38:AC2855,1,0)&gt;0,0,0),1))</f>
        <v>0</v>
      </c>
      <c r="AC2856" s="117">
        <f>IF(DATOS!J2820=Y$39,DATOS!C2820,"")</f>
        <v>0</v>
      </c>
    </row>
    <row r="2857" spans="27:29" x14ac:dyDescent="0.3">
      <c r="AA2857" s="114">
        <f t="shared" si="49"/>
        <v>1</v>
      </c>
      <c r="AB2857" s="114">
        <f>IF(AC2857="",0,IFERROR(IF(VLOOKUP(AC2857,AC$38:AC2856,1,0)&gt;0,0,0),1))</f>
        <v>0</v>
      </c>
      <c r="AC2857" s="117">
        <f>IF(DATOS!J2821=Y$39,DATOS!C2821,"")</f>
        <v>0</v>
      </c>
    </row>
    <row r="2858" spans="27:29" x14ac:dyDescent="0.3">
      <c r="AA2858" s="114">
        <f t="shared" si="49"/>
        <v>1</v>
      </c>
      <c r="AB2858" s="114">
        <f>IF(AC2858="",0,IFERROR(IF(VLOOKUP(AC2858,AC$38:AC2857,1,0)&gt;0,0,0),1))</f>
        <v>0</v>
      </c>
      <c r="AC2858" s="117">
        <f>IF(DATOS!J2822=Y$39,DATOS!C2822,"")</f>
        <v>0</v>
      </c>
    </row>
    <row r="2859" spans="27:29" x14ac:dyDescent="0.3">
      <c r="AA2859" s="114">
        <f t="shared" si="49"/>
        <v>1</v>
      </c>
      <c r="AB2859" s="114">
        <f>IF(AC2859="",0,IFERROR(IF(VLOOKUP(AC2859,AC$38:AC2858,1,0)&gt;0,0,0),1))</f>
        <v>0</v>
      </c>
      <c r="AC2859" s="117">
        <f>IF(DATOS!J2823=Y$39,DATOS!C2823,"")</f>
        <v>0</v>
      </c>
    </row>
    <row r="2860" spans="27:29" x14ac:dyDescent="0.3">
      <c r="AA2860" s="114">
        <f t="shared" si="49"/>
        <v>1</v>
      </c>
      <c r="AB2860" s="114">
        <f>IF(AC2860="",0,IFERROR(IF(VLOOKUP(AC2860,AC$38:AC2859,1,0)&gt;0,0,0),1))</f>
        <v>0</v>
      </c>
      <c r="AC2860" s="117">
        <f>IF(DATOS!J2824=Y$39,DATOS!C2824,"")</f>
        <v>0</v>
      </c>
    </row>
    <row r="2861" spans="27:29" x14ac:dyDescent="0.3">
      <c r="AA2861" s="114">
        <f t="shared" si="49"/>
        <v>1</v>
      </c>
      <c r="AB2861" s="114">
        <f>IF(AC2861="",0,IFERROR(IF(VLOOKUP(AC2861,AC$38:AC2860,1,0)&gt;0,0,0),1))</f>
        <v>0</v>
      </c>
      <c r="AC2861" s="117">
        <f>IF(DATOS!J2825=Y$39,DATOS!C2825,"")</f>
        <v>0</v>
      </c>
    </row>
    <row r="2862" spans="27:29" x14ac:dyDescent="0.3">
      <c r="AA2862" s="114">
        <f t="shared" si="49"/>
        <v>1</v>
      </c>
      <c r="AB2862" s="114">
        <f>IF(AC2862="",0,IFERROR(IF(VLOOKUP(AC2862,AC$38:AC2861,1,0)&gt;0,0,0),1))</f>
        <v>0</v>
      </c>
      <c r="AC2862" s="117">
        <f>IF(DATOS!J2826=Y$39,DATOS!C2826,"")</f>
        <v>0</v>
      </c>
    </row>
    <row r="2863" spans="27:29" x14ac:dyDescent="0.3">
      <c r="AA2863" s="114">
        <f t="shared" si="49"/>
        <v>1</v>
      </c>
      <c r="AB2863" s="114">
        <f>IF(AC2863="",0,IFERROR(IF(VLOOKUP(AC2863,AC$38:AC2862,1,0)&gt;0,0,0),1))</f>
        <v>0</v>
      </c>
      <c r="AC2863" s="117">
        <f>IF(DATOS!J2827=Y$39,DATOS!C2827,"")</f>
        <v>0</v>
      </c>
    </row>
    <row r="2864" spans="27:29" x14ac:dyDescent="0.3">
      <c r="AA2864" s="114">
        <f t="shared" si="49"/>
        <v>1</v>
      </c>
      <c r="AB2864" s="114">
        <f>IF(AC2864="",0,IFERROR(IF(VLOOKUP(AC2864,AC$38:AC2863,1,0)&gt;0,0,0),1))</f>
        <v>0</v>
      </c>
      <c r="AC2864" s="117">
        <f>IF(DATOS!J2828=Y$39,DATOS!C2828,"")</f>
        <v>0</v>
      </c>
    </row>
    <row r="2865" spans="27:29" x14ac:dyDescent="0.3">
      <c r="AA2865" s="114">
        <f t="shared" si="49"/>
        <v>1</v>
      </c>
      <c r="AB2865" s="114">
        <f>IF(AC2865="",0,IFERROR(IF(VLOOKUP(AC2865,AC$38:AC2864,1,0)&gt;0,0,0),1))</f>
        <v>0</v>
      </c>
      <c r="AC2865" s="117">
        <f>IF(DATOS!J2829=Y$39,DATOS!C2829,"")</f>
        <v>0</v>
      </c>
    </row>
    <row r="2866" spans="27:29" x14ac:dyDescent="0.3">
      <c r="AA2866" s="114">
        <f t="shared" si="49"/>
        <v>1</v>
      </c>
      <c r="AB2866" s="114">
        <f>IF(AC2866="",0,IFERROR(IF(VLOOKUP(AC2866,AC$38:AC2865,1,0)&gt;0,0,0),1))</f>
        <v>0</v>
      </c>
      <c r="AC2866" s="117">
        <f>IF(DATOS!J2830=Y$39,DATOS!C2830,"")</f>
        <v>0</v>
      </c>
    </row>
    <row r="2867" spans="27:29" x14ac:dyDescent="0.3">
      <c r="AA2867" s="114">
        <f t="shared" si="49"/>
        <v>1</v>
      </c>
      <c r="AB2867" s="114">
        <f>IF(AC2867="",0,IFERROR(IF(VLOOKUP(AC2867,AC$38:AC2866,1,0)&gt;0,0,0),1))</f>
        <v>0</v>
      </c>
      <c r="AC2867" s="117">
        <f>IF(DATOS!J2831=Y$39,DATOS!C2831,"")</f>
        <v>0</v>
      </c>
    </row>
    <row r="2868" spans="27:29" x14ac:dyDescent="0.3">
      <c r="AA2868" s="114">
        <f t="shared" si="49"/>
        <v>1</v>
      </c>
      <c r="AB2868" s="114">
        <f>IF(AC2868="",0,IFERROR(IF(VLOOKUP(AC2868,AC$38:AC2867,1,0)&gt;0,0,0),1))</f>
        <v>0</v>
      </c>
      <c r="AC2868" s="117">
        <f>IF(DATOS!J2832=Y$39,DATOS!C2832,"")</f>
        <v>0</v>
      </c>
    </row>
    <row r="2869" spans="27:29" x14ac:dyDescent="0.3">
      <c r="AA2869" s="114">
        <f t="shared" si="49"/>
        <v>1</v>
      </c>
      <c r="AB2869" s="114">
        <f>IF(AC2869="",0,IFERROR(IF(VLOOKUP(AC2869,AC$38:AC2868,1,0)&gt;0,0,0),1))</f>
        <v>0</v>
      </c>
      <c r="AC2869" s="117">
        <f>IF(DATOS!J2833=Y$39,DATOS!C2833,"")</f>
        <v>0</v>
      </c>
    </row>
    <row r="2870" spans="27:29" x14ac:dyDescent="0.3">
      <c r="AA2870" s="114">
        <f t="shared" si="49"/>
        <v>1</v>
      </c>
      <c r="AB2870" s="114">
        <f>IF(AC2870="",0,IFERROR(IF(VLOOKUP(AC2870,AC$38:AC2869,1,0)&gt;0,0,0),1))</f>
        <v>0</v>
      </c>
      <c r="AC2870" s="117">
        <f>IF(DATOS!J2834=Y$39,DATOS!C2834,"")</f>
        <v>0</v>
      </c>
    </row>
    <row r="2871" spans="27:29" x14ac:dyDescent="0.3">
      <c r="AA2871" s="114">
        <f t="shared" si="49"/>
        <v>1</v>
      </c>
      <c r="AB2871" s="114">
        <f>IF(AC2871="",0,IFERROR(IF(VLOOKUP(AC2871,AC$38:AC2870,1,0)&gt;0,0,0),1))</f>
        <v>0</v>
      </c>
      <c r="AC2871" s="117">
        <f>IF(DATOS!J2835=Y$39,DATOS!C2835,"")</f>
        <v>0</v>
      </c>
    </row>
    <row r="2872" spans="27:29" x14ac:dyDescent="0.3">
      <c r="AA2872" s="114">
        <f t="shared" si="49"/>
        <v>1</v>
      </c>
      <c r="AB2872" s="114">
        <f>IF(AC2872="",0,IFERROR(IF(VLOOKUP(AC2872,AC$38:AC2871,1,0)&gt;0,0,0),1))</f>
        <v>0</v>
      </c>
      <c r="AC2872" s="117">
        <f>IF(DATOS!J2836=Y$39,DATOS!C2836,"")</f>
        <v>0</v>
      </c>
    </row>
    <row r="2873" spans="27:29" x14ac:dyDescent="0.3">
      <c r="AA2873" s="114">
        <f t="shared" si="49"/>
        <v>1</v>
      </c>
      <c r="AB2873" s="114">
        <f>IF(AC2873="",0,IFERROR(IF(VLOOKUP(AC2873,AC$38:AC2872,1,0)&gt;0,0,0),1))</f>
        <v>0</v>
      </c>
      <c r="AC2873" s="117">
        <f>IF(DATOS!J2837=Y$39,DATOS!C2837,"")</f>
        <v>0</v>
      </c>
    </row>
    <row r="2874" spans="27:29" x14ac:dyDescent="0.3">
      <c r="AA2874" s="114">
        <f t="shared" si="49"/>
        <v>1</v>
      </c>
      <c r="AB2874" s="114">
        <f>IF(AC2874="",0,IFERROR(IF(VLOOKUP(AC2874,AC$38:AC2873,1,0)&gt;0,0,0),1))</f>
        <v>0</v>
      </c>
      <c r="AC2874" s="117">
        <f>IF(DATOS!J2838=Y$39,DATOS!C2838,"")</f>
        <v>0</v>
      </c>
    </row>
    <row r="2875" spans="27:29" x14ac:dyDescent="0.3">
      <c r="AA2875" s="114">
        <f t="shared" si="49"/>
        <v>1</v>
      </c>
      <c r="AB2875" s="114">
        <f>IF(AC2875="",0,IFERROR(IF(VLOOKUP(AC2875,AC$38:AC2874,1,0)&gt;0,0,0),1))</f>
        <v>0</v>
      </c>
      <c r="AC2875" s="117">
        <f>IF(DATOS!J2839=Y$39,DATOS!C2839,"")</f>
        <v>0</v>
      </c>
    </row>
    <row r="2876" spans="27:29" x14ac:dyDescent="0.3">
      <c r="AA2876" s="114">
        <f t="shared" si="49"/>
        <v>1</v>
      </c>
      <c r="AB2876" s="114">
        <f>IF(AC2876="",0,IFERROR(IF(VLOOKUP(AC2876,AC$38:AC2875,1,0)&gt;0,0,0),1))</f>
        <v>0</v>
      </c>
      <c r="AC2876" s="117">
        <f>IF(DATOS!J2840=Y$39,DATOS!C2840,"")</f>
        <v>0</v>
      </c>
    </row>
    <row r="2877" spans="27:29" x14ac:dyDescent="0.3">
      <c r="AA2877" s="114">
        <f t="shared" si="49"/>
        <v>1</v>
      </c>
      <c r="AB2877" s="114">
        <f>IF(AC2877="",0,IFERROR(IF(VLOOKUP(AC2877,AC$38:AC2876,1,0)&gt;0,0,0),1))</f>
        <v>0</v>
      </c>
      <c r="AC2877" s="117">
        <f>IF(DATOS!J2841=Y$39,DATOS!C2841,"")</f>
        <v>0</v>
      </c>
    </row>
    <row r="2878" spans="27:29" x14ac:dyDescent="0.3">
      <c r="AA2878" s="114">
        <f t="shared" si="49"/>
        <v>1</v>
      </c>
      <c r="AB2878" s="114">
        <f>IF(AC2878="",0,IFERROR(IF(VLOOKUP(AC2878,AC$38:AC2877,1,0)&gt;0,0,0),1))</f>
        <v>0</v>
      </c>
      <c r="AC2878" s="117">
        <f>IF(DATOS!J2842=Y$39,DATOS!C2842,"")</f>
        <v>0</v>
      </c>
    </row>
    <row r="2879" spans="27:29" x14ac:dyDescent="0.3">
      <c r="AA2879" s="114">
        <f t="shared" si="49"/>
        <v>1</v>
      </c>
      <c r="AB2879" s="114">
        <f>IF(AC2879="",0,IFERROR(IF(VLOOKUP(AC2879,AC$38:AC2878,1,0)&gt;0,0,0),1))</f>
        <v>0</v>
      </c>
      <c r="AC2879" s="117">
        <f>IF(DATOS!J2843=Y$39,DATOS!C2843,"")</f>
        <v>0</v>
      </c>
    </row>
    <row r="2880" spans="27:29" x14ac:dyDescent="0.3">
      <c r="AA2880" s="114">
        <f t="shared" si="49"/>
        <v>1</v>
      </c>
      <c r="AB2880" s="114">
        <f>IF(AC2880="",0,IFERROR(IF(VLOOKUP(AC2880,AC$38:AC2879,1,0)&gt;0,0,0),1))</f>
        <v>0</v>
      </c>
      <c r="AC2880" s="117">
        <f>IF(DATOS!J2844=Y$39,DATOS!C2844,"")</f>
        <v>0</v>
      </c>
    </row>
    <row r="2881" spans="27:29" x14ac:dyDescent="0.3">
      <c r="AA2881" s="114">
        <f t="shared" si="49"/>
        <v>1</v>
      </c>
      <c r="AB2881" s="114">
        <f>IF(AC2881="",0,IFERROR(IF(VLOOKUP(AC2881,AC$38:AC2880,1,0)&gt;0,0,0),1))</f>
        <v>0</v>
      </c>
      <c r="AC2881" s="117">
        <f>IF(DATOS!J2845=Y$39,DATOS!C2845,"")</f>
        <v>0</v>
      </c>
    </row>
    <row r="2882" spans="27:29" x14ac:dyDescent="0.3">
      <c r="AA2882" s="114">
        <f t="shared" si="49"/>
        <v>1</v>
      </c>
      <c r="AB2882" s="114">
        <f>IF(AC2882="",0,IFERROR(IF(VLOOKUP(AC2882,AC$38:AC2881,1,0)&gt;0,0,0),1))</f>
        <v>0</v>
      </c>
      <c r="AC2882" s="117">
        <f>IF(DATOS!J2846=Y$39,DATOS!C2846,"")</f>
        <v>0</v>
      </c>
    </row>
    <row r="2883" spans="27:29" x14ac:dyDescent="0.3">
      <c r="AA2883" s="114">
        <f t="shared" si="49"/>
        <v>1</v>
      </c>
      <c r="AB2883" s="114">
        <f>IF(AC2883="",0,IFERROR(IF(VLOOKUP(AC2883,AC$38:AC2882,1,0)&gt;0,0,0),1))</f>
        <v>0</v>
      </c>
      <c r="AC2883" s="117">
        <f>IF(DATOS!J2847=Y$39,DATOS!C2847,"")</f>
        <v>0</v>
      </c>
    </row>
    <row r="2884" spans="27:29" x14ac:dyDescent="0.3">
      <c r="AA2884" s="114">
        <f t="shared" si="49"/>
        <v>1</v>
      </c>
      <c r="AB2884" s="114">
        <f>IF(AC2884="",0,IFERROR(IF(VLOOKUP(AC2884,AC$38:AC2883,1,0)&gt;0,0,0),1))</f>
        <v>0</v>
      </c>
      <c r="AC2884" s="117">
        <f>IF(DATOS!J2848=Y$39,DATOS!C2848,"")</f>
        <v>0</v>
      </c>
    </row>
    <row r="2885" spans="27:29" x14ac:dyDescent="0.3">
      <c r="AA2885" s="114">
        <f t="shared" si="49"/>
        <v>1</v>
      </c>
      <c r="AB2885" s="114">
        <f>IF(AC2885="",0,IFERROR(IF(VLOOKUP(AC2885,AC$38:AC2884,1,0)&gt;0,0,0),1))</f>
        <v>0</v>
      </c>
      <c r="AC2885" s="117">
        <f>IF(DATOS!J2849=Y$39,DATOS!C2849,"")</f>
        <v>0</v>
      </c>
    </row>
    <row r="2886" spans="27:29" x14ac:dyDescent="0.3">
      <c r="AA2886" s="114">
        <f t="shared" si="49"/>
        <v>1</v>
      </c>
      <c r="AB2886" s="114">
        <f>IF(AC2886="",0,IFERROR(IF(VLOOKUP(AC2886,AC$38:AC2885,1,0)&gt;0,0,0),1))</f>
        <v>0</v>
      </c>
      <c r="AC2886" s="117">
        <f>IF(DATOS!J2850=Y$39,DATOS!C2850,"")</f>
        <v>0</v>
      </c>
    </row>
    <row r="2887" spans="27:29" x14ac:dyDescent="0.3">
      <c r="AA2887" s="114">
        <f t="shared" si="49"/>
        <v>1</v>
      </c>
      <c r="AB2887" s="114">
        <f>IF(AC2887="",0,IFERROR(IF(VLOOKUP(AC2887,AC$38:AC2886,1,0)&gt;0,0,0),1))</f>
        <v>0</v>
      </c>
      <c r="AC2887" s="117">
        <f>IF(DATOS!J2851=Y$39,DATOS!C2851,"")</f>
        <v>0</v>
      </c>
    </row>
    <row r="2888" spans="27:29" x14ac:dyDescent="0.3">
      <c r="AA2888" s="114">
        <f t="shared" si="49"/>
        <v>1</v>
      </c>
      <c r="AB2888" s="114">
        <f>IF(AC2888="",0,IFERROR(IF(VLOOKUP(AC2888,AC$38:AC2887,1,0)&gt;0,0,0),1))</f>
        <v>0</v>
      </c>
      <c r="AC2888" s="117">
        <f>IF(DATOS!J2852=Y$39,DATOS!C2852,"")</f>
        <v>0</v>
      </c>
    </row>
    <row r="2889" spans="27:29" x14ac:dyDescent="0.3">
      <c r="AA2889" s="114">
        <f t="shared" si="49"/>
        <v>1</v>
      </c>
      <c r="AB2889" s="114">
        <f>IF(AC2889="",0,IFERROR(IF(VLOOKUP(AC2889,AC$38:AC2888,1,0)&gt;0,0,0),1))</f>
        <v>0</v>
      </c>
      <c r="AC2889" s="117">
        <f>IF(DATOS!J2853=Y$39,DATOS!C2853,"")</f>
        <v>0</v>
      </c>
    </row>
    <row r="2890" spans="27:29" x14ac:dyDescent="0.3">
      <c r="AA2890" s="114">
        <f t="shared" si="49"/>
        <v>1</v>
      </c>
      <c r="AB2890" s="114">
        <f>IF(AC2890="",0,IFERROR(IF(VLOOKUP(AC2890,AC$38:AC2889,1,0)&gt;0,0,0),1))</f>
        <v>0</v>
      </c>
      <c r="AC2890" s="117">
        <f>IF(DATOS!J2854=Y$39,DATOS!C2854,"")</f>
        <v>0</v>
      </c>
    </row>
    <row r="2891" spans="27:29" x14ac:dyDescent="0.3">
      <c r="AA2891" s="114">
        <f t="shared" si="49"/>
        <v>1</v>
      </c>
      <c r="AB2891" s="114">
        <f>IF(AC2891="",0,IFERROR(IF(VLOOKUP(AC2891,AC$38:AC2890,1,0)&gt;0,0,0),1))</f>
        <v>0</v>
      </c>
      <c r="AC2891" s="117">
        <f>IF(DATOS!J2855=Y$39,DATOS!C2855,"")</f>
        <v>0</v>
      </c>
    </row>
    <row r="2892" spans="27:29" x14ac:dyDescent="0.3">
      <c r="AA2892" s="114">
        <f t="shared" si="49"/>
        <v>1</v>
      </c>
      <c r="AB2892" s="114">
        <f>IF(AC2892="",0,IFERROR(IF(VLOOKUP(AC2892,AC$38:AC2891,1,0)&gt;0,0,0),1))</f>
        <v>0</v>
      </c>
      <c r="AC2892" s="117">
        <f>IF(DATOS!J2856=Y$39,DATOS!C2856,"")</f>
        <v>0</v>
      </c>
    </row>
    <row r="2893" spans="27:29" x14ac:dyDescent="0.3">
      <c r="AA2893" s="114">
        <f t="shared" si="49"/>
        <v>1</v>
      </c>
      <c r="AB2893" s="114">
        <f>IF(AC2893="",0,IFERROR(IF(VLOOKUP(AC2893,AC$38:AC2892,1,0)&gt;0,0,0),1))</f>
        <v>0</v>
      </c>
      <c r="AC2893" s="117">
        <f>IF(DATOS!J2857=Y$39,DATOS!C2857,"")</f>
        <v>0</v>
      </c>
    </row>
    <row r="2894" spans="27:29" x14ac:dyDescent="0.3">
      <c r="AA2894" s="114">
        <f t="shared" si="49"/>
        <v>1</v>
      </c>
      <c r="AB2894" s="114">
        <f>IF(AC2894="",0,IFERROR(IF(VLOOKUP(AC2894,AC$38:AC2893,1,0)&gt;0,0,0),1))</f>
        <v>0</v>
      </c>
      <c r="AC2894" s="117">
        <f>IF(DATOS!J2858=Y$39,DATOS!C2858,"")</f>
        <v>0</v>
      </c>
    </row>
    <row r="2895" spans="27:29" x14ac:dyDescent="0.3">
      <c r="AA2895" s="114">
        <f t="shared" si="49"/>
        <v>1</v>
      </c>
      <c r="AB2895" s="114">
        <f>IF(AC2895="",0,IFERROR(IF(VLOOKUP(AC2895,AC$38:AC2894,1,0)&gt;0,0,0),1))</f>
        <v>0</v>
      </c>
      <c r="AC2895" s="117">
        <f>IF(DATOS!J2859=Y$39,DATOS!C2859,"")</f>
        <v>0</v>
      </c>
    </row>
    <row r="2896" spans="27:29" x14ac:dyDescent="0.3">
      <c r="AA2896" s="114">
        <f t="shared" si="49"/>
        <v>1</v>
      </c>
      <c r="AB2896" s="114">
        <f>IF(AC2896="",0,IFERROR(IF(VLOOKUP(AC2896,AC$38:AC2895,1,0)&gt;0,0,0),1))</f>
        <v>0</v>
      </c>
      <c r="AC2896" s="117">
        <f>IF(DATOS!J2860=Y$39,DATOS!C2860,"")</f>
        <v>0</v>
      </c>
    </row>
    <row r="2897" spans="27:29" x14ac:dyDescent="0.3">
      <c r="AA2897" s="114">
        <f t="shared" si="49"/>
        <v>1</v>
      </c>
      <c r="AB2897" s="114">
        <f>IF(AC2897="",0,IFERROR(IF(VLOOKUP(AC2897,AC$38:AC2896,1,0)&gt;0,0,0),1))</f>
        <v>0</v>
      </c>
      <c r="AC2897" s="117">
        <f>IF(DATOS!J2861=Y$39,DATOS!C2861,"")</f>
        <v>0</v>
      </c>
    </row>
    <row r="2898" spans="27:29" x14ac:dyDescent="0.3">
      <c r="AA2898" s="114">
        <f t="shared" si="49"/>
        <v>1</v>
      </c>
      <c r="AB2898" s="114">
        <f>IF(AC2898="",0,IFERROR(IF(VLOOKUP(AC2898,AC$38:AC2897,1,0)&gt;0,0,0),1))</f>
        <v>0</v>
      </c>
      <c r="AC2898" s="117">
        <f>IF(DATOS!J2862=Y$39,DATOS!C2862,"")</f>
        <v>0</v>
      </c>
    </row>
    <row r="2899" spans="27:29" x14ac:dyDescent="0.3">
      <c r="AA2899" s="114">
        <f t="shared" si="49"/>
        <v>1</v>
      </c>
      <c r="AB2899" s="114">
        <f>IF(AC2899="",0,IFERROR(IF(VLOOKUP(AC2899,AC$38:AC2898,1,0)&gt;0,0,0),1))</f>
        <v>0</v>
      </c>
      <c r="AC2899" s="117">
        <f>IF(DATOS!J2863=Y$39,DATOS!C2863,"")</f>
        <v>0</v>
      </c>
    </row>
    <row r="2900" spans="27:29" x14ac:dyDescent="0.3">
      <c r="AA2900" s="114">
        <f t="shared" si="49"/>
        <v>1</v>
      </c>
      <c r="AB2900" s="114">
        <f>IF(AC2900="",0,IFERROR(IF(VLOOKUP(AC2900,AC$38:AC2899,1,0)&gt;0,0,0),1))</f>
        <v>0</v>
      </c>
      <c r="AC2900" s="117">
        <f>IF(DATOS!J2864=Y$39,DATOS!C2864,"")</f>
        <v>0</v>
      </c>
    </row>
    <row r="2901" spans="27:29" x14ac:dyDescent="0.3">
      <c r="AA2901" s="114">
        <f t="shared" si="49"/>
        <v>1</v>
      </c>
      <c r="AB2901" s="114">
        <f>IF(AC2901="",0,IFERROR(IF(VLOOKUP(AC2901,AC$38:AC2900,1,0)&gt;0,0,0),1))</f>
        <v>0</v>
      </c>
      <c r="AC2901" s="117">
        <f>IF(DATOS!J2865=Y$39,DATOS!C2865,"")</f>
        <v>0</v>
      </c>
    </row>
    <row r="2902" spans="27:29" x14ac:dyDescent="0.3">
      <c r="AA2902" s="114">
        <f t="shared" si="49"/>
        <v>1</v>
      </c>
      <c r="AB2902" s="114">
        <f>IF(AC2902="",0,IFERROR(IF(VLOOKUP(AC2902,AC$38:AC2901,1,0)&gt;0,0,0),1))</f>
        <v>0</v>
      </c>
      <c r="AC2902" s="117">
        <f>IF(DATOS!J2866=Y$39,DATOS!C2866,"")</f>
        <v>0</v>
      </c>
    </row>
    <row r="2903" spans="27:29" x14ac:dyDescent="0.3">
      <c r="AA2903" s="114">
        <f t="shared" si="49"/>
        <v>1</v>
      </c>
      <c r="AB2903" s="114">
        <f>IF(AC2903="",0,IFERROR(IF(VLOOKUP(AC2903,AC$38:AC2902,1,0)&gt;0,0,0),1))</f>
        <v>0</v>
      </c>
      <c r="AC2903" s="117">
        <f>IF(DATOS!J2867=Y$39,DATOS!C2867,"")</f>
        <v>0</v>
      </c>
    </row>
    <row r="2904" spans="27:29" x14ac:dyDescent="0.3">
      <c r="AA2904" s="114">
        <f t="shared" si="49"/>
        <v>1</v>
      </c>
      <c r="AB2904" s="114">
        <f>IF(AC2904="",0,IFERROR(IF(VLOOKUP(AC2904,AC$38:AC2903,1,0)&gt;0,0,0),1))</f>
        <v>0</v>
      </c>
      <c r="AC2904" s="117">
        <f>IF(DATOS!J2868=Y$39,DATOS!C2868,"")</f>
        <v>0</v>
      </c>
    </row>
    <row r="2905" spans="27:29" x14ac:dyDescent="0.3">
      <c r="AA2905" s="114">
        <f t="shared" si="49"/>
        <v>1</v>
      </c>
      <c r="AB2905" s="114">
        <f>IF(AC2905="",0,IFERROR(IF(VLOOKUP(AC2905,AC$38:AC2904,1,0)&gt;0,0,0),1))</f>
        <v>0</v>
      </c>
      <c r="AC2905" s="117">
        <f>IF(DATOS!J2869=Y$39,DATOS!C2869,"")</f>
        <v>0</v>
      </c>
    </row>
    <row r="2906" spans="27:29" x14ac:dyDescent="0.3">
      <c r="AA2906" s="114">
        <f t="shared" si="49"/>
        <v>1</v>
      </c>
      <c r="AB2906" s="114">
        <f>IF(AC2906="",0,IFERROR(IF(VLOOKUP(AC2906,AC$38:AC2905,1,0)&gt;0,0,0),1))</f>
        <v>0</v>
      </c>
      <c r="AC2906" s="117">
        <f>IF(DATOS!J2870=Y$39,DATOS!C2870,"")</f>
        <v>0</v>
      </c>
    </row>
    <row r="2907" spans="27:29" x14ac:dyDescent="0.3">
      <c r="AA2907" s="114">
        <f t="shared" si="49"/>
        <v>1</v>
      </c>
      <c r="AB2907" s="114">
        <f>IF(AC2907="",0,IFERROR(IF(VLOOKUP(AC2907,AC$38:AC2906,1,0)&gt;0,0,0),1))</f>
        <v>0</v>
      </c>
      <c r="AC2907" s="117">
        <f>IF(DATOS!J2871=Y$39,DATOS!C2871,"")</f>
        <v>0</v>
      </c>
    </row>
    <row r="2908" spans="27:29" x14ac:dyDescent="0.3">
      <c r="AA2908" s="114">
        <f t="shared" si="49"/>
        <v>1</v>
      </c>
      <c r="AB2908" s="114">
        <f>IF(AC2908="",0,IFERROR(IF(VLOOKUP(AC2908,AC$38:AC2907,1,0)&gt;0,0,0),1))</f>
        <v>0</v>
      </c>
      <c r="AC2908" s="117">
        <f>IF(DATOS!J2872=Y$39,DATOS!C2872,"")</f>
        <v>0</v>
      </c>
    </row>
    <row r="2909" spans="27:29" x14ac:dyDescent="0.3">
      <c r="AA2909" s="114">
        <f t="shared" si="49"/>
        <v>1</v>
      </c>
      <c r="AB2909" s="114">
        <f>IF(AC2909="",0,IFERROR(IF(VLOOKUP(AC2909,AC$38:AC2908,1,0)&gt;0,0,0),1))</f>
        <v>0</v>
      </c>
      <c r="AC2909" s="117">
        <f>IF(DATOS!J2873=Y$39,DATOS!C2873,"")</f>
        <v>0</v>
      </c>
    </row>
    <row r="2910" spans="27:29" x14ac:dyDescent="0.3">
      <c r="AA2910" s="114">
        <f t="shared" si="49"/>
        <v>1</v>
      </c>
      <c r="AB2910" s="114">
        <f>IF(AC2910="",0,IFERROR(IF(VLOOKUP(AC2910,AC$38:AC2909,1,0)&gt;0,0,0),1))</f>
        <v>0</v>
      </c>
      <c r="AC2910" s="117">
        <f>IF(DATOS!J2874=Y$39,DATOS!C2874,"")</f>
        <v>0</v>
      </c>
    </row>
    <row r="2911" spans="27:29" x14ac:dyDescent="0.3">
      <c r="AA2911" s="114">
        <f t="shared" si="49"/>
        <v>1</v>
      </c>
      <c r="AB2911" s="114">
        <f>IF(AC2911="",0,IFERROR(IF(VLOOKUP(AC2911,AC$38:AC2910,1,0)&gt;0,0,0),1))</f>
        <v>0</v>
      </c>
      <c r="AC2911" s="117">
        <f>IF(DATOS!J2875=Y$39,DATOS!C2875,"")</f>
        <v>0</v>
      </c>
    </row>
    <row r="2912" spans="27:29" x14ac:dyDescent="0.3">
      <c r="AA2912" s="114">
        <f t="shared" si="49"/>
        <v>1</v>
      </c>
      <c r="AB2912" s="114">
        <f>IF(AC2912="",0,IFERROR(IF(VLOOKUP(AC2912,AC$38:AC2911,1,0)&gt;0,0,0),1))</f>
        <v>0</v>
      </c>
      <c r="AC2912" s="117">
        <f>IF(DATOS!J2876=Y$39,DATOS!C2876,"")</f>
        <v>0</v>
      </c>
    </row>
    <row r="2913" spans="27:29" x14ac:dyDescent="0.3">
      <c r="AA2913" s="114">
        <f t="shared" si="49"/>
        <v>1</v>
      </c>
      <c r="AB2913" s="114">
        <f>IF(AC2913="",0,IFERROR(IF(VLOOKUP(AC2913,AC$38:AC2912,1,0)&gt;0,0,0),1))</f>
        <v>0</v>
      </c>
      <c r="AC2913" s="117">
        <f>IF(DATOS!J2877=Y$39,DATOS!C2877,"")</f>
        <v>0</v>
      </c>
    </row>
    <row r="2914" spans="27:29" x14ac:dyDescent="0.3">
      <c r="AA2914" s="114">
        <f t="shared" si="49"/>
        <v>1</v>
      </c>
      <c r="AB2914" s="114">
        <f>IF(AC2914="",0,IFERROR(IF(VLOOKUP(AC2914,AC$38:AC2913,1,0)&gt;0,0,0),1))</f>
        <v>0</v>
      </c>
      <c r="AC2914" s="117">
        <f>IF(DATOS!J2878=Y$39,DATOS!C2878,"")</f>
        <v>0</v>
      </c>
    </row>
    <row r="2915" spans="27:29" x14ac:dyDescent="0.3">
      <c r="AA2915" s="114">
        <f t="shared" si="49"/>
        <v>1</v>
      </c>
      <c r="AB2915" s="114">
        <f>IF(AC2915="",0,IFERROR(IF(VLOOKUP(AC2915,AC$38:AC2914,1,0)&gt;0,0,0),1))</f>
        <v>0</v>
      </c>
      <c r="AC2915" s="117">
        <f>IF(DATOS!J2879=Y$39,DATOS!C2879,"")</f>
        <v>0</v>
      </c>
    </row>
    <row r="2916" spans="27:29" x14ac:dyDescent="0.3">
      <c r="AA2916" s="114">
        <f t="shared" si="49"/>
        <v>1</v>
      </c>
      <c r="AB2916" s="114">
        <f>IF(AC2916="",0,IFERROR(IF(VLOOKUP(AC2916,AC$38:AC2915,1,0)&gt;0,0,0),1))</f>
        <v>0</v>
      </c>
      <c r="AC2916" s="117">
        <f>IF(DATOS!J2880=Y$39,DATOS!C2880,"")</f>
        <v>0</v>
      </c>
    </row>
    <row r="2917" spans="27:29" x14ac:dyDescent="0.3">
      <c r="AA2917" s="114">
        <f t="shared" si="49"/>
        <v>1</v>
      </c>
      <c r="AB2917" s="114">
        <f>IF(AC2917="",0,IFERROR(IF(VLOOKUP(AC2917,AC$38:AC2916,1,0)&gt;0,0,0),1))</f>
        <v>0</v>
      </c>
      <c r="AC2917" s="117">
        <f>IF(DATOS!J2881=Y$39,DATOS!C2881,"")</f>
        <v>0</v>
      </c>
    </row>
    <row r="2918" spans="27:29" x14ac:dyDescent="0.3">
      <c r="AA2918" s="114">
        <f t="shared" ref="AA2918:AA2981" si="50">AA2917+AB2918</f>
        <v>1</v>
      </c>
      <c r="AB2918" s="114">
        <f>IF(AC2918="",0,IFERROR(IF(VLOOKUP(AC2918,AC$38:AC2917,1,0)&gt;0,0,0),1))</f>
        <v>0</v>
      </c>
      <c r="AC2918" s="117">
        <f>IF(DATOS!J2882=Y$39,DATOS!C2882,"")</f>
        <v>0</v>
      </c>
    </row>
    <row r="2919" spans="27:29" x14ac:dyDescent="0.3">
      <c r="AA2919" s="114">
        <f t="shared" si="50"/>
        <v>1</v>
      </c>
      <c r="AB2919" s="114">
        <f>IF(AC2919="",0,IFERROR(IF(VLOOKUP(AC2919,AC$38:AC2918,1,0)&gt;0,0,0),1))</f>
        <v>0</v>
      </c>
      <c r="AC2919" s="117">
        <f>IF(DATOS!J2883=Y$39,DATOS!C2883,"")</f>
        <v>0</v>
      </c>
    </row>
    <row r="2920" spans="27:29" x14ac:dyDescent="0.3">
      <c r="AA2920" s="114">
        <f t="shared" si="50"/>
        <v>1</v>
      </c>
      <c r="AB2920" s="114">
        <f>IF(AC2920="",0,IFERROR(IF(VLOOKUP(AC2920,AC$38:AC2919,1,0)&gt;0,0,0),1))</f>
        <v>0</v>
      </c>
      <c r="AC2920" s="117">
        <f>IF(DATOS!J2884=Y$39,DATOS!C2884,"")</f>
        <v>0</v>
      </c>
    </row>
    <row r="2921" spans="27:29" x14ac:dyDescent="0.3">
      <c r="AA2921" s="114">
        <f t="shared" si="50"/>
        <v>1</v>
      </c>
      <c r="AB2921" s="114">
        <f>IF(AC2921="",0,IFERROR(IF(VLOOKUP(AC2921,AC$38:AC2920,1,0)&gt;0,0,0),1))</f>
        <v>0</v>
      </c>
      <c r="AC2921" s="117">
        <f>IF(DATOS!J2885=Y$39,DATOS!C2885,"")</f>
        <v>0</v>
      </c>
    </row>
    <row r="2922" spans="27:29" x14ac:dyDescent="0.3">
      <c r="AA2922" s="114">
        <f t="shared" si="50"/>
        <v>1</v>
      </c>
      <c r="AB2922" s="114">
        <f>IF(AC2922="",0,IFERROR(IF(VLOOKUP(AC2922,AC$38:AC2921,1,0)&gt;0,0,0),1))</f>
        <v>0</v>
      </c>
      <c r="AC2922" s="117">
        <f>IF(DATOS!J2886=Y$39,DATOS!C2886,"")</f>
        <v>0</v>
      </c>
    </row>
    <row r="2923" spans="27:29" x14ac:dyDescent="0.3">
      <c r="AA2923" s="114">
        <f t="shared" si="50"/>
        <v>1</v>
      </c>
      <c r="AB2923" s="114">
        <f>IF(AC2923="",0,IFERROR(IF(VLOOKUP(AC2923,AC$38:AC2922,1,0)&gt;0,0,0),1))</f>
        <v>0</v>
      </c>
      <c r="AC2923" s="117">
        <f>IF(DATOS!J2887=Y$39,DATOS!C2887,"")</f>
        <v>0</v>
      </c>
    </row>
    <row r="2924" spans="27:29" x14ac:dyDescent="0.3">
      <c r="AA2924" s="114">
        <f t="shared" si="50"/>
        <v>1</v>
      </c>
      <c r="AB2924" s="114">
        <f>IF(AC2924="",0,IFERROR(IF(VLOOKUP(AC2924,AC$38:AC2923,1,0)&gt;0,0,0),1))</f>
        <v>0</v>
      </c>
      <c r="AC2924" s="117">
        <f>IF(DATOS!J2888=Y$39,DATOS!C2888,"")</f>
        <v>0</v>
      </c>
    </row>
    <row r="2925" spans="27:29" x14ac:dyDescent="0.3">
      <c r="AA2925" s="114">
        <f t="shared" si="50"/>
        <v>1</v>
      </c>
      <c r="AB2925" s="114">
        <f>IF(AC2925="",0,IFERROR(IF(VLOOKUP(AC2925,AC$38:AC2924,1,0)&gt;0,0,0),1))</f>
        <v>0</v>
      </c>
      <c r="AC2925" s="117">
        <f>IF(DATOS!J2889=Y$39,DATOS!C2889,"")</f>
        <v>0</v>
      </c>
    </row>
    <row r="2926" spans="27:29" x14ac:dyDescent="0.3">
      <c r="AA2926" s="114">
        <f t="shared" si="50"/>
        <v>1</v>
      </c>
      <c r="AB2926" s="114">
        <f>IF(AC2926="",0,IFERROR(IF(VLOOKUP(AC2926,AC$38:AC2925,1,0)&gt;0,0,0),1))</f>
        <v>0</v>
      </c>
      <c r="AC2926" s="117">
        <f>IF(DATOS!J2890=Y$39,DATOS!C2890,"")</f>
        <v>0</v>
      </c>
    </row>
    <row r="2927" spans="27:29" x14ac:dyDescent="0.3">
      <c r="AA2927" s="114">
        <f t="shared" si="50"/>
        <v>1</v>
      </c>
      <c r="AB2927" s="114">
        <f>IF(AC2927="",0,IFERROR(IF(VLOOKUP(AC2927,AC$38:AC2926,1,0)&gt;0,0,0),1))</f>
        <v>0</v>
      </c>
      <c r="AC2927" s="117">
        <f>IF(DATOS!J2891=Y$39,DATOS!C2891,"")</f>
        <v>0</v>
      </c>
    </row>
    <row r="2928" spans="27:29" x14ac:dyDescent="0.3">
      <c r="AA2928" s="114">
        <f t="shared" si="50"/>
        <v>1</v>
      </c>
      <c r="AB2928" s="114">
        <f>IF(AC2928="",0,IFERROR(IF(VLOOKUP(AC2928,AC$38:AC2927,1,0)&gt;0,0,0),1))</f>
        <v>0</v>
      </c>
      <c r="AC2928" s="117">
        <f>IF(DATOS!J2892=Y$39,DATOS!C2892,"")</f>
        <v>0</v>
      </c>
    </row>
    <row r="2929" spans="27:29" x14ac:dyDescent="0.3">
      <c r="AA2929" s="114">
        <f t="shared" si="50"/>
        <v>1</v>
      </c>
      <c r="AB2929" s="114">
        <f>IF(AC2929="",0,IFERROR(IF(VLOOKUP(AC2929,AC$38:AC2928,1,0)&gt;0,0,0),1))</f>
        <v>0</v>
      </c>
      <c r="AC2929" s="117">
        <f>IF(DATOS!J2893=Y$39,DATOS!C2893,"")</f>
        <v>0</v>
      </c>
    </row>
    <row r="2930" spans="27:29" x14ac:dyDescent="0.3">
      <c r="AA2930" s="114">
        <f t="shared" si="50"/>
        <v>1</v>
      </c>
      <c r="AB2930" s="114">
        <f>IF(AC2930="",0,IFERROR(IF(VLOOKUP(AC2930,AC$38:AC2929,1,0)&gt;0,0,0),1))</f>
        <v>0</v>
      </c>
      <c r="AC2930" s="117">
        <f>IF(DATOS!J2894=Y$39,DATOS!C2894,"")</f>
        <v>0</v>
      </c>
    </row>
    <row r="2931" spans="27:29" x14ac:dyDescent="0.3">
      <c r="AA2931" s="114">
        <f t="shared" si="50"/>
        <v>1</v>
      </c>
      <c r="AB2931" s="114">
        <f>IF(AC2931="",0,IFERROR(IF(VLOOKUP(AC2931,AC$38:AC2930,1,0)&gt;0,0,0),1))</f>
        <v>0</v>
      </c>
      <c r="AC2931" s="117">
        <f>IF(DATOS!J2895=Y$39,DATOS!C2895,"")</f>
        <v>0</v>
      </c>
    </row>
    <row r="2932" spans="27:29" x14ac:dyDescent="0.3">
      <c r="AA2932" s="114">
        <f t="shared" si="50"/>
        <v>1</v>
      </c>
      <c r="AB2932" s="114">
        <f>IF(AC2932="",0,IFERROR(IF(VLOOKUP(AC2932,AC$38:AC2931,1,0)&gt;0,0,0),1))</f>
        <v>0</v>
      </c>
      <c r="AC2932" s="117">
        <f>IF(DATOS!J2896=Y$39,DATOS!C2896,"")</f>
        <v>0</v>
      </c>
    </row>
    <row r="2933" spans="27:29" x14ac:dyDescent="0.3">
      <c r="AA2933" s="114">
        <f t="shared" si="50"/>
        <v>1</v>
      </c>
      <c r="AB2933" s="114">
        <f>IF(AC2933="",0,IFERROR(IF(VLOOKUP(AC2933,AC$38:AC2932,1,0)&gt;0,0,0),1))</f>
        <v>0</v>
      </c>
      <c r="AC2933" s="117">
        <f>IF(DATOS!J2897=Y$39,DATOS!C2897,"")</f>
        <v>0</v>
      </c>
    </row>
    <row r="2934" spans="27:29" x14ac:dyDescent="0.3">
      <c r="AA2934" s="114">
        <f t="shared" si="50"/>
        <v>1</v>
      </c>
      <c r="AB2934" s="114">
        <f>IF(AC2934="",0,IFERROR(IF(VLOOKUP(AC2934,AC$38:AC2933,1,0)&gt;0,0,0),1))</f>
        <v>0</v>
      </c>
      <c r="AC2934" s="117">
        <f>IF(DATOS!J2898=Y$39,DATOS!C2898,"")</f>
        <v>0</v>
      </c>
    </row>
    <row r="2935" spans="27:29" x14ac:dyDescent="0.3">
      <c r="AA2935" s="114">
        <f t="shared" si="50"/>
        <v>1</v>
      </c>
      <c r="AB2935" s="114">
        <f>IF(AC2935="",0,IFERROR(IF(VLOOKUP(AC2935,AC$38:AC2934,1,0)&gt;0,0,0),1))</f>
        <v>0</v>
      </c>
      <c r="AC2935" s="117">
        <f>IF(DATOS!J2899=Y$39,DATOS!C2899,"")</f>
        <v>0</v>
      </c>
    </row>
    <row r="2936" spans="27:29" x14ac:dyDescent="0.3">
      <c r="AA2936" s="114">
        <f t="shared" si="50"/>
        <v>1</v>
      </c>
      <c r="AB2936" s="114">
        <f>IF(AC2936="",0,IFERROR(IF(VLOOKUP(AC2936,AC$38:AC2935,1,0)&gt;0,0,0),1))</f>
        <v>0</v>
      </c>
      <c r="AC2936" s="117">
        <f>IF(DATOS!J2900=Y$39,DATOS!C2900,"")</f>
        <v>0</v>
      </c>
    </row>
    <row r="2937" spans="27:29" x14ac:dyDescent="0.3">
      <c r="AA2937" s="114">
        <f t="shared" si="50"/>
        <v>1</v>
      </c>
      <c r="AB2937" s="114">
        <f>IF(AC2937="",0,IFERROR(IF(VLOOKUP(AC2937,AC$38:AC2936,1,0)&gt;0,0,0),1))</f>
        <v>0</v>
      </c>
      <c r="AC2937" s="117">
        <f>IF(DATOS!J2901=Y$39,DATOS!C2901,"")</f>
        <v>0</v>
      </c>
    </row>
    <row r="2938" spans="27:29" x14ac:dyDescent="0.3">
      <c r="AA2938" s="114">
        <f t="shared" si="50"/>
        <v>1</v>
      </c>
      <c r="AB2938" s="114">
        <f>IF(AC2938="",0,IFERROR(IF(VLOOKUP(AC2938,AC$38:AC2937,1,0)&gt;0,0,0),1))</f>
        <v>0</v>
      </c>
      <c r="AC2938" s="117">
        <f>IF(DATOS!J2902=Y$39,DATOS!C2902,"")</f>
        <v>0</v>
      </c>
    </row>
    <row r="2939" spans="27:29" x14ac:dyDescent="0.3">
      <c r="AA2939" s="114">
        <f t="shared" si="50"/>
        <v>1</v>
      </c>
      <c r="AB2939" s="114">
        <f>IF(AC2939="",0,IFERROR(IF(VLOOKUP(AC2939,AC$38:AC2938,1,0)&gt;0,0,0),1))</f>
        <v>0</v>
      </c>
      <c r="AC2939" s="117">
        <f>IF(DATOS!J2903=Y$39,DATOS!C2903,"")</f>
        <v>0</v>
      </c>
    </row>
    <row r="2940" spans="27:29" x14ac:dyDescent="0.3">
      <c r="AA2940" s="114">
        <f t="shared" si="50"/>
        <v>1</v>
      </c>
      <c r="AB2940" s="114">
        <f>IF(AC2940="",0,IFERROR(IF(VLOOKUP(AC2940,AC$38:AC2939,1,0)&gt;0,0,0),1))</f>
        <v>0</v>
      </c>
      <c r="AC2940" s="117">
        <f>IF(DATOS!J2904=Y$39,DATOS!C2904,"")</f>
        <v>0</v>
      </c>
    </row>
    <row r="2941" spans="27:29" x14ac:dyDescent="0.3">
      <c r="AA2941" s="114">
        <f t="shared" si="50"/>
        <v>1</v>
      </c>
      <c r="AB2941" s="114">
        <f>IF(AC2941="",0,IFERROR(IF(VLOOKUP(AC2941,AC$38:AC2940,1,0)&gt;0,0,0),1))</f>
        <v>0</v>
      </c>
      <c r="AC2941" s="117">
        <f>IF(DATOS!J2905=Y$39,DATOS!C2905,"")</f>
        <v>0</v>
      </c>
    </row>
    <row r="2942" spans="27:29" x14ac:dyDescent="0.3">
      <c r="AA2942" s="114">
        <f t="shared" si="50"/>
        <v>1</v>
      </c>
      <c r="AB2942" s="114">
        <f>IF(AC2942="",0,IFERROR(IF(VLOOKUP(AC2942,AC$38:AC2941,1,0)&gt;0,0,0),1))</f>
        <v>0</v>
      </c>
      <c r="AC2942" s="117">
        <f>IF(DATOS!J2906=Y$39,DATOS!C2906,"")</f>
        <v>0</v>
      </c>
    </row>
    <row r="2943" spans="27:29" x14ac:dyDescent="0.3">
      <c r="AA2943" s="114">
        <f t="shared" si="50"/>
        <v>1</v>
      </c>
      <c r="AB2943" s="114">
        <f>IF(AC2943="",0,IFERROR(IF(VLOOKUP(AC2943,AC$38:AC2942,1,0)&gt;0,0,0),1))</f>
        <v>0</v>
      </c>
      <c r="AC2943" s="117">
        <f>IF(DATOS!J2907=Y$39,DATOS!C2907,"")</f>
        <v>0</v>
      </c>
    </row>
    <row r="2944" spans="27:29" x14ac:dyDescent="0.3">
      <c r="AA2944" s="114">
        <f t="shared" si="50"/>
        <v>1</v>
      </c>
      <c r="AB2944" s="114">
        <f>IF(AC2944="",0,IFERROR(IF(VLOOKUP(AC2944,AC$38:AC2943,1,0)&gt;0,0,0),1))</f>
        <v>0</v>
      </c>
      <c r="AC2944" s="117">
        <f>IF(DATOS!J2908=Y$39,DATOS!C2908,"")</f>
        <v>0</v>
      </c>
    </row>
    <row r="2945" spans="27:29" x14ac:dyDescent="0.3">
      <c r="AA2945" s="114">
        <f t="shared" si="50"/>
        <v>1</v>
      </c>
      <c r="AB2945" s="114">
        <f>IF(AC2945="",0,IFERROR(IF(VLOOKUP(AC2945,AC$38:AC2944,1,0)&gt;0,0,0),1))</f>
        <v>0</v>
      </c>
      <c r="AC2945" s="117">
        <f>IF(DATOS!J2909=Y$39,DATOS!C2909,"")</f>
        <v>0</v>
      </c>
    </row>
    <row r="2946" spans="27:29" x14ac:dyDescent="0.3">
      <c r="AA2946" s="114">
        <f t="shared" si="50"/>
        <v>1</v>
      </c>
      <c r="AB2946" s="114">
        <f>IF(AC2946="",0,IFERROR(IF(VLOOKUP(AC2946,AC$38:AC2945,1,0)&gt;0,0,0),1))</f>
        <v>0</v>
      </c>
      <c r="AC2946" s="117">
        <f>IF(DATOS!J2910=Y$39,DATOS!C2910,"")</f>
        <v>0</v>
      </c>
    </row>
    <row r="2947" spans="27:29" x14ac:dyDescent="0.3">
      <c r="AA2947" s="114">
        <f t="shared" si="50"/>
        <v>1</v>
      </c>
      <c r="AB2947" s="114">
        <f>IF(AC2947="",0,IFERROR(IF(VLOOKUP(AC2947,AC$38:AC2946,1,0)&gt;0,0,0),1))</f>
        <v>0</v>
      </c>
      <c r="AC2947" s="117">
        <f>IF(DATOS!J2911=Y$39,DATOS!C2911,"")</f>
        <v>0</v>
      </c>
    </row>
    <row r="2948" spans="27:29" x14ac:dyDescent="0.3">
      <c r="AA2948" s="114">
        <f t="shared" si="50"/>
        <v>1</v>
      </c>
      <c r="AB2948" s="114">
        <f>IF(AC2948="",0,IFERROR(IF(VLOOKUP(AC2948,AC$38:AC2947,1,0)&gt;0,0,0),1))</f>
        <v>0</v>
      </c>
      <c r="AC2948" s="117">
        <f>IF(DATOS!J2912=Y$39,DATOS!C2912,"")</f>
        <v>0</v>
      </c>
    </row>
    <row r="2949" spans="27:29" x14ac:dyDescent="0.3">
      <c r="AA2949" s="114">
        <f t="shared" si="50"/>
        <v>1</v>
      </c>
      <c r="AB2949" s="114">
        <f>IF(AC2949="",0,IFERROR(IF(VLOOKUP(AC2949,AC$38:AC2948,1,0)&gt;0,0,0),1))</f>
        <v>0</v>
      </c>
      <c r="AC2949" s="117">
        <f>IF(DATOS!J2913=Y$39,DATOS!C2913,"")</f>
        <v>0</v>
      </c>
    </row>
    <row r="2950" spans="27:29" x14ac:dyDescent="0.3">
      <c r="AA2950" s="114">
        <f t="shared" si="50"/>
        <v>1</v>
      </c>
      <c r="AB2950" s="114">
        <f>IF(AC2950="",0,IFERROR(IF(VLOOKUP(AC2950,AC$38:AC2949,1,0)&gt;0,0,0),1))</f>
        <v>0</v>
      </c>
      <c r="AC2950" s="117">
        <f>IF(DATOS!J2914=Y$39,DATOS!C2914,"")</f>
        <v>0</v>
      </c>
    </row>
    <row r="2951" spans="27:29" x14ac:dyDescent="0.3">
      <c r="AA2951" s="114">
        <f t="shared" si="50"/>
        <v>1</v>
      </c>
      <c r="AB2951" s="114">
        <f>IF(AC2951="",0,IFERROR(IF(VLOOKUP(AC2951,AC$38:AC2950,1,0)&gt;0,0,0),1))</f>
        <v>0</v>
      </c>
      <c r="AC2951" s="117">
        <f>IF(DATOS!J2915=Y$39,DATOS!C2915,"")</f>
        <v>0</v>
      </c>
    </row>
    <row r="2952" spans="27:29" x14ac:dyDescent="0.3">
      <c r="AA2952" s="114">
        <f t="shared" si="50"/>
        <v>1</v>
      </c>
      <c r="AB2952" s="114">
        <f>IF(AC2952="",0,IFERROR(IF(VLOOKUP(AC2952,AC$38:AC2951,1,0)&gt;0,0,0),1))</f>
        <v>0</v>
      </c>
      <c r="AC2952" s="117">
        <f>IF(DATOS!J2916=Y$39,DATOS!C2916,"")</f>
        <v>0</v>
      </c>
    </row>
    <row r="2953" spans="27:29" x14ac:dyDescent="0.3">
      <c r="AA2953" s="114">
        <f t="shared" si="50"/>
        <v>1</v>
      </c>
      <c r="AB2953" s="114">
        <f>IF(AC2953="",0,IFERROR(IF(VLOOKUP(AC2953,AC$38:AC2952,1,0)&gt;0,0,0),1))</f>
        <v>0</v>
      </c>
      <c r="AC2953" s="117">
        <f>IF(DATOS!J2917=Y$39,DATOS!C2917,"")</f>
        <v>0</v>
      </c>
    </row>
    <row r="2954" spans="27:29" x14ac:dyDescent="0.3">
      <c r="AA2954" s="114">
        <f t="shared" si="50"/>
        <v>1</v>
      </c>
      <c r="AB2954" s="114">
        <f>IF(AC2954="",0,IFERROR(IF(VLOOKUP(AC2954,AC$38:AC2953,1,0)&gt;0,0,0),1))</f>
        <v>0</v>
      </c>
      <c r="AC2954" s="117">
        <f>IF(DATOS!J2918=Y$39,DATOS!C2918,"")</f>
        <v>0</v>
      </c>
    </row>
    <row r="2955" spans="27:29" x14ac:dyDescent="0.3">
      <c r="AA2955" s="114">
        <f t="shared" si="50"/>
        <v>1</v>
      </c>
      <c r="AB2955" s="114">
        <f>IF(AC2955="",0,IFERROR(IF(VLOOKUP(AC2955,AC$38:AC2954,1,0)&gt;0,0,0),1))</f>
        <v>0</v>
      </c>
      <c r="AC2955" s="117">
        <f>IF(DATOS!J2919=Y$39,DATOS!C2919,"")</f>
        <v>0</v>
      </c>
    </row>
    <row r="2956" spans="27:29" x14ac:dyDescent="0.3">
      <c r="AA2956" s="114">
        <f t="shared" si="50"/>
        <v>1</v>
      </c>
      <c r="AB2956" s="114">
        <f>IF(AC2956="",0,IFERROR(IF(VLOOKUP(AC2956,AC$38:AC2955,1,0)&gt;0,0,0),1))</f>
        <v>0</v>
      </c>
      <c r="AC2956" s="117">
        <f>IF(DATOS!J2920=Y$39,DATOS!C2920,"")</f>
        <v>0</v>
      </c>
    </row>
    <row r="2957" spans="27:29" x14ac:dyDescent="0.3">
      <c r="AA2957" s="114">
        <f t="shared" si="50"/>
        <v>1</v>
      </c>
      <c r="AB2957" s="114">
        <f>IF(AC2957="",0,IFERROR(IF(VLOOKUP(AC2957,AC$38:AC2956,1,0)&gt;0,0,0),1))</f>
        <v>0</v>
      </c>
      <c r="AC2957" s="117">
        <f>IF(DATOS!J2921=Y$39,DATOS!C2921,"")</f>
        <v>0</v>
      </c>
    </row>
    <row r="2958" spans="27:29" x14ac:dyDescent="0.3">
      <c r="AA2958" s="114">
        <f t="shared" si="50"/>
        <v>1</v>
      </c>
      <c r="AB2958" s="114">
        <f>IF(AC2958="",0,IFERROR(IF(VLOOKUP(AC2958,AC$38:AC2957,1,0)&gt;0,0,0),1))</f>
        <v>0</v>
      </c>
      <c r="AC2958" s="117">
        <f>IF(DATOS!J2922=Y$39,DATOS!C2922,"")</f>
        <v>0</v>
      </c>
    </row>
    <row r="2959" spans="27:29" x14ac:dyDescent="0.3">
      <c r="AA2959" s="114">
        <f t="shared" si="50"/>
        <v>1</v>
      </c>
      <c r="AB2959" s="114">
        <f>IF(AC2959="",0,IFERROR(IF(VLOOKUP(AC2959,AC$38:AC2958,1,0)&gt;0,0,0),1))</f>
        <v>0</v>
      </c>
      <c r="AC2959" s="117">
        <f>IF(DATOS!J2923=Y$39,DATOS!C2923,"")</f>
        <v>0</v>
      </c>
    </row>
    <row r="2960" spans="27:29" x14ac:dyDescent="0.3">
      <c r="AA2960" s="114">
        <f t="shared" si="50"/>
        <v>1</v>
      </c>
      <c r="AB2960" s="114">
        <f>IF(AC2960="",0,IFERROR(IF(VLOOKUP(AC2960,AC$38:AC2959,1,0)&gt;0,0,0),1))</f>
        <v>0</v>
      </c>
      <c r="AC2960" s="117">
        <f>IF(DATOS!J2924=Y$39,DATOS!C2924,"")</f>
        <v>0</v>
      </c>
    </row>
    <row r="2961" spans="27:29" x14ac:dyDescent="0.3">
      <c r="AA2961" s="114">
        <f t="shared" si="50"/>
        <v>1</v>
      </c>
      <c r="AB2961" s="114">
        <f>IF(AC2961="",0,IFERROR(IF(VLOOKUP(AC2961,AC$38:AC2960,1,0)&gt;0,0,0),1))</f>
        <v>0</v>
      </c>
      <c r="AC2961" s="117">
        <f>IF(DATOS!J2925=Y$39,DATOS!C2925,"")</f>
        <v>0</v>
      </c>
    </row>
    <row r="2962" spans="27:29" x14ac:dyDescent="0.3">
      <c r="AA2962" s="114">
        <f t="shared" si="50"/>
        <v>1</v>
      </c>
      <c r="AB2962" s="114">
        <f>IF(AC2962="",0,IFERROR(IF(VLOOKUP(AC2962,AC$38:AC2961,1,0)&gt;0,0,0),1))</f>
        <v>0</v>
      </c>
      <c r="AC2962" s="117">
        <f>IF(DATOS!J2926=Y$39,DATOS!C2926,"")</f>
        <v>0</v>
      </c>
    </row>
    <row r="2963" spans="27:29" x14ac:dyDescent="0.3">
      <c r="AA2963" s="114">
        <f t="shared" si="50"/>
        <v>1</v>
      </c>
      <c r="AB2963" s="114">
        <f>IF(AC2963="",0,IFERROR(IF(VLOOKUP(AC2963,AC$38:AC2962,1,0)&gt;0,0,0),1))</f>
        <v>0</v>
      </c>
      <c r="AC2963" s="117">
        <f>IF(DATOS!J2927=Y$39,DATOS!C2927,"")</f>
        <v>0</v>
      </c>
    </row>
    <row r="2964" spans="27:29" x14ac:dyDescent="0.3">
      <c r="AA2964" s="114">
        <f t="shared" si="50"/>
        <v>1</v>
      </c>
      <c r="AB2964" s="114">
        <f>IF(AC2964="",0,IFERROR(IF(VLOOKUP(AC2964,AC$38:AC2963,1,0)&gt;0,0,0),1))</f>
        <v>0</v>
      </c>
      <c r="AC2964" s="117">
        <f>IF(DATOS!J2928=Y$39,DATOS!C2928,"")</f>
        <v>0</v>
      </c>
    </row>
    <row r="2965" spans="27:29" x14ac:dyDescent="0.3">
      <c r="AA2965" s="114">
        <f t="shared" si="50"/>
        <v>1</v>
      </c>
      <c r="AB2965" s="114">
        <f>IF(AC2965="",0,IFERROR(IF(VLOOKUP(AC2965,AC$38:AC2964,1,0)&gt;0,0,0),1))</f>
        <v>0</v>
      </c>
      <c r="AC2965" s="117">
        <f>IF(DATOS!J2929=Y$39,DATOS!C2929,"")</f>
        <v>0</v>
      </c>
    </row>
    <row r="2966" spans="27:29" x14ac:dyDescent="0.3">
      <c r="AA2966" s="114">
        <f t="shared" si="50"/>
        <v>1</v>
      </c>
      <c r="AB2966" s="114">
        <f>IF(AC2966="",0,IFERROR(IF(VLOOKUP(AC2966,AC$38:AC2965,1,0)&gt;0,0,0),1))</f>
        <v>0</v>
      </c>
      <c r="AC2966" s="117">
        <f>IF(DATOS!J2930=Y$39,DATOS!C2930,"")</f>
        <v>0</v>
      </c>
    </row>
    <row r="2967" spans="27:29" x14ac:dyDescent="0.3">
      <c r="AA2967" s="114">
        <f t="shared" si="50"/>
        <v>1</v>
      </c>
      <c r="AB2967" s="114">
        <f>IF(AC2967="",0,IFERROR(IF(VLOOKUP(AC2967,AC$38:AC2966,1,0)&gt;0,0,0),1))</f>
        <v>0</v>
      </c>
      <c r="AC2967" s="117">
        <f>IF(DATOS!J2931=Y$39,DATOS!C2931,"")</f>
        <v>0</v>
      </c>
    </row>
    <row r="2968" spans="27:29" x14ac:dyDescent="0.3">
      <c r="AA2968" s="114">
        <f t="shared" si="50"/>
        <v>1</v>
      </c>
      <c r="AB2968" s="114">
        <f>IF(AC2968="",0,IFERROR(IF(VLOOKUP(AC2968,AC$38:AC2967,1,0)&gt;0,0,0),1))</f>
        <v>0</v>
      </c>
      <c r="AC2968" s="117">
        <f>IF(DATOS!J2932=Y$39,DATOS!C2932,"")</f>
        <v>0</v>
      </c>
    </row>
    <row r="2969" spans="27:29" x14ac:dyDescent="0.3">
      <c r="AA2969" s="114">
        <f t="shared" si="50"/>
        <v>1</v>
      </c>
      <c r="AB2969" s="114">
        <f>IF(AC2969="",0,IFERROR(IF(VLOOKUP(AC2969,AC$38:AC2968,1,0)&gt;0,0,0),1))</f>
        <v>0</v>
      </c>
      <c r="AC2969" s="117">
        <f>IF(DATOS!J2933=Y$39,DATOS!C2933,"")</f>
        <v>0</v>
      </c>
    </row>
    <row r="2970" spans="27:29" x14ac:dyDescent="0.3">
      <c r="AA2970" s="114">
        <f t="shared" si="50"/>
        <v>1</v>
      </c>
      <c r="AB2970" s="114">
        <f>IF(AC2970="",0,IFERROR(IF(VLOOKUP(AC2970,AC$38:AC2969,1,0)&gt;0,0,0),1))</f>
        <v>0</v>
      </c>
      <c r="AC2970" s="117">
        <f>IF(DATOS!J2934=Y$39,DATOS!C2934,"")</f>
        <v>0</v>
      </c>
    </row>
    <row r="2971" spans="27:29" x14ac:dyDescent="0.3">
      <c r="AA2971" s="114">
        <f t="shared" si="50"/>
        <v>1</v>
      </c>
      <c r="AB2971" s="114">
        <f>IF(AC2971="",0,IFERROR(IF(VLOOKUP(AC2971,AC$38:AC2970,1,0)&gt;0,0,0),1))</f>
        <v>0</v>
      </c>
      <c r="AC2971" s="117">
        <f>IF(DATOS!J2935=Y$39,DATOS!C2935,"")</f>
        <v>0</v>
      </c>
    </row>
    <row r="2972" spans="27:29" x14ac:dyDescent="0.3">
      <c r="AA2972" s="114">
        <f t="shared" si="50"/>
        <v>1</v>
      </c>
      <c r="AB2972" s="114">
        <f>IF(AC2972="",0,IFERROR(IF(VLOOKUP(AC2972,AC$38:AC2971,1,0)&gt;0,0,0),1))</f>
        <v>0</v>
      </c>
      <c r="AC2972" s="117">
        <f>IF(DATOS!J2936=Y$39,DATOS!C2936,"")</f>
        <v>0</v>
      </c>
    </row>
    <row r="2973" spans="27:29" x14ac:dyDescent="0.3">
      <c r="AA2973" s="114">
        <f t="shared" si="50"/>
        <v>1</v>
      </c>
      <c r="AB2973" s="114">
        <f>IF(AC2973="",0,IFERROR(IF(VLOOKUP(AC2973,AC$38:AC2972,1,0)&gt;0,0,0),1))</f>
        <v>0</v>
      </c>
      <c r="AC2973" s="117">
        <f>IF(DATOS!J2937=Y$39,DATOS!C2937,"")</f>
        <v>0</v>
      </c>
    </row>
    <row r="2974" spans="27:29" x14ac:dyDescent="0.3">
      <c r="AA2974" s="114">
        <f t="shared" si="50"/>
        <v>1</v>
      </c>
      <c r="AB2974" s="114">
        <f>IF(AC2974="",0,IFERROR(IF(VLOOKUP(AC2974,AC$38:AC2973,1,0)&gt;0,0,0),1))</f>
        <v>0</v>
      </c>
      <c r="AC2974" s="117">
        <f>IF(DATOS!J2938=Y$39,DATOS!C2938,"")</f>
        <v>0</v>
      </c>
    </row>
    <row r="2975" spans="27:29" x14ac:dyDescent="0.3">
      <c r="AA2975" s="114">
        <f t="shared" si="50"/>
        <v>1</v>
      </c>
      <c r="AB2975" s="114">
        <f>IF(AC2975="",0,IFERROR(IF(VLOOKUP(AC2975,AC$38:AC2974,1,0)&gt;0,0,0),1))</f>
        <v>0</v>
      </c>
      <c r="AC2975" s="117">
        <f>IF(DATOS!J2939=Y$39,DATOS!C2939,"")</f>
        <v>0</v>
      </c>
    </row>
    <row r="2976" spans="27:29" x14ac:dyDescent="0.3">
      <c r="AA2976" s="114">
        <f t="shared" si="50"/>
        <v>1</v>
      </c>
      <c r="AB2976" s="114">
        <f>IF(AC2976="",0,IFERROR(IF(VLOOKUP(AC2976,AC$38:AC2975,1,0)&gt;0,0,0),1))</f>
        <v>0</v>
      </c>
      <c r="AC2976" s="117">
        <f>IF(DATOS!J2940=Y$39,DATOS!C2940,"")</f>
        <v>0</v>
      </c>
    </row>
    <row r="2977" spans="27:29" x14ac:dyDescent="0.3">
      <c r="AA2977" s="114">
        <f t="shared" si="50"/>
        <v>1</v>
      </c>
      <c r="AB2977" s="114">
        <f>IF(AC2977="",0,IFERROR(IF(VLOOKUP(AC2977,AC$38:AC2976,1,0)&gt;0,0,0),1))</f>
        <v>0</v>
      </c>
      <c r="AC2977" s="117">
        <f>IF(DATOS!J2941=Y$39,DATOS!C2941,"")</f>
        <v>0</v>
      </c>
    </row>
    <row r="2978" spans="27:29" x14ac:dyDescent="0.3">
      <c r="AA2978" s="114">
        <f t="shared" si="50"/>
        <v>1</v>
      </c>
      <c r="AB2978" s="114">
        <f>IF(AC2978="",0,IFERROR(IF(VLOOKUP(AC2978,AC$38:AC2977,1,0)&gt;0,0,0),1))</f>
        <v>0</v>
      </c>
      <c r="AC2978" s="117">
        <f>IF(DATOS!J2942=Y$39,DATOS!C2942,"")</f>
        <v>0</v>
      </c>
    </row>
    <row r="2979" spans="27:29" x14ac:dyDescent="0.3">
      <c r="AA2979" s="114">
        <f t="shared" si="50"/>
        <v>1</v>
      </c>
      <c r="AB2979" s="114">
        <f>IF(AC2979="",0,IFERROR(IF(VLOOKUP(AC2979,AC$38:AC2978,1,0)&gt;0,0,0),1))</f>
        <v>0</v>
      </c>
      <c r="AC2979" s="117">
        <f>IF(DATOS!J2943=Y$39,DATOS!C2943,"")</f>
        <v>0</v>
      </c>
    </row>
    <row r="2980" spans="27:29" x14ac:dyDescent="0.3">
      <c r="AA2980" s="114">
        <f t="shared" si="50"/>
        <v>1</v>
      </c>
      <c r="AB2980" s="114">
        <f>IF(AC2980="",0,IFERROR(IF(VLOOKUP(AC2980,AC$38:AC2979,1,0)&gt;0,0,0),1))</f>
        <v>0</v>
      </c>
      <c r="AC2980" s="117">
        <f>IF(DATOS!J2944=Y$39,DATOS!C2944,"")</f>
        <v>0</v>
      </c>
    </row>
    <row r="2981" spans="27:29" x14ac:dyDescent="0.3">
      <c r="AA2981" s="114">
        <f t="shared" si="50"/>
        <v>1</v>
      </c>
      <c r="AB2981" s="114">
        <f>IF(AC2981="",0,IFERROR(IF(VLOOKUP(AC2981,AC$38:AC2980,1,0)&gt;0,0,0),1))</f>
        <v>0</v>
      </c>
      <c r="AC2981" s="117">
        <f>IF(DATOS!J2945=Y$39,DATOS!C2945,"")</f>
        <v>0</v>
      </c>
    </row>
    <row r="2982" spans="27:29" x14ac:dyDescent="0.3">
      <c r="AA2982" s="114">
        <f t="shared" ref="AA2982:AA3045" si="51">AA2981+AB2982</f>
        <v>1</v>
      </c>
      <c r="AB2982" s="114">
        <f>IF(AC2982="",0,IFERROR(IF(VLOOKUP(AC2982,AC$38:AC2981,1,0)&gt;0,0,0),1))</f>
        <v>0</v>
      </c>
      <c r="AC2982" s="117">
        <f>IF(DATOS!J2946=Y$39,DATOS!C2946,"")</f>
        <v>0</v>
      </c>
    </row>
    <row r="2983" spans="27:29" x14ac:dyDescent="0.3">
      <c r="AA2983" s="114">
        <f t="shared" si="51"/>
        <v>1</v>
      </c>
      <c r="AB2983" s="114">
        <f>IF(AC2983="",0,IFERROR(IF(VLOOKUP(AC2983,AC$38:AC2982,1,0)&gt;0,0,0),1))</f>
        <v>0</v>
      </c>
      <c r="AC2983" s="117">
        <f>IF(DATOS!J2947=Y$39,DATOS!C2947,"")</f>
        <v>0</v>
      </c>
    </row>
    <row r="2984" spans="27:29" x14ac:dyDescent="0.3">
      <c r="AA2984" s="114">
        <f t="shared" si="51"/>
        <v>1</v>
      </c>
      <c r="AB2984" s="114">
        <f>IF(AC2984="",0,IFERROR(IF(VLOOKUP(AC2984,AC$38:AC2983,1,0)&gt;0,0,0),1))</f>
        <v>0</v>
      </c>
      <c r="AC2984" s="117">
        <f>IF(DATOS!J2948=Y$39,DATOS!C2948,"")</f>
        <v>0</v>
      </c>
    </row>
    <row r="2985" spans="27:29" x14ac:dyDescent="0.3">
      <c r="AA2985" s="114">
        <f t="shared" si="51"/>
        <v>1</v>
      </c>
      <c r="AB2985" s="114">
        <f>IF(AC2985="",0,IFERROR(IF(VLOOKUP(AC2985,AC$38:AC2984,1,0)&gt;0,0,0),1))</f>
        <v>0</v>
      </c>
      <c r="AC2985" s="117">
        <f>IF(DATOS!J2949=Y$39,DATOS!C2949,"")</f>
        <v>0</v>
      </c>
    </row>
    <row r="2986" spans="27:29" x14ac:dyDescent="0.3">
      <c r="AA2986" s="114">
        <f t="shared" si="51"/>
        <v>1</v>
      </c>
      <c r="AB2986" s="114">
        <f>IF(AC2986="",0,IFERROR(IF(VLOOKUP(AC2986,AC$38:AC2985,1,0)&gt;0,0,0),1))</f>
        <v>0</v>
      </c>
      <c r="AC2986" s="117">
        <f>IF(DATOS!J2950=Y$39,DATOS!C2950,"")</f>
        <v>0</v>
      </c>
    </row>
    <row r="2987" spans="27:29" x14ac:dyDescent="0.3">
      <c r="AA2987" s="114">
        <f t="shared" si="51"/>
        <v>1</v>
      </c>
      <c r="AB2987" s="114">
        <f>IF(AC2987="",0,IFERROR(IF(VLOOKUP(AC2987,AC$38:AC2986,1,0)&gt;0,0,0),1))</f>
        <v>0</v>
      </c>
      <c r="AC2987" s="117">
        <f>IF(DATOS!J2951=Y$39,DATOS!C2951,"")</f>
        <v>0</v>
      </c>
    </row>
    <row r="2988" spans="27:29" x14ac:dyDescent="0.3">
      <c r="AA2988" s="114">
        <f t="shared" si="51"/>
        <v>1</v>
      </c>
      <c r="AB2988" s="114">
        <f>IF(AC2988="",0,IFERROR(IF(VLOOKUP(AC2988,AC$38:AC2987,1,0)&gt;0,0,0),1))</f>
        <v>0</v>
      </c>
      <c r="AC2988" s="117">
        <f>IF(DATOS!J2952=Y$39,DATOS!C2952,"")</f>
        <v>0</v>
      </c>
    </row>
    <row r="2989" spans="27:29" x14ac:dyDescent="0.3">
      <c r="AA2989" s="114">
        <f t="shared" si="51"/>
        <v>1</v>
      </c>
      <c r="AB2989" s="114">
        <f>IF(AC2989="",0,IFERROR(IF(VLOOKUP(AC2989,AC$38:AC2988,1,0)&gt;0,0,0),1))</f>
        <v>0</v>
      </c>
      <c r="AC2989" s="117">
        <f>IF(DATOS!J2953=Y$39,DATOS!C2953,"")</f>
        <v>0</v>
      </c>
    </row>
    <row r="2990" spans="27:29" x14ac:dyDescent="0.3">
      <c r="AA2990" s="114">
        <f t="shared" si="51"/>
        <v>1</v>
      </c>
      <c r="AB2990" s="114">
        <f>IF(AC2990="",0,IFERROR(IF(VLOOKUP(AC2990,AC$38:AC2989,1,0)&gt;0,0,0),1))</f>
        <v>0</v>
      </c>
      <c r="AC2990" s="117">
        <f>IF(DATOS!J2954=Y$39,DATOS!C2954,"")</f>
        <v>0</v>
      </c>
    </row>
    <row r="2991" spans="27:29" x14ac:dyDescent="0.3">
      <c r="AA2991" s="114">
        <f t="shared" si="51"/>
        <v>1</v>
      </c>
      <c r="AB2991" s="114">
        <f>IF(AC2991="",0,IFERROR(IF(VLOOKUP(AC2991,AC$38:AC2990,1,0)&gt;0,0,0),1))</f>
        <v>0</v>
      </c>
      <c r="AC2991" s="117">
        <f>IF(DATOS!J2955=Y$39,DATOS!C2955,"")</f>
        <v>0</v>
      </c>
    </row>
    <row r="2992" spans="27:29" x14ac:dyDescent="0.3">
      <c r="AA2992" s="114">
        <f t="shared" si="51"/>
        <v>1</v>
      </c>
      <c r="AB2992" s="114">
        <f>IF(AC2992="",0,IFERROR(IF(VLOOKUP(AC2992,AC$38:AC2991,1,0)&gt;0,0,0),1))</f>
        <v>0</v>
      </c>
      <c r="AC2992" s="117">
        <f>IF(DATOS!J2956=Y$39,DATOS!C2956,"")</f>
        <v>0</v>
      </c>
    </row>
    <row r="2993" spans="27:29" x14ac:dyDescent="0.3">
      <c r="AA2993" s="114">
        <f t="shared" si="51"/>
        <v>1</v>
      </c>
      <c r="AB2993" s="114">
        <f>IF(AC2993="",0,IFERROR(IF(VLOOKUP(AC2993,AC$38:AC2992,1,0)&gt;0,0,0),1))</f>
        <v>0</v>
      </c>
      <c r="AC2993" s="117">
        <f>IF(DATOS!J2957=Y$39,DATOS!C2957,"")</f>
        <v>0</v>
      </c>
    </row>
    <row r="2994" spans="27:29" x14ac:dyDescent="0.3">
      <c r="AA2994" s="114">
        <f t="shared" si="51"/>
        <v>1</v>
      </c>
      <c r="AB2994" s="114">
        <f>IF(AC2994="",0,IFERROR(IF(VLOOKUP(AC2994,AC$38:AC2993,1,0)&gt;0,0,0),1))</f>
        <v>0</v>
      </c>
      <c r="AC2994" s="117">
        <f>IF(DATOS!J2958=Y$39,DATOS!C2958,"")</f>
        <v>0</v>
      </c>
    </row>
    <row r="2995" spans="27:29" x14ac:dyDescent="0.3">
      <c r="AA2995" s="114">
        <f t="shared" si="51"/>
        <v>1</v>
      </c>
      <c r="AB2995" s="114">
        <f>IF(AC2995="",0,IFERROR(IF(VLOOKUP(AC2995,AC$38:AC2994,1,0)&gt;0,0,0),1))</f>
        <v>0</v>
      </c>
      <c r="AC2995" s="117">
        <f>IF(DATOS!J2959=Y$39,DATOS!C2959,"")</f>
        <v>0</v>
      </c>
    </row>
    <row r="2996" spans="27:29" x14ac:dyDescent="0.3">
      <c r="AA2996" s="114">
        <f t="shared" si="51"/>
        <v>1</v>
      </c>
      <c r="AB2996" s="114">
        <f>IF(AC2996="",0,IFERROR(IF(VLOOKUP(AC2996,AC$38:AC2995,1,0)&gt;0,0,0),1))</f>
        <v>0</v>
      </c>
      <c r="AC2996" s="117">
        <f>IF(DATOS!J2960=Y$39,DATOS!C2960,"")</f>
        <v>0</v>
      </c>
    </row>
    <row r="2997" spans="27:29" x14ac:dyDescent="0.3">
      <c r="AA2997" s="114">
        <f t="shared" si="51"/>
        <v>1</v>
      </c>
      <c r="AB2997" s="114">
        <f>IF(AC2997="",0,IFERROR(IF(VLOOKUP(AC2997,AC$38:AC2996,1,0)&gt;0,0,0),1))</f>
        <v>0</v>
      </c>
      <c r="AC2997" s="117">
        <f>IF(DATOS!J2961=Y$39,DATOS!C2961,"")</f>
        <v>0</v>
      </c>
    </row>
    <row r="2998" spans="27:29" x14ac:dyDescent="0.3">
      <c r="AA2998" s="114">
        <f t="shared" si="51"/>
        <v>1</v>
      </c>
      <c r="AB2998" s="114">
        <f>IF(AC2998="",0,IFERROR(IF(VLOOKUP(AC2998,AC$38:AC2997,1,0)&gt;0,0,0),1))</f>
        <v>0</v>
      </c>
      <c r="AC2998" s="117">
        <f>IF(DATOS!J2962=Y$39,DATOS!C2962,"")</f>
        <v>0</v>
      </c>
    </row>
    <row r="2999" spans="27:29" x14ac:dyDescent="0.3">
      <c r="AA2999" s="114">
        <f t="shared" si="51"/>
        <v>1</v>
      </c>
      <c r="AB2999" s="114">
        <f>IF(AC2999="",0,IFERROR(IF(VLOOKUP(AC2999,AC$38:AC2998,1,0)&gt;0,0,0),1))</f>
        <v>0</v>
      </c>
      <c r="AC2999" s="117">
        <f>IF(DATOS!J2963=Y$39,DATOS!C2963,"")</f>
        <v>0</v>
      </c>
    </row>
    <row r="3000" spans="27:29" x14ac:dyDescent="0.3">
      <c r="AA3000" s="114">
        <f t="shared" si="51"/>
        <v>1</v>
      </c>
      <c r="AB3000" s="114">
        <f>IF(AC3000="",0,IFERROR(IF(VLOOKUP(AC3000,AC$38:AC2999,1,0)&gt;0,0,0),1))</f>
        <v>0</v>
      </c>
      <c r="AC3000" s="117">
        <f>IF(DATOS!J2964=Y$39,DATOS!C2964,"")</f>
        <v>0</v>
      </c>
    </row>
    <row r="3001" spans="27:29" x14ac:dyDescent="0.3">
      <c r="AA3001" s="114">
        <f t="shared" si="51"/>
        <v>1</v>
      </c>
      <c r="AB3001" s="114">
        <f>IF(AC3001="",0,IFERROR(IF(VLOOKUP(AC3001,AC$38:AC3000,1,0)&gt;0,0,0),1))</f>
        <v>0</v>
      </c>
      <c r="AC3001" s="117">
        <f>IF(DATOS!J2965=Y$39,DATOS!C2965,"")</f>
        <v>0</v>
      </c>
    </row>
    <row r="3002" spans="27:29" x14ac:dyDescent="0.3">
      <c r="AA3002" s="114">
        <f t="shared" si="51"/>
        <v>1</v>
      </c>
      <c r="AB3002" s="114">
        <f>IF(AC3002="",0,IFERROR(IF(VLOOKUP(AC3002,AC$38:AC3001,1,0)&gt;0,0,0),1))</f>
        <v>0</v>
      </c>
      <c r="AC3002" s="117">
        <f>IF(DATOS!J2966=Y$39,DATOS!C2966,"")</f>
        <v>0</v>
      </c>
    </row>
    <row r="3003" spans="27:29" x14ac:dyDescent="0.3">
      <c r="AA3003" s="114">
        <f t="shared" si="51"/>
        <v>1</v>
      </c>
      <c r="AB3003" s="114">
        <f>IF(AC3003="",0,IFERROR(IF(VLOOKUP(AC3003,AC$38:AC3002,1,0)&gt;0,0,0),1))</f>
        <v>0</v>
      </c>
      <c r="AC3003" s="117">
        <f>IF(DATOS!J2967=Y$39,DATOS!C2967,"")</f>
        <v>0</v>
      </c>
    </row>
    <row r="3004" spans="27:29" x14ac:dyDescent="0.3">
      <c r="AA3004" s="114">
        <f t="shared" si="51"/>
        <v>1</v>
      </c>
      <c r="AB3004" s="114">
        <f>IF(AC3004="",0,IFERROR(IF(VLOOKUP(AC3004,AC$38:AC3003,1,0)&gt;0,0,0),1))</f>
        <v>0</v>
      </c>
      <c r="AC3004" s="117">
        <f>IF(DATOS!J2968=Y$39,DATOS!C2968,"")</f>
        <v>0</v>
      </c>
    </row>
    <row r="3005" spans="27:29" x14ac:dyDescent="0.3">
      <c r="AA3005" s="114">
        <f t="shared" si="51"/>
        <v>1</v>
      </c>
      <c r="AB3005" s="114">
        <f>IF(AC3005="",0,IFERROR(IF(VLOOKUP(AC3005,AC$38:AC3004,1,0)&gt;0,0,0),1))</f>
        <v>0</v>
      </c>
      <c r="AC3005" s="117">
        <f>IF(DATOS!J2969=Y$39,DATOS!C2969,"")</f>
        <v>0</v>
      </c>
    </row>
    <row r="3006" spans="27:29" x14ac:dyDescent="0.3">
      <c r="AA3006" s="114">
        <f t="shared" si="51"/>
        <v>1</v>
      </c>
      <c r="AB3006" s="114">
        <f>IF(AC3006="",0,IFERROR(IF(VLOOKUP(AC3006,AC$38:AC3005,1,0)&gt;0,0,0),1))</f>
        <v>0</v>
      </c>
      <c r="AC3006" s="117">
        <f>IF(DATOS!J2970=Y$39,DATOS!C2970,"")</f>
        <v>0</v>
      </c>
    </row>
    <row r="3007" spans="27:29" x14ac:dyDescent="0.3">
      <c r="AA3007" s="114">
        <f t="shared" si="51"/>
        <v>1</v>
      </c>
      <c r="AB3007" s="114">
        <f>IF(AC3007="",0,IFERROR(IF(VLOOKUP(AC3007,AC$38:AC3006,1,0)&gt;0,0,0),1))</f>
        <v>0</v>
      </c>
      <c r="AC3007" s="117">
        <f>IF(DATOS!J2971=Y$39,DATOS!C2971,"")</f>
        <v>0</v>
      </c>
    </row>
    <row r="3008" spans="27:29" x14ac:dyDescent="0.3">
      <c r="AA3008" s="114">
        <f t="shared" si="51"/>
        <v>1</v>
      </c>
      <c r="AB3008" s="114">
        <f>IF(AC3008="",0,IFERROR(IF(VLOOKUP(AC3008,AC$38:AC3007,1,0)&gt;0,0,0),1))</f>
        <v>0</v>
      </c>
      <c r="AC3008" s="117">
        <f>IF(DATOS!J2972=Y$39,DATOS!C2972,"")</f>
        <v>0</v>
      </c>
    </row>
    <row r="3009" spans="27:29" x14ac:dyDescent="0.3">
      <c r="AA3009" s="114">
        <f t="shared" si="51"/>
        <v>1</v>
      </c>
      <c r="AB3009" s="114">
        <f>IF(AC3009="",0,IFERROR(IF(VLOOKUP(AC3009,AC$38:AC3008,1,0)&gt;0,0,0),1))</f>
        <v>0</v>
      </c>
      <c r="AC3009" s="117">
        <f>IF(DATOS!J2973=Y$39,DATOS!C2973,"")</f>
        <v>0</v>
      </c>
    </row>
    <row r="3010" spans="27:29" x14ac:dyDescent="0.3">
      <c r="AA3010" s="114">
        <f t="shared" si="51"/>
        <v>1</v>
      </c>
      <c r="AB3010" s="114">
        <f>IF(AC3010="",0,IFERROR(IF(VLOOKUP(AC3010,AC$38:AC3009,1,0)&gt;0,0,0),1))</f>
        <v>0</v>
      </c>
      <c r="AC3010" s="117">
        <f>IF(DATOS!J2974=Y$39,DATOS!C2974,"")</f>
        <v>0</v>
      </c>
    </row>
    <row r="3011" spans="27:29" x14ac:dyDescent="0.3">
      <c r="AA3011" s="114">
        <f t="shared" si="51"/>
        <v>1</v>
      </c>
      <c r="AB3011" s="114">
        <f>IF(AC3011="",0,IFERROR(IF(VLOOKUP(AC3011,AC$38:AC3010,1,0)&gt;0,0,0),1))</f>
        <v>0</v>
      </c>
      <c r="AC3011" s="117">
        <f>IF(DATOS!J2975=Y$39,DATOS!C2975,"")</f>
        <v>0</v>
      </c>
    </row>
    <row r="3012" spans="27:29" x14ac:dyDescent="0.3">
      <c r="AA3012" s="114">
        <f t="shared" si="51"/>
        <v>1</v>
      </c>
      <c r="AB3012" s="114">
        <f>IF(AC3012="",0,IFERROR(IF(VLOOKUP(AC3012,AC$38:AC3011,1,0)&gt;0,0,0),1))</f>
        <v>0</v>
      </c>
      <c r="AC3012" s="117">
        <f>IF(DATOS!J2976=Y$39,DATOS!C2976,"")</f>
        <v>0</v>
      </c>
    </row>
    <row r="3013" spans="27:29" x14ac:dyDescent="0.3">
      <c r="AA3013" s="114">
        <f t="shared" si="51"/>
        <v>1</v>
      </c>
      <c r="AB3013" s="114">
        <f>IF(AC3013="",0,IFERROR(IF(VLOOKUP(AC3013,AC$38:AC3012,1,0)&gt;0,0,0),1))</f>
        <v>0</v>
      </c>
      <c r="AC3013" s="117">
        <f>IF(DATOS!J2977=Y$39,DATOS!C2977,"")</f>
        <v>0</v>
      </c>
    </row>
    <row r="3014" spans="27:29" x14ac:dyDescent="0.3">
      <c r="AA3014" s="114">
        <f t="shared" si="51"/>
        <v>1</v>
      </c>
      <c r="AB3014" s="114">
        <f>IF(AC3014="",0,IFERROR(IF(VLOOKUP(AC3014,AC$38:AC3013,1,0)&gt;0,0,0),1))</f>
        <v>0</v>
      </c>
      <c r="AC3014" s="117">
        <f>IF(DATOS!J2978=Y$39,DATOS!C2978,"")</f>
        <v>0</v>
      </c>
    </row>
    <row r="3015" spans="27:29" x14ac:dyDescent="0.3">
      <c r="AA3015" s="114">
        <f t="shared" si="51"/>
        <v>1</v>
      </c>
      <c r="AB3015" s="114">
        <f>IF(AC3015="",0,IFERROR(IF(VLOOKUP(AC3015,AC$38:AC3014,1,0)&gt;0,0,0),1))</f>
        <v>0</v>
      </c>
      <c r="AC3015" s="117">
        <f>IF(DATOS!J2979=Y$39,DATOS!C2979,"")</f>
        <v>0</v>
      </c>
    </row>
    <row r="3016" spans="27:29" x14ac:dyDescent="0.3">
      <c r="AA3016" s="114">
        <f t="shared" si="51"/>
        <v>1</v>
      </c>
      <c r="AB3016" s="114">
        <f>IF(AC3016="",0,IFERROR(IF(VLOOKUP(AC3016,AC$38:AC3015,1,0)&gt;0,0,0),1))</f>
        <v>0</v>
      </c>
      <c r="AC3016" s="117">
        <f>IF(DATOS!J2980=Y$39,DATOS!C2980,"")</f>
        <v>0</v>
      </c>
    </row>
    <row r="3017" spans="27:29" x14ac:dyDescent="0.3">
      <c r="AA3017" s="114">
        <f t="shared" si="51"/>
        <v>1</v>
      </c>
      <c r="AB3017" s="114">
        <f>IF(AC3017="",0,IFERROR(IF(VLOOKUP(AC3017,AC$38:AC3016,1,0)&gt;0,0,0),1))</f>
        <v>0</v>
      </c>
      <c r="AC3017" s="117">
        <f>IF(DATOS!J2981=Y$39,DATOS!C2981,"")</f>
        <v>0</v>
      </c>
    </row>
    <row r="3018" spans="27:29" x14ac:dyDescent="0.3">
      <c r="AA3018" s="114">
        <f t="shared" si="51"/>
        <v>1</v>
      </c>
      <c r="AB3018" s="114">
        <f>IF(AC3018="",0,IFERROR(IF(VLOOKUP(AC3018,AC$38:AC3017,1,0)&gt;0,0,0),1))</f>
        <v>0</v>
      </c>
      <c r="AC3018" s="117">
        <f>IF(DATOS!J2982=Y$39,DATOS!C2982,"")</f>
        <v>0</v>
      </c>
    </row>
    <row r="3019" spans="27:29" x14ac:dyDescent="0.3">
      <c r="AA3019" s="114">
        <f t="shared" si="51"/>
        <v>1</v>
      </c>
      <c r="AB3019" s="114">
        <f>IF(AC3019="",0,IFERROR(IF(VLOOKUP(AC3019,AC$38:AC3018,1,0)&gt;0,0,0),1))</f>
        <v>0</v>
      </c>
      <c r="AC3019" s="117">
        <f>IF(DATOS!J2983=Y$39,DATOS!C2983,"")</f>
        <v>0</v>
      </c>
    </row>
    <row r="3020" spans="27:29" x14ac:dyDescent="0.3">
      <c r="AA3020" s="114">
        <f t="shared" si="51"/>
        <v>1</v>
      </c>
      <c r="AB3020" s="114">
        <f>IF(AC3020="",0,IFERROR(IF(VLOOKUP(AC3020,AC$38:AC3019,1,0)&gt;0,0,0),1))</f>
        <v>0</v>
      </c>
      <c r="AC3020" s="117">
        <f>IF(DATOS!J2984=Y$39,DATOS!C2984,"")</f>
        <v>0</v>
      </c>
    </row>
    <row r="3021" spans="27:29" x14ac:dyDescent="0.3">
      <c r="AA3021" s="114">
        <f t="shared" si="51"/>
        <v>1</v>
      </c>
      <c r="AB3021" s="114">
        <f>IF(AC3021="",0,IFERROR(IF(VLOOKUP(AC3021,AC$38:AC3020,1,0)&gt;0,0,0),1))</f>
        <v>0</v>
      </c>
      <c r="AC3021" s="117">
        <f>IF(DATOS!J2985=Y$39,DATOS!C2985,"")</f>
        <v>0</v>
      </c>
    </row>
    <row r="3022" spans="27:29" x14ac:dyDescent="0.3">
      <c r="AA3022" s="114">
        <f t="shared" si="51"/>
        <v>1</v>
      </c>
      <c r="AB3022" s="114">
        <f>IF(AC3022="",0,IFERROR(IF(VLOOKUP(AC3022,AC$38:AC3021,1,0)&gt;0,0,0),1))</f>
        <v>0</v>
      </c>
      <c r="AC3022" s="117">
        <f>IF(DATOS!J2986=Y$39,DATOS!C2986,"")</f>
        <v>0</v>
      </c>
    </row>
    <row r="3023" spans="27:29" x14ac:dyDescent="0.3">
      <c r="AA3023" s="114">
        <f t="shared" si="51"/>
        <v>1</v>
      </c>
      <c r="AB3023" s="114">
        <f>IF(AC3023="",0,IFERROR(IF(VLOOKUP(AC3023,AC$38:AC3022,1,0)&gt;0,0,0),1))</f>
        <v>0</v>
      </c>
      <c r="AC3023" s="117">
        <f>IF(DATOS!J2987=Y$39,DATOS!C2987,"")</f>
        <v>0</v>
      </c>
    </row>
    <row r="3024" spans="27:29" x14ac:dyDescent="0.3">
      <c r="AA3024" s="114">
        <f t="shared" si="51"/>
        <v>1</v>
      </c>
      <c r="AB3024" s="114">
        <f>IF(AC3024="",0,IFERROR(IF(VLOOKUP(AC3024,AC$38:AC3023,1,0)&gt;0,0,0),1))</f>
        <v>0</v>
      </c>
      <c r="AC3024" s="117">
        <f>IF(DATOS!J2988=Y$39,DATOS!C2988,"")</f>
        <v>0</v>
      </c>
    </row>
    <row r="3025" spans="27:29" x14ac:dyDescent="0.3">
      <c r="AA3025" s="114">
        <f t="shared" si="51"/>
        <v>1</v>
      </c>
      <c r="AB3025" s="114">
        <f>IF(AC3025="",0,IFERROR(IF(VLOOKUP(AC3025,AC$38:AC3024,1,0)&gt;0,0,0),1))</f>
        <v>0</v>
      </c>
      <c r="AC3025" s="117">
        <f>IF(DATOS!J2989=Y$39,DATOS!C2989,"")</f>
        <v>0</v>
      </c>
    </row>
    <row r="3026" spans="27:29" x14ac:dyDescent="0.3">
      <c r="AA3026" s="114">
        <f t="shared" si="51"/>
        <v>1</v>
      </c>
      <c r="AB3026" s="114">
        <f>IF(AC3026="",0,IFERROR(IF(VLOOKUP(AC3026,AC$38:AC3025,1,0)&gt;0,0,0),1))</f>
        <v>0</v>
      </c>
      <c r="AC3026" s="117">
        <f>IF(DATOS!J2990=Y$39,DATOS!C2990,"")</f>
        <v>0</v>
      </c>
    </row>
    <row r="3027" spans="27:29" x14ac:dyDescent="0.3">
      <c r="AA3027" s="114">
        <f t="shared" si="51"/>
        <v>1</v>
      </c>
      <c r="AB3027" s="114">
        <f>IF(AC3027="",0,IFERROR(IF(VLOOKUP(AC3027,AC$38:AC3026,1,0)&gt;0,0,0),1))</f>
        <v>0</v>
      </c>
      <c r="AC3027" s="117">
        <f>IF(DATOS!J2991=Y$39,DATOS!C2991,"")</f>
        <v>0</v>
      </c>
    </row>
    <row r="3028" spans="27:29" x14ac:dyDescent="0.3">
      <c r="AA3028" s="114">
        <f t="shared" si="51"/>
        <v>1</v>
      </c>
      <c r="AB3028" s="114">
        <f>IF(AC3028="",0,IFERROR(IF(VLOOKUP(AC3028,AC$38:AC3027,1,0)&gt;0,0,0),1))</f>
        <v>0</v>
      </c>
      <c r="AC3028" s="117">
        <f>IF(DATOS!J2992=Y$39,DATOS!C2992,"")</f>
        <v>0</v>
      </c>
    </row>
    <row r="3029" spans="27:29" x14ac:dyDescent="0.3">
      <c r="AA3029" s="114">
        <f t="shared" si="51"/>
        <v>1</v>
      </c>
      <c r="AB3029" s="114">
        <f>IF(AC3029="",0,IFERROR(IF(VLOOKUP(AC3029,AC$38:AC3028,1,0)&gt;0,0,0),1))</f>
        <v>0</v>
      </c>
      <c r="AC3029" s="117">
        <f>IF(DATOS!J2993=Y$39,DATOS!C2993,"")</f>
        <v>0</v>
      </c>
    </row>
    <row r="3030" spans="27:29" x14ac:dyDescent="0.3">
      <c r="AA3030" s="114">
        <f t="shared" si="51"/>
        <v>1</v>
      </c>
      <c r="AB3030" s="114">
        <f>IF(AC3030="",0,IFERROR(IF(VLOOKUP(AC3030,AC$38:AC3029,1,0)&gt;0,0,0),1))</f>
        <v>0</v>
      </c>
      <c r="AC3030" s="117">
        <f>IF(DATOS!J2994=Y$39,DATOS!C2994,"")</f>
        <v>0</v>
      </c>
    </row>
    <row r="3031" spans="27:29" x14ac:dyDescent="0.3">
      <c r="AA3031" s="114">
        <f t="shared" si="51"/>
        <v>1</v>
      </c>
      <c r="AB3031" s="114">
        <f>IF(AC3031="",0,IFERROR(IF(VLOOKUP(AC3031,AC$38:AC3030,1,0)&gt;0,0,0),1))</f>
        <v>0</v>
      </c>
      <c r="AC3031" s="117">
        <f>IF(DATOS!J2995=Y$39,DATOS!C2995,"")</f>
        <v>0</v>
      </c>
    </row>
    <row r="3032" spans="27:29" x14ac:dyDescent="0.3">
      <c r="AA3032" s="114">
        <f t="shared" si="51"/>
        <v>1</v>
      </c>
      <c r="AB3032" s="114">
        <f>IF(AC3032="",0,IFERROR(IF(VLOOKUP(AC3032,AC$38:AC3031,1,0)&gt;0,0,0),1))</f>
        <v>0</v>
      </c>
      <c r="AC3032" s="117">
        <f>IF(DATOS!J2996=Y$39,DATOS!C2996,"")</f>
        <v>0</v>
      </c>
    </row>
    <row r="3033" spans="27:29" x14ac:dyDescent="0.3">
      <c r="AA3033" s="114">
        <f t="shared" si="51"/>
        <v>1</v>
      </c>
      <c r="AB3033" s="114">
        <f>IF(AC3033="",0,IFERROR(IF(VLOOKUP(AC3033,AC$38:AC3032,1,0)&gt;0,0,0),1))</f>
        <v>0</v>
      </c>
      <c r="AC3033" s="117">
        <f>IF(DATOS!J2997=Y$39,DATOS!C2997,"")</f>
        <v>0</v>
      </c>
    </row>
    <row r="3034" spans="27:29" x14ac:dyDescent="0.3">
      <c r="AA3034" s="114">
        <f t="shared" si="51"/>
        <v>1</v>
      </c>
      <c r="AB3034" s="114">
        <f>IF(AC3034="",0,IFERROR(IF(VLOOKUP(AC3034,AC$38:AC3033,1,0)&gt;0,0,0),1))</f>
        <v>0</v>
      </c>
      <c r="AC3034" s="117">
        <f>IF(DATOS!J2998=Y$39,DATOS!C2998,"")</f>
        <v>0</v>
      </c>
    </row>
    <row r="3035" spans="27:29" x14ac:dyDescent="0.3">
      <c r="AA3035" s="114">
        <f t="shared" si="51"/>
        <v>1</v>
      </c>
      <c r="AB3035" s="114">
        <f>IF(AC3035="",0,IFERROR(IF(VLOOKUP(AC3035,AC$38:AC3034,1,0)&gt;0,0,0),1))</f>
        <v>0</v>
      </c>
      <c r="AC3035" s="117">
        <f>IF(DATOS!J2999=Y$39,DATOS!C2999,"")</f>
        <v>0</v>
      </c>
    </row>
    <row r="3036" spans="27:29" x14ac:dyDescent="0.3">
      <c r="AA3036" s="114">
        <f t="shared" si="51"/>
        <v>1</v>
      </c>
      <c r="AB3036" s="114">
        <f>IF(AC3036="",0,IFERROR(IF(VLOOKUP(AC3036,AC$38:AC3035,1,0)&gt;0,0,0),1))</f>
        <v>0</v>
      </c>
      <c r="AC3036" s="117">
        <f>IF(DATOS!J3000=Y$39,DATOS!C3000,"")</f>
        <v>0</v>
      </c>
    </row>
    <row r="3037" spans="27:29" x14ac:dyDescent="0.3">
      <c r="AA3037" s="114">
        <f t="shared" si="51"/>
        <v>1</v>
      </c>
      <c r="AB3037" s="114">
        <f>IF(AC3037="",0,IFERROR(IF(VLOOKUP(AC3037,AC$38:AC3036,1,0)&gt;0,0,0),1))</f>
        <v>0</v>
      </c>
      <c r="AC3037" s="117">
        <f>IF(DATOS!J3001=Y$39,DATOS!C3001,"")</f>
        <v>0</v>
      </c>
    </row>
    <row r="3038" spans="27:29" x14ac:dyDescent="0.3">
      <c r="AA3038" s="114">
        <f t="shared" si="51"/>
        <v>1</v>
      </c>
      <c r="AB3038" s="114">
        <f>IF(AC3038="",0,IFERROR(IF(VLOOKUP(AC3038,AC$38:AC3037,1,0)&gt;0,0,0),1))</f>
        <v>0</v>
      </c>
      <c r="AC3038" s="117">
        <f>IF(DATOS!J3002=Y$39,DATOS!C3002,"")</f>
        <v>0</v>
      </c>
    </row>
    <row r="3039" spans="27:29" x14ac:dyDescent="0.3">
      <c r="AA3039" s="114">
        <f t="shared" si="51"/>
        <v>1</v>
      </c>
      <c r="AB3039" s="114">
        <f>IF(AC3039="",0,IFERROR(IF(VLOOKUP(AC3039,AC$38:AC3038,1,0)&gt;0,0,0),1))</f>
        <v>0</v>
      </c>
      <c r="AC3039" s="117">
        <f>IF(DATOS!J3003=Y$39,DATOS!C3003,"")</f>
        <v>0</v>
      </c>
    </row>
    <row r="3040" spans="27:29" x14ac:dyDescent="0.3">
      <c r="AA3040" s="114">
        <f t="shared" si="51"/>
        <v>1</v>
      </c>
      <c r="AB3040" s="114">
        <f>IF(AC3040="",0,IFERROR(IF(VLOOKUP(AC3040,AC$38:AC3039,1,0)&gt;0,0,0),1))</f>
        <v>0</v>
      </c>
      <c r="AC3040" s="117">
        <f>IF(DATOS!J3004=Y$39,DATOS!C3004,"")</f>
        <v>0</v>
      </c>
    </row>
    <row r="3041" spans="27:29" x14ac:dyDescent="0.3">
      <c r="AA3041" s="114">
        <f t="shared" si="51"/>
        <v>1</v>
      </c>
      <c r="AB3041" s="114">
        <f>IF(AC3041="",0,IFERROR(IF(VLOOKUP(AC3041,AC$38:AC3040,1,0)&gt;0,0,0),1))</f>
        <v>0</v>
      </c>
      <c r="AC3041" s="117">
        <f>IF(DATOS!J3005=Y$39,DATOS!C3005,"")</f>
        <v>0</v>
      </c>
    </row>
    <row r="3042" spans="27:29" x14ac:dyDescent="0.3">
      <c r="AA3042" s="114">
        <f t="shared" si="51"/>
        <v>1</v>
      </c>
      <c r="AB3042" s="114">
        <f>IF(AC3042="",0,IFERROR(IF(VLOOKUP(AC3042,AC$38:AC3041,1,0)&gt;0,0,0),1))</f>
        <v>0</v>
      </c>
      <c r="AC3042" s="117">
        <f>IF(DATOS!J3006=Y$39,DATOS!C3006,"")</f>
        <v>0</v>
      </c>
    </row>
    <row r="3043" spans="27:29" x14ac:dyDescent="0.3">
      <c r="AA3043" s="114">
        <f t="shared" si="51"/>
        <v>1</v>
      </c>
      <c r="AB3043" s="114">
        <f>IF(AC3043="",0,IFERROR(IF(VLOOKUP(AC3043,AC$38:AC3042,1,0)&gt;0,0,0),1))</f>
        <v>0</v>
      </c>
      <c r="AC3043" s="117">
        <f>IF(DATOS!J3007=Y$39,DATOS!C3007,"")</f>
        <v>0</v>
      </c>
    </row>
    <row r="3044" spans="27:29" x14ac:dyDescent="0.3">
      <c r="AA3044" s="114">
        <f t="shared" si="51"/>
        <v>1</v>
      </c>
      <c r="AB3044" s="114">
        <f>IF(AC3044="",0,IFERROR(IF(VLOOKUP(AC3044,AC$38:AC3043,1,0)&gt;0,0,0),1))</f>
        <v>0</v>
      </c>
      <c r="AC3044" s="117">
        <f>IF(DATOS!J3008=Y$39,DATOS!C3008,"")</f>
        <v>0</v>
      </c>
    </row>
    <row r="3045" spans="27:29" x14ac:dyDescent="0.3">
      <c r="AA3045" s="114">
        <f t="shared" si="51"/>
        <v>1</v>
      </c>
      <c r="AB3045" s="114">
        <f>IF(AC3045="",0,IFERROR(IF(VLOOKUP(AC3045,AC$38:AC3044,1,0)&gt;0,0,0),1))</f>
        <v>0</v>
      </c>
      <c r="AC3045" s="117">
        <f>IF(DATOS!J3009=Y$39,DATOS!C3009,"")</f>
        <v>0</v>
      </c>
    </row>
    <row r="3046" spans="27:29" x14ac:dyDescent="0.3">
      <c r="AA3046" s="114">
        <f t="shared" ref="AA3046:AA3109" si="52">AA3045+AB3046</f>
        <v>1</v>
      </c>
      <c r="AB3046" s="114">
        <f>IF(AC3046="",0,IFERROR(IF(VLOOKUP(AC3046,AC$38:AC3045,1,0)&gt;0,0,0),1))</f>
        <v>0</v>
      </c>
      <c r="AC3046" s="117">
        <f>IF(DATOS!J3010=Y$39,DATOS!C3010,"")</f>
        <v>0</v>
      </c>
    </row>
    <row r="3047" spans="27:29" x14ac:dyDescent="0.3">
      <c r="AA3047" s="114">
        <f t="shared" si="52"/>
        <v>1</v>
      </c>
      <c r="AB3047" s="114">
        <f>IF(AC3047="",0,IFERROR(IF(VLOOKUP(AC3047,AC$38:AC3046,1,0)&gt;0,0,0),1))</f>
        <v>0</v>
      </c>
      <c r="AC3047" s="117">
        <f>IF(DATOS!J3011=Y$39,DATOS!C3011,"")</f>
        <v>0</v>
      </c>
    </row>
    <row r="3048" spans="27:29" x14ac:dyDescent="0.3">
      <c r="AA3048" s="114">
        <f t="shared" si="52"/>
        <v>1</v>
      </c>
      <c r="AB3048" s="114">
        <f>IF(AC3048="",0,IFERROR(IF(VLOOKUP(AC3048,AC$38:AC3047,1,0)&gt;0,0,0),1))</f>
        <v>0</v>
      </c>
      <c r="AC3048" s="117">
        <f>IF(DATOS!J3012=Y$39,DATOS!C3012,"")</f>
        <v>0</v>
      </c>
    </row>
    <row r="3049" spans="27:29" x14ac:dyDescent="0.3">
      <c r="AA3049" s="114">
        <f t="shared" si="52"/>
        <v>1</v>
      </c>
      <c r="AB3049" s="114">
        <f>IF(AC3049="",0,IFERROR(IF(VLOOKUP(AC3049,AC$38:AC3048,1,0)&gt;0,0,0),1))</f>
        <v>0</v>
      </c>
      <c r="AC3049" s="117">
        <f>IF(DATOS!J3013=Y$39,DATOS!C3013,"")</f>
        <v>0</v>
      </c>
    </row>
    <row r="3050" spans="27:29" x14ac:dyDescent="0.3">
      <c r="AA3050" s="114">
        <f t="shared" si="52"/>
        <v>1</v>
      </c>
      <c r="AB3050" s="114">
        <f>IF(AC3050="",0,IFERROR(IF(VLOOKUP(AC3050,AC$38:AC3049,1,0)&gt;0,0,0),1))</f>
        <v>0</v>
      </c>
      <c r="AC3050" s="117">
        <f>IF(DATOS!J3014=Y$39,DATOS!C3014,"")</f>
        <v>0</v>
      </c>
    </row>
    <row r="3051" spans="27:29" x14ac:dyDescent="0.3">
      <c r="AA3051" s="114">
        <f t="shared" si="52"/>
        <v>1</v>
      </c>
      <c r="AB3051" s="114">
        <f>IF(AC3051="",0,IFERROR(IF(VLOOKUP(AC3051,AC$38:AC3050,1,0)&gt;0,0,0),1))</f>
        <v>0</v>
      </c>
      <c r="AC3051" s="117">
        <f>IF(DATOS!J3015=Y$39,DATOS!C3015,"")</f>
        <v>0</v>
      </c>
    </row>
    <row r="3052" spans="27:29" x14ac:dyDescent="0.3">
      <c r="AA3052" s="114">
        <f t="shared" si="52"/>
        <v>1</v>
      </c>
      <c r="AB3052" s="114">
        <f>IF(AC3052="",0,IFERROR(IF(VLOOKUP(AC3052,AC$38:AC3051,1,0)&gt;0,0,0),1))</f>
        <v>0</v>
      </c>
      <c r="AC3052" s="117">
        <f>IF(DATOS!J3016=Y$39,DATOS!C3016,"")</f>
        <v>0</v>
      </c>
    </row>
    <row r="3053" spans="27:29" x14ac:dyDescent="0.3">
      <c r="AA3053" s="114">
        <f t="shared" si="52"/>
        <v>1</v>
      </c>
      <c r="AB3053" s="114">
        <f>IF(AC3053="",0,IFERROR(IF(VLOOKUP(AC3053,AC$38:AC3052,1,0)&gt;0,0,0),1))</f>
        <v>0</v>
      </c>
      <c r="AC3053" s="117">
        <f>IF(DATOS!J3017=Y$39,DATOS!C3017,"")</f>
        <v>0</v>
      </c>
    </row>
    <row r="3054" spans="27:29" x14ac:dyDescent="0.3">
      <c r="AA3054" s="114">
        <f t="shared" si="52"/>
        <v>1</v>
      </c>
      <c r="AB3054" s="114">
        <f>IF(AC3054="",0,IFERROR(IF(VLOOKUP(AC3054,AC$38:AC3053,1,0)&gt;0,0,0),1))</f>
        <v>0</v>
      </c>
      <c r="AC3054" s="117">
        <f>IF(DATOS!J3018=Y$39,DATOS!C3018,"")</f>
        <v>0</v>
      </c>
    </row>
    <row r="3055" spans="27:29" x14ac:dyDescent="0.3">
      <c r="AA3055" s="114">
        <f t="shared" si="52"/>
        <v>1</v>
      </c>
      <c r="AB3055" s="114">
        <f>IF(AC3055="",0,IFERROR(IF(VLOOKUP(AC3055,AC$38:AC3054,1,0)&gt;0,0,0),1))</f>
        <v>0</v>
      </c>
      <c r="AC3055" s="117">
        <f>IF(DATOS!J3019=Y$39,DATOS!C3019,"")</f>
        <v>0</v>
      </c>
    </row>
    <row r="3056" spans="27:29" x14ac:dyDescent="0.3">
      <c r="AA3056" s="114">
        <f t="shared" si="52"/>
        <v>1</v>
      </c>
      <c r="AB3056" s="114">
        <f>IF(AC3056="",0,IFERROR(IF(VLOOKUP(AC3056,AC$38:AC3055,1,0)&gt;0,0,0),1))</f>
        <v>0</v>
      </c>
      <c r="AC3056" s="117">
        <f>IF(DATOS!J3020=Y$39,DATOS!C3020,"")</f>
        <v>0</v>
      </c>
    </row>
    <row r="3057" spans="27:29" x14ac:dyDescent="0.3">
      <c r="AA3057" s="114">
        <f t="shared" si="52"/>
        <v>1</v>
      </c>
      <c r="AB3057" s="114">
        <f>IF(AC3057="",0,IFERROR(IF(VLOOKUP(AC3057,AC$38:AC3056,1,0)&gt;0,0,0),1))</f>
        <v>0</v>
      </c>
      <c r="AC3057" s="117">
        <f>IF(DATOS!J3021=Y$39,DATOS!C3021,"")</f>
        <v>0</v>
      </c>
    </row>
    <row r="3058" spans="27:29" x14ac:dyDescent="0.3">
      <c r="AA3058" s="114">
        <f t="shared" si="52"/>
        <v>1</v>
      </c>
      <c r="AB3058" s="114">
        <f>IF(AC3058="",0,IFERROR(IF(VLOOKUP(AC3058,AC$38:AC3057,1,0)&gt;0,0,0),1))</f>
        <v>0</v>
      </c>
      <c r="AC3058" s="117">
        <f>IF(DATOS!J3022=Y$39,DATOS!C3022,"")</f>
        <v>0</v>
      </c>
    </row>
    <row r="3059" spans="27:29" x14ac:dyDescent="0.3">
      <c r="AA3059" s="114">
        <f t="shared" si="52"/>
        <v>1</v>
      </c>
      <c r="AB3059" s="114">
        <f>IF(AC3059="",0,IFERROR(IF(VLOOKUP(AC3059,AC$38:AC3058,1,0)&gt;0,0,0),1))</f>
        <v>0</v>
      </c>
      <c r="AC3059" s="117">
        <f>IF(DATOS!J3023=Y$39,DATOS!C3023,"")</f>
        <v>0</v>
      </c>
    </row>
    <row r="3060" spans="27:29" x14ac:dyDescent="0.3">
      <c r="AA3060" s="114">
        <f t="shared" si="52"/>
        <v>1</v>
      </c>
      <c r="AB3060" s="114">
        <f>IF(AC3060="",0,IFERROR(IF(VLOOKUP(AC3060,AC$38:AC3059,1,0)&gt;0,0,0),1))</f>
        <v>0</v>
      </c>
      <c r="AC3060" s="117">
        <f>IF(DATOS!J3024=Y$39,DATOS!C3024,"")</f>
        <v>0</v>
      </c>
    </row>
    <row r="3061" spans="27:29" x14ac:dyDescent="0.3">
      <c r="AA3061" s="114">
        <f t="shared" si="52"/>
        <v>1</v>
      </c>
      <c r="AB3061" s="114">
        <f>IF(AC3061="",0,IFERROR(IF(VLOOKUP(AC3061,AC$38:AC3060,1,0)&gt;0,0,0),1))</f>
        <v>0</v>
      </c>
      <c r="AC3061" s="117">
        <f>IF(DATOS!J3025=Y$39,DATOS!C3025,"")</f>
        <v>0</v>
      </c>
    </row>
    <row r="3062" spans="27:29" x14ac:dyDescent="0.3">
      <c r="AA3062" s="114">
        <f t="shared" si="52"/>
        <v>1</v>
      </c>
      <c r="AB3062" s="114">
        <f>IF(AC3062="",0,IFERROR(IF(VLOOKUP(AC3062,AC$38:AC3061,1,0)&gt;0,0,0),1))</f>
        <v>0</v>
      </c>
      <c r="AC3062" s="117">
        <f>IF(DATOS!J3026=Y$39,DATOS!C3026,"")</f>
        <v>0</v>
      </c>
    </row>
    <row r="3063" spans="27:29" x14ac:dyDescent="0.3">
      <c r="AA3063" s="114">
        <f t="shared" si="52"/>
        <v>1</v>
      </c>
      <c r="AB3063" s="114">
        <f>IF(AC3063="",0,IFERROR(IF(VLOOKUP(AC3063,AC$38:AC3062,1,0)&gt;0,0,0),1))</f>
        <v>0</v>
      </c>
      <c r="AC3063" s="117">
        <f>IF(DATOS!J3027=Y$39,DATOS!C3027,"")</f>
        <v>0</v>
      </c>
    </row>
    <row r="3064" spans="27:29" x14ac:dyDescent="0.3">
      <c r="AA3064" s="114">
        <f t="shared" si="52"/>
        <v>1</v>
      </c>
      <c r="AB3064" s="114">
        <f>IF(AC3064="",0,IFERROR(IF(VLOOKUP(AC3064,AC$38:AC3063,1,0)&gt;0,0,0),1))</f>
        <v>0</v>
      </c>
      <c r="AC3064" s="117">
        <f>IF(DATOS!J3028=Y$39,DATOS!C3028,"")</f>
        <v>0</v>
      </c>
    </row>
    <row r="3065" spans="27:29" x14ac:dyDescent="0.3">
      <c r="AA3065" s="114">
        <f t="shared" si="52"/>
        <v>1</v>
      </c>
      <c r="AB3065" s="114">
        <f>IF(AC3065="",0,IFERROR(IF(VLOOKUP(AC3065,AC$38:AC3064,1,0)&gt;0,0,0),1))</f>
        <v>0</v>
      </c>
      <c r="AC3065" s="117">
        <f>IF(DATOS!J3029=Y$39,DATOS!C3029,"")</f>
        <v>0</v>
      </c>
    </row>
    <row r="3066" spans="27:29" x14ac:dyDescent="0.3">
      <c r="AA3066" s="114">
        <f t="shared" si="52"/>
        <v>1</v>
      </c>
      <c r="AB3066" s="114">
        <f>IF(AC3066="",0,IFERROR(IF(VLOOKUP(AC3066,AC$38:AC3065,1,0)&gt;0,0,0),1))</f>
        <v>0</v>
      </c>
      <c r="AC3066" s="117">
        <f>IF(DATOS!J3030=Y$39,DATOS!C3030,"")</f>
        <v>0</v>
      </c>
    </row>
    <row r="3067" spans="27:29" x14ac:dyDescent="0.3">
      <c r="AA3067" s="114">
        <f t="shared" si="52"/>
        <v>1</v>
      </c>
      <c r="AB3067" s="114">
        <f>IF(AC3067="",0,IFERROR(IF(VLOOKUP(AC3067,AC$38:AC3066,1,0)&gt;0,0,0),1))</f>
        <v>0</v>
      </c>
      <c r="AC3067" s="117">
        <f>IF(DATOS!J3031=Y$39,DATOS!C3031,"")</f>
        <v>0</v>
      </c>
    </row>
    <row r="3068" spans="27:29" x14ac:dyDescent="0.3">
      <c r="AA3068" s="114">
        <f t="shared" si="52"/>
        <v>1</v>
      </c>
      <c r="AB3068" s="114">
        <f>IF(AC3068="",0,IFERROR(IF(VLOOKUP(AC3068,AC$38:AC3067,1,0)&gt;0,0,0),1))</f>
        <v>0</v>
      </c>
      <c r="AC3068" s="117">
        <f>IF(DATOS!J3032=Y$39,DATOS!C3032,"")</f>
        <v>0</v>
      </c>
    </row>
    <row r="3069" spans="27:29" x14ac:dyDescent="0.3">
      <c r="AA3069" s="114">
        <f t="shared" si="52"/>
        <v>1</v>
      </c>
      <c r="AB3069" s="114">
        <f>IF(AC3069="",0,IFERROR(IF(VLOOKUP(AC3069,AC$38:AC3068,1,0)&gt;0,0,0),1))</f>
        <v>0</v>
      </c>
      <c r="AC3069" s="117">
        <f>IF(DATOS!J3033=Y$39,DATOS!C3033,"")</f>
        <v>0</v>
      </c>
    </row>
    <row r="3070" spans="27:29" x14ac:dyDescent="0.3">
      <c r="AA3070" s="114">
        <f t="shared" si="52"/>
        <v>1</v>
      </c>
      <c r="AB3070" s="114">
        <f>IF(AC3070="",0,IFERROR(IF(VLOOKUP(AC3070,AC$38:AC3069,1,0)&gt;0,0,0),1))</f>
        <v>0</v>
      </c>
      <c r="AC3070" s="117">
        <f>IF(DATOS!J3034=Y$39,DATOS!C3034,"")</f>
        <v>0</v>
      </c>
    </row>
    <row r="3071" spans="27:29" x14ac:dyDescent="0.3">
      <c r="AA3071" s="114">
        <f t="shared" si="52"/>
        <v>1</v>
      </c>
      <c r="AB3071" s="114">
        <f>IF(AC3071="",0,IFERROR(IF(VLOOKUP(AC3071,AC$38:AC3070,1,0)&gt;0,0,0),1))</f>
        <v>0</v>
      </c>
      <c r="AC3071" s="117">
        <f>IF(DATOS!J3035=Y$39,DATOS!C3035,"")</f>
        <v>0</v>
      </c>
    </row>
    <row r="3072" spans="27:29" x14ac:dyDescent="0.3">
      <c r="AA3072" s="114">
        <f t="shared" si="52"/>
        <v>1</v>
      </c>
      <c r="AB3072" s="114">
        <f>IF(AC3072="",0,IFERROR(IF(VLOOKUP(AC3072,AC$38:AC3071,1,0)&gt;0,0,0),1))</f>
        <v>0</v>
      </c>
      <c r="AC3072" s="117">
        <f>IF(DATOS!J3036=Y$39,DATOS!C3036,"")</f>
        <v>0</v>
      </c>
    </row>
    <row r="3073" spans="27:29" x14ac:dyDescent="0.3">
      <c r="AA3073" s="114">
        <f t="shared" si="52"/>
        <v>1</v>
      </c>
      <c r="AB3073" s="114">
        <f>IF(AC3073="",0,IFERROR(IF(VLOOKUP(AC3073,AC$38:AC3072,1,0)&gt;0,0,0),1))</f>
        <v>0</v>
      </c>
      <c r="AC3073" s="117">
        <f>IF(DATOS!J3037=Y$39,DATOS!C3037,"")</f>
        <v>0</v>
      </c>
    </row>
    <row r="3074" spans="27:29" x14ac:dyDescent="0.3">
      <c r="AA3074" s="114">
        <f t="shared" si="52"/>
        <v>1</v>
      </c>
      <c r="AB3074" s="114">
        <f>IF(AC3074="",0,IFERROR(IF(VLOOKUP(AC3074,AC$38:AC3073,1,0)&gt;0,0,0),1))</f>
        <v>0</v>
      </c>
      <c r="AC3074" s="117">
        <f>IF(DATOS!J3038=Y$39,DATOS!C3038,"")</f>
        <v>0</v>
      </c>
    </row>
    <row r="3075" spans="27:29" x14ac:dyDescent="0.3">
      <c r="AA3075" s="114">
        <f t="shared" si="52"/>
        <v>1</v>
      </c>
      <c r="AB3075" s="114">
        <f>IF(AC3075="",0,IFERROR(IF(VLOOKUP(AC3075,AC$38:AC3074,1,0)&gt;0,0,0),1))</f>
        <v>0</v>
      </c>
      <c r="AC3075" s="117">
        <f>IF(DATOS!J3039=Y$39,DATOS!C3039,"")</f>
        <v>0</v>
      </c>
    </row>
    <row r="3076" spans="27:29" x14ac:dyDescent="0.3">
      <c r="AA3076" s="114">
        <f t="shared" si="52"/>
        <v>1</v>
      </c>
      <c r="AB3076" s="114">
        <f>IF(AC3076="",0,IFERROR(IF(VLOOKUP(AC3076,AC$38:AC3075,1,0)&gt;0,0,0),1))</f>
        <v>0</v>
      </c>
      <c r="AC3076" s="117">
        <f>IF(DATOS!J3040=Y$39,DATOS!C3040,"")</f>
        <v>0</v>
      </c>
    </row>
    <row r="3077" spans="27:29" x14ac:dyDescent="0.3">
      <c r="AA3077" s="114">
        <f t="shared" si="52"/>
        <v>1</v>
      </c>
      <c r="AB3077" s="114">
        <f>IF(AC3077="",0,IFERROR(IF(VLOOKUP(AC3077,AC$38:AC3076,1,0)&gt;0,0,0),1))</f>
        <v>0</v>
      </c>
      <c r="AC3077" s="117">
        <f>IF(DATOS!J3041=Y$39,DATOS!C3041,"")</f>
        <v>0</v>
      </c>
    </row>
    <row r="3078" spans="27:29" x14ac:dyDescent="0.3">
      <c r="AA3078" s="114">
        <f t="shared" si="52"/>
        <v>1</v>
      </c>
      <c r="AB3078" s="114">
        <f>IF(AC3078="",0,IFERROR(IF(VLOOKUP(AC3078,AC$38:AC3077,1,0)&gt;0,0,0),1))</f>
        <v>0</v>
      </c>
      <c r="AC3078" s="117">
        <f>IF(DATOS!J3042=Y$39,DATOS!C3042,"")</f>
        <v>0</v>
      </c>
    </row>
    <row r="3079" spans="27:29" x14ac:dyDescent="0.3">
      <c r="AA3079" s="114">
        <f t="shared" si="52"/>
        <v>1</v>
      </c>
      <c r="AB3079" s="114">
        <f>IF(AC3079="",0,IFERROR(IF(VLOOKUP(AC3079,AC$38:AC3078,1,0)&gt;0,0,0),1))</f>
        <v>0</v>
      </c>
      <c r="AC3079" s="117">
        <f>IF(DATOS!J3043=Y$39,DATOS!C3043,"")</f>
        <v>0</v>
      </c>
    </row>
    <row r="3080" spans="27:29" x14ac:dyDescent="0.3">
      <c r="AA3080" s="114">
        <f t="shared" si="52"/>
        <v>1</v>
      </c>
      <c r="AB3080" s="114">
        <f>IF(AC3080="",0,IFERROR(IF(VLOOKUP(AC3080,AC$38:AC3079,1,0)&gt;0,0,0),1))</f>
        <v>0</v>
      </c>
      <c r="AC3080" s="117">
        <f>IF(DATOS!J3044=Y$39,DATOS!C3044,"")</f>
        <v>0</v>
      </c>
    </row>
    <row r="3081" spans="27:29" x14ac:dyDescent="0.3">
      <c r="AA3081" s="114">
        <f t="shared" si="52"/>
        <v>1</v>
      </c>
      <c r="AB3081" s="114">
        <f>IF(AC3081="",0,IFERROR(IF(VLOOKUP(AC3081,AC$38:AC3080,1,0)&gt;0,0,0),1))</f>
        <v>0</v>
      </c>
      <c r="AC3081" s="117">
        <f>IF(DATOS!J3045=Y$39,DATOS!C3045,"")</f>
        <v>0</v>
      </c>
    </row>
    <row r="3082" spans="27:29" x14ac:dyDescent="0.3">
      <c r="AA3082" s="114">
        <f t="shared" si="52"/>
        <v>1</v>
      </c>
      <c r="AB3082" s="114">
        <f>IF(AC3082="",0,IFERROR(IF(VLOOKUP(AC3082,AC$38:AC3081,1,0)&gt;0,0,0),1))</f>
        <v>0</v>
      </c>
      <c r="AC3082" s="117">
        <f>IF(DATOS!J3046=Y$39,DATOS!C3046,"")</f>
        <v>0</v>
      </c>
    </row>
    <row r="3083" spans="27:29" x14ac:dyDescent="0.3">
      <c r="AA3083" s="114">
        <f t="shared" si="52"/>
        <v>1</v>
      </c>
      <c r="AB3083" s="114">
        <f>IF(AC3083="",0,IFERROR(IF(VLOOKUP(AC3083,AC$38:AC3082,1,0)&gt;0,0,0),1))</f>
        <v>0</v>
      </c>
      <c r="AC3083" s="117">
        <f>IF(DATOS!J3047=Y$39,DATOS!C3047,"")</f>
        <v>0</v>
      </c>
    </row>
    <row r="3084" spans="27:29" x14ac:dyDescent="0.3">
      <c r="AA3084" s="114">
        <f t="shared" si="52"/>
        <v>1</v>
      </c>
      <c r="AB3084" s="114">
        <f>IF(AC3084="",0,IFERROR(IF(VLOOKUP(AC3084,AC$38:AC3083,1,0)&gt;0,0,0),1))</f>
        <v>0</v>
      </c>
      <c r="AC3084" s="117">
        <f>IF(DATOS!J3048=Y$39,DATOS!C3048,"")</f>
        <v>0</v>
      </c>
    </row>
    <row r="3085" spans="27:29" x14ac:dyDescent="0.3">
      <c r="AA3085" s="114">
        <f t="shared" si="52"/>
        <v>1</v>
      </c>
      <c r="AB3085" s="114">
        <f>IF(AC3085="",0,IFERROR(IF(VLOOKUP(AC3085,AC$38:AC3084,1,0)&gt;0,0,0),1))</f>
        <v>0</v>
      </c>
      <c r="AC3085" s="117">
        <f>IF(DATOS!J3049=Y$39,DATOS!C3049,"")</f>
        <v>0</v>
      </c>
    </row>
    <row r="3086" spans="27:29" x14ac:dyDescent="0.3">
      <c r="AA3086" s="114">
        <f t="shared" si="52"/>
        <v>1</v>
      </c>
      <c r="AB3086" s="114">
        <f>IF(AC3086="",0,IFERROR(IF(VLOOKUP(AC3086,AC$38:AC3085,1,0)&gt;0,0,0),1))</f>
        <v>0</v>
      </c>
      <c r="AC3086" s="117">
        <f>IF(DATOS!J3050=Y$39,DATOS!C3050,"")</f>
        <v>0</v>
      </c>
    </row>
    <row r="3087" spans="27:29" x14ac:dyDescent="0.3">
      <c r="AA3087" s="114">
        <f t="shared" si="52"/>
        <v>1</v>
      </c>
      <c r="AB3087" s="114">
        <f>IF(AC3087="",0,IFERROR(IF(VLOOKUP(AC3087,AC$38:AC3086,1,0)&gt;0,0,0),1))</f>
        <v>0</v>
      </c>
      <c r="AC3087" s="117">
        <f>IF(DATOS!J3051=Y$39,DATOS!C3051,"")</f>
        <v>0</v>
      </c>
    </row>
    <row r="3088" spans="27:29" x14ac:dyDescent="0.3">
      <c r="AA3088" s="114">
        <f t="shared" si="52"/>
        <v>1</v>
      </c>
      <c r="AB3088" s="114">
        <f>IF(AC3088="",0,IFERROR(IF(VLOOKUP(AC3088,AC$38:AC3087,1,0)&gt;0,0,0),1))</f>
        <v>0</v>
      </c>
      <c r="AC3088" s="117">
        <f>IF(DATOS!J3052=Y$39,DATOS!C3052,"")</f>
        <v>0</v>
      </c>
    </row>
    <row r="3089" spans="27:29" x14ac:dyDescent="0.3">
      <c r="AA3089" s="114">
        <f t="shared" si="52"/>
        <v>1</v>
      </c>
      <c r="AB3089" s="114">
        <f>IF(AC3089="",0,IFERROR(IF(VLOOKUP(AC3089,AC$38:AC3088,1,0)&gt;0,0,0),1))</f>
        <v>0</v>
      </c>
      <c r="AC3089" s="117">
        <f>IF(DATOS!J3053=Y$39,DATOS!C3053,"")</f>
        <v>0</v>
      </c>
    </row>
    <row r="3090" spans="27:29" x14ac:dyDescent="0.3">
      <c r="AA3090" s="114">
        <f t="shared" si="52"/>
        <v>1</v>
      </c>
      <c r="AB3090" s="114">
        <f>IF(AC3090="",0,IFERROR(IF(VLOOKUP(AC3090,AC$38:AC3089,1,0)&gt;0,0,0),1))</f>
        <v>0</v>
      </c>
      <c r="AC3090" s="117">
        <f>IF(DATOS!J3054=Y$39,DATOS!C3054,"")</f>
        <v>0</v>
      </c>
    </row>
    <row r="3091" spans="27:29" x14ac:dyDescent="0.3">
      <c r="AA3091" s="114">
        <f t="shared" si="52"/>
        <v>1</v>
      </c>
      <c r="AB3091" s="114">
        <f>IF(AC3091="",0,IFERROR(IF(VLOOKUP(AC3091,AC$38:AC3090,1,0)&gt;0,0,0),1))</f>
        <v>0</v>
      </c>
      <c r="AC3091" s="117">
        <f>IF(DATOS!J3055=Y$39,DATOS!C3055,"")</f>
        <v>0</v>
      </c>
    </row>
    <row r="3092" spans="27:29" x14ac:dyDescent="0.3">
      <c r="AA3092" s="114">
        <f t="shared" si="52"/>
        <v>1</v>
      </c>
      <c r="AB3092" s="114">
        <f>IF(AC3092="",0,IFERROR(IF(VLOOKUP(AC3092,AC$38:AC3091,1,0)&gt;0,0,0),1))</f>
        <v>0</v>
      </c>
      <c r="AC3092" s="117">
        <f>IF(DATOS!J3056=Y$39,DATOS!C3056,"")</f>
        <v>0</v>
      </c>
    </row>
    <row r="3093" spans="27:29" x14ac:dyDescent="0.3">
      <c r="AA3093" s="114">
        <f t="shared" si="52"/>
        <v>1</v>
      </c>
      <c r="AB3093" s="114">
        <f>IF(AC3093="",0,IFERROR(IF(VLOOKUP(AC3093,AC$38:AC3092,1,0)&gt;0,0,0),1))</f>
        <v>0</v>
      </c>
      <c r="AC3093" s="117">
        <f>IF(DATOS!J3057=Y$39,DATOS!C3057,"")</f>
        <v>0</v>
      </c>
    </row>
    <row r="3094" spans="27:29" x14ac:dyDescent="0.3">
      <c r="AA3094" s="114">
        <f t="shared" si="52"/>
        <v>1</v>
      </c>
      <c r="AB3094" s="114">
        <f>IF(AC3094="",0,IFERROR(IF(VLOOKUP(AC3094,AC$38:AC3093,1,0)&gt;0,0,0),1))</f>
        <v>0</v>
      </c>
      <c r="AC3094" s="117">
        <f>IF(DATOS!J3058=Y$39,DATOS!C3058,"")</f>
        <v>0</v>
      </c>
    </row>
    <row r="3095" spans="27:29" x14ac:dyDescent="0.3">
      <c r="AA3095" s="114">
        <f t="shared" si="52"/>
        <v>1</v>
      </c>
      <c r="AB3095" s="114">
        <f>IF(AC3095="",0,IFERROR(IF(VLOOKUP(AC3095,AC$38:AC3094,1,0)&gt;0,0,0),1))</f>
        <v>0</v>
      </c>
      <c r="AC3095" s="117">
        <f>IF(DATOS!J3059=Y$39,DATOS!C3059,"")</f>
        <v>0</v>
      </c>
    </row>
    <row r="3096" spans="27:29" x14ac:dyDescent="0.3">
      <c r="AA3096" s="114">
        <f t="shared" si="52"/>
        <v>1</v>
      </c>
      <c r="AB3096" s="114">
        <f>IF(AC3096="",0,IFERROR(IF(VLOOKUP(AC3096,AC$38:AC3095,1,0)&gt;0,0,0),1))</f>
        <v>0</v>
      </c>
      <c r="AC3096" s="117">
        <f>IF(DATOS!J3060=Y$39,DATOS!C3060,"")</f>
        <v>0</v>
      </c>
    </row>
    <row r="3097" spans="27:29" x14ac:dyDescent="0.3">
      <c r="AA3097" s="114">
        <f t="shared" si="52"/>
        <v>1</v>
      </c>
      <c r="AB3097" s="114">
        <f>IF(AC3097="",0,IFERROR(IF(VLOOKUP(AC3097,AC$38:AC3096,1,0)&gt;0,0,0),1))</f>
        <v>0</v>
      </c>
      <c r="AC3097" s="117">
        <f>IF(DATOS!J3061=Y$39,DATOS!C3061,"")</f>
        <v>0</v>
      </c>
    </row>
    <row r="3098" spans="27:29" x14ac:dyDescent="0.3">
      <c r="AA3098" s="114">
        <f t="shared" si="52"/>
        <v>1</v>
      </c>
      <c r="AB3098" s="114">
        <f>IF(AC3098="",0,IFERROR(IF(VLOOKUP(AC3098,AC$38:AC3097,1,0)&gt;0,0,0),1))</f>
        <v>0</v>
      </c>
      <c r="AC3098" s="117">
        <f>IF(DATOS!J3062=Y$39,DATOS!C3062,"")</f>
        <v>0</v>
      </c>
    </row>
    <row r="3099" spans="27:29" x14ac:dyDescent="0.3">
      <c r="AA3099" s="114">
        <f t="shared" si="52"/>
        <v>1</v>
      </c>
      <c r="AB3099" s="114">
        <f>IF(AC3099="",0,IFERROR(IF(VLOOKUP(AC3099,AC$38:AC3098,1,0)&gt;0,0,0),1))</f>
        <v>0</v>
      </c>
      <c r="AC3099" s="117">
        <f>IF(DATOS!J3063=Y$39,DATOS!C3063,"")</f>
        <v>0</v>
      </c>
    </row>
    <row r="3100" spans="27:29" x14ac:dyDescent="0.3">
      <c r="AA3100" s="114">
        <f t="shared" si="52"/>
        <v>1</v>
      </c>
      <c r="AB3100" s="114">
        <f>IF(AC3100="",0,IFERROR(IF(VLOOKUP(AC3100,AC$38:AC3099,1,0)&gt;0,0,0),1))</f>
        <v>0</v>
      </c>
      <c r="AC3100" s="117">
        <f>IF(DATOS!J3064=Y$39,DATOS!C3064,"")</f>
        <v>0</v>
      </c>
    </row>
    <row r="3101" spans="27:29" x14ac:dyDescent="0.3">
      <c r="AA3101" s="114">
        <f t="shared" si="52"/>
        <v>1</v>
      </c>
      <c r="AB3101" s="114">
        <f>IF(AC3101="",0,IFERROR(IF(VLOOKUP(AC3101,AC$38:AC3100,1,0)&gt;0,0,0),1))</f>
        <v>0</v>
      </c>
      <c r="AC3101" s="117">
        <f>IF(DATOS!J3065=Y$39,DATOS!C3065,"")</f>
        <v>0</v>
      </c>
    </row>
    <row r="3102" spans="27:29" x14ac:dyDescent="0.3">
      <c r="AA3102" s="114">
        <f t="shared" si="52"/>
        <v>1</v>
      </c>
      <c r="AB3102" s="114">
        <f>IF(AC3102="",0,IFERROR(IF(VLOOKUP(AC3102,AC$38:AC3101,1,0)&gt;0,0,0),1))</f>
        <v>0</v>
      </c>
      <c r="AC3102" s="117">
        <f>IF(DATOS!J3066=Y$39,DATOS!C3066,"")</f>
        <v>0</v>
      </c>
    </row>
    <row r="3103" spans="27:29" x14ac:dyDescent="0.3">
      <c r="AA3103" s="114">
        <f t="shared" si="52"/>
        <v>1</v>
      </c>
      <c r="AB3103" s="114">
        <f>IF(AC3103="",0,IFERROR(IF(VLOOKUP(AC3103,AC$38:AC3102,1,0)&gt;0,0,0),1))</f>
        <v>0</v>
      </c>
      <c r="AC3103" s="117">
        <f>IF(DATOS!J3067=Y$39,DATOS!C3067,"")</f>
        <v>0</v>
      </c>
    </row>
    <row r="3104" spans="27:29" x14ac:dyDescent="0.3">
      <c r="AA3104" s="114">
        <f t="shared" si="52"/>
        <v>1</v>
      </c>
      <c r="AB3104" s="114">
        <f>IF(AC3104="",0,IFERROR(IF(VLOOKUP(AC3104,AC$38:AC3103,1,0)&gt;0,0,0),1))</f>
        <v>0</v>
      </c>
      <c r="AC3104" s="117">
        <f>IF(DATOS!J3068=Y$39,DATOS!C3068,"")</f>
        <v>0</v>
      </c>
    </row>
    <row r="3105" spans="27:29" x14ac:dyDescent="0.3">
      <c r="AA3105" s="114">
        <f t="shared" si="52"/>
        <v>1</v>
      </c>
      <c r="AB3105" s="114">
        <f>IF(AC3105="",0,IFERROR(IF(VLOOKUP(AC3105,AC$38:AC3104,1,0)&gt;0,0,0),1))</f>
        <v>0</v>
      </c>
      <c r="AC3105" s="117">
        <f>IF(DATOS!J3069=Y$39,DATOS!C3069,"")</f>
        <v>0</v>
      </c>
    </row>
    <row r="3106" spans="27:29" x14ac:dyDescent="0.3">
      <c r="AA3106" s="114">
        <f t="shared" si="52"/>
        <v>1</v>
      </c>
      <c r="AB3106" s="114">
        <f>IF(AC3106="",0,IFERROR(IF(VLOOKUP(AC3106,AC$38:AC3105,1,0)&gt;0,0,0),1))</f>
        <v>0</v>
      </c>
      <c r="AC3106" s="117">
        <f>IF(DATOS!J3070=Y$39,DATOS!C3070,"")</f>
        <v>0</v>
      </c>
    </row>
    <row r="3107" spans="27:29" x14ac:dyDescent="0.3">
      <c r="AA3107" s="114">
        <f t="shared" si="52"/>
        <v>1</v>
      </c>
      <c r="AB3107" s="114">
        <f>IF(AC3107="",0,IFERROR(IF(VLOOKUP(AC3107,AC$38:AC3106,1,0)&gt;0,0,0),1))</f>
        <v>0</v>
      </c>
      <c r="AC3107" s="117">
        <f>IF(DATOS!J3071=Y$39,DATOS!C3071,"")</f>
        <v>0</v>
      </c>
    </row>
    <row r="3108" spans="27:29" x14ac:dyDescent="0.3">
      <c r="AA3108" s="114">
        <f t="shared" si="52"/>
        <v>1</v>
      </c>
      <c r="AB3108" s="114">
        <f>IF(AC3108="",0,IFERROR(IF(VLOOKUP(AC3108,AC$38:AC3107,1,0)&gt;0,0,0),1))</f>
        <v>0</v>
      </c>
      <c r="AC3108" s="117">
        <f>IF(DATOS!J3072=Y$39,DATOS!C3072,"")</f>
        <v>0</v>
      </c>
    </row>
    <row r="3109" spans="27:29" x14ac:dyDescent="0.3">
      <c r="AA3109" s="114">
        <f t="shared" si="52"/>
        <v>1</v>
      </c>
      <c r="AB3109" s="114">
        <f>IF(AC3109="",0,IFERROR(IF(VLOOKUP(AC3109,AC$38:AC3108,1,0)&gt;0,0,0),1))</f>
        <v>0</v>
      </c>
      <c r="AC3109" s="117">
        <f>IF(DATOS!J3073=Y$39,DATOS!C3073,"")</f>
        <v>0</v>
      </c>
    </row>
    <row r="3110" spans="27:29" x14ac:dyDescent="0.3">
      <c r="AA3110" s="114">
        <f t="shared" ref="AA3110:AA3173" si="53">AA3109+AB3110</f>
        <v>1</v>
      </c>
      <c r="AB3110" s="114">
        <f>IF(AC3110="",0,IFERROR(IF(VLOOKUP(AC3110,AC$38:AC3109,1,0)&gt;0,0,0),1))</f>
        <v>0</v>
      </c>
      <c r="AC3110" s="117">
        <f>IF(DATOS!J3074=Y$39,DATOS!C3074,"")</f>
        <v>0</v>
      </c>
    </row>
    <row r="3111" spans="27:29" x14ac:dyDescent="0.3">
      <c r="AA3111" s="114">
        <f t="shared" si="53"/>
        <v>1</v>
      </c>
      <c r="AB3111" s="114">
        <f>IF(AC3111="",0,IFERROR(IF(VLOOKUP(AC3111,AC$38:AC3110,1,0)&gt;0,0,0),1))</f>
        <v>0</v>
      </c>
      <c r="AC3111" s="117">
        <f>IF(DATOS!J3075=Y$39,DATOS!C3075,"")</f>
        <v>0</v>
      </c>
    </row>
    <row r="3112" spans="27:29" x14ac:dyDescent="0.3">
      <c r="AA3112" s="114">
        <f t="shared" si="53"/>
        <v>1</v>
      </c>
      <c r="AB3112" s="114">
        <f>IF(AC3112="",0,IFERROR(IF(VLOOKUP(AC3112,AC$38:AC3111,1,0)&gt;0,0,0),1))</f>
        <v>0</v>
      </c>
      <c r="AC3112" s="117">
        <f>IF(DATOS!J3076=Y$39,DATOS!C3076,"")</f>
        <v>0</v>
      </c>
    </row>
    <row r="3113" spans="27:29" x14ac:dyDescent="0.3">
      <c r="AA3113" s="114">
        <f t="shared" si="53"/>
        <v>1</v>
      </c>
      <c r="AB3113" s="114">
        <f>IF(AC3113="",0,IFERROR(IF(VLOOKUP(AC3113,AC$38:AC3112,1,0)&gt;0,0,0),1))</f>
        <v>0</v>
      </c>
      <c r="AC3113" s="117">
        <f>IF(DATOS!J3077=Y$39,DATOS!C3077,"")</f>
        <v>0</v>
      </c>
    </row>
    <row r="3114" spans="27:29" x14ac:dyDescent="0.3">
      <c r="AA3114" s="114">
        <f t="shared" si="53"/>
        <v>1</v>
      </c>
      <c r="AB3114" s="114">
        <f>IF(AC3114="",0,IFERROR(IF(VLOOKUP(AC3114,AC$38:AC3113,1,0)&gt;0,0,0),1))</f>
        <v>0</v>
      </c>
      <c r="AC3114" s="117">
        <f>IF(DATOS!J3078=Y$39,DATOS!C3078,"")</f>
        <v>0</v>
      </c>
    </row>
    <row r="3115" spans="27:29" x14ac:dyDescent="0.3">
      <c r="AA3115" s="114">
        <f t="shared" si="53"/>
        <v>1</v>
      </c>
      <c r="AB3115" s="114">
        <f>IF(AC3115="",0,IFERROR(IF(VLOOKUP(AC3115,AC$38:AC3114,1,0)&gt;0,0,0),1))</f>
        <v>0</v>
      </c>
      <c r="AC3115" s="117">
        <f>IF(DATOS!J3079=Y$39,DATOS!C3079,"")</f>
        <v>0</v>
      </c>
    </row>
    <row r="3116" spans="27:29" x14ac:dyDescent="0.3">
      <c r="AA3116" s="114">
        <f t="shared" si="53"/>
        <v>1</v>
      </c>
      <c r="AB3116" s="114">
        <f>IF(AC3116="",0,IFERROR(IF(VLOOKUP(AC3116,AC$38:AC3115,1,0)&gt;0,0,0),1))</f>
        <v>0</v>
      </c>
      <c r="AC3116" s="117">
        <f>IF(DATOS!J3080=Y$39,DATOS!C3080,"")</f>
        <v>0</v>
      </c>
    </row>
    <row r="3117" spans="27:29" x14ac:dyDescent="0.3">
      <c r="AA3117" s="114">
        <f t="shared" si="53"/>
        <v>1</v>
      </c>
      <c r="AB3117" s="114">
        <f>IF(AC3117="",0,IFERROR(IF(VLOOKUP(AC3117,AC$38:AC3116,1,0)&gt;0,0,0),1))</f>
        <v>0</v>
      </c>
      <c r="AC3117" s="117">
        <f>IF(DATOS!J3081=Y$39,DATOS!C3081,"")</f>
        <v>0</v>
      </c>
    </row>
    <row r="3118" spans="27:29" x14ac:dyDescent="0.3">
      <c r="AA3118" s="114">
        <f t="shared" si="53"/>
        <v>1</v>
      </c>
      <c r="AB3118" s="114">
        <f>IF(AC3118="",0,IFERROR(IF(VLOOKUP(AC3118,AC$38:AC3117,1,0)&gt;0,0,0),1))</f>
        <v>0</v>
      </c>
      <c r="AC3118" s="117">
        <f>IF(DATOS!J3082=Y$39,DATOS!C3082,"")</f>
        <v>0</v>
      </c>
    </row>
    <row r="3119" spans="27:29" x14ac:dyDescent="0.3">
      <c r="AA3119" s="114">
        <f t="shared" si="53"/>
        <v>1</v>
      </c>
      <c r="AB3119" s="114">
        <f>IF(AC3119="",0,IFERROR(IF(VLOOKUP(AC3119,AC$38:AC3118,1,0)&gt;0,0,0),1))</f>
        <v>0</v>
      </c>
      <c r="AC3119" s="117">
        <f>IF(DATOS!J3083=Y$39,DATOS!C3083,"")</f>
        <v>0</v>
      </c>
    </row>
    <row r="3120" spans="27:29" x14ac:dyDescent="0.3">
      <c r="AA3120" s="114">
        <f t="shared" si="53"/>
        <v>1</v>
      </c>
      <c r="AB3120" s="114">
        <f>IF(AC3120="",0,IFERROR(IF(VLOOKUP(AC3120,AC$38:AC3119,1,0)&gt;0,0,0),1))</f>
        <v>0</v>
      </c>
      <c r="AC3120" s="117">
        <f>IF(DATOS!J3084=Y$39,DATOS!C3084,"")</f>
        <v>0</v>
      </c>
    </row>
    <row r="3121" spans="27:29" x14ac:dyDescent="0.3">
      <c r="AA3121" s="114">
        <f t="shared" si="53"/>
        <v>1</v>
      </c>
      <c r="AB3121" s="114">
        <f>IF(AC3121="",0,IFERROR(IF(VLOOKUP(AC3121,AC$38:AC3120,1,0)&gt;0,0,0),1))</f>
        <v>0</v>
      </c>
      <c r="AC3121" s="117">
        <f>IF(DATOS!J3085=Y$39,DATOS!C3085,"")</f>
        <v>0</v>
      </c>
    </row>
    <row r="3122" spans="27:29" x14ac:dyDescent="0.3">
      <c r="AA3122" s="114">
        <f t="shared" si="53"/>
        <v>1</v>
      </c>
      <c r="AB3122" s="114">
        <f>IF(AC3122="",0,IFERROR(IF(VLOOKUP(AC3122,AC$38:AC3121,1,0)&gt;0,0,0),1))</f>
        <v>0</v>
      </c>
      <c r="AC3122" s="117">
        <f>IF(DATOS!J3086=Y$39,DATOS!C3086,"")</f>
        <v>0</v>
      </c>
    </row>
    <row r="3123" spans="27:29" x14ac:dyDescent="0.3">
      <c r="AA3123" s="114">
        <f t="shared" si="53"/>
        <v>1</v>
      </c>
      <c r="AB3123" s="114">
        <f>IF(AC3123="",0,IFERROR(IF(VLOOKUP(AC3123,AC$38:AC3122,1,0)&gt;0,0,0),1))</f>
        <v>0</v>
      </c>
      <c r="AC3123" s="117">
        <f>IF(DATOS!J3087=Y$39,DATOS!C3087,"")</f>
        <v>0</v>
      </c>
    </row>
    <row r="3124" spans="27:29" x14ac:dyDescent="0.3">
      <c r="AA3124" s="114">
        <f t="shared" si="53"/>
        <v>1</v>
      </c>
      <c r="AB3124" s="114">
        <f>IF(AC3124="",0,IFERROR(IF(VLOOKUP(AC3124,AC$38:AC3123,1,0)&gt;0,0,0),1))</f>
        <v>0</v>
      </c>
      <c r="AC3124" s="117">
        <f>IF(DATOS!J3088=Y$39,DATOS!C3088,"")</f>
        <v>0</v>
      </c>
    </row>
    <row r="3125" spans="27:29" x14ac:dyDescent="0.3">
      <c r="AA3125" s="114">
        <f t="shared" si="53"/>
        <v>1</v>
      </c>
      <c r="AB3125" s="114">
        <f>IF(AC3125="",0,IFERROR(IF(VLOOKUP(AC3125,AC$38:AC3124,1,0)&gt;0,0,0),1))</f>
        <v>0</v>
      </c>
      <c r="AC3125" s="117">
        <f>IF(DATOS!J3089=Y$39,DATOS!C3089,"")</f>
        <v>0</v>
      </c>
    </row>
    <row r="3126" spans="27:29" x14ac:dyDescent="0.3">
      <c r="AA3126" s="114">
        <f t="shared" si="53"/>
        <v>1</v>
      </c>
      <c r="AB3126" s="114">
        <f>IF(AC3126="",0,IFERROR(IF(VLOOKUP(AC3126,AC$38:AC3125,1,0)&gt;0,0,0),1))</f>
        <v>0</v>
      </c>
      <c r="AC3126" s="117">
        <f>IF(DATOS!J3090=Y$39,DATOS!C3090,"")</f>
        <v>0</v>
      </c>
    </row>
    <row r="3127" spans="27:29" x14ac:dyDescent="0.3">
      <c r="AA3127" s="114">
        <f t="shared" si="53"/>
        <v>1</v>
      </c>
      <c r="AB3127" s="114">
        <f>IF(AC3127="",0,IFERROR(IF(VLOOKUP(AC3127,AC$38:AC3126,1,0)&gt;0,0,0),1))</f>
        <v>0</v>
      </c>
      <c r="AC3127" s="117">
        <f>IF(DATOS!J3091=Y$39,DATOS!C3091,"")</f>
        <v>0</v>
      </c>
    </row>
    <row r="3128" spans="27:29" x14ac:dyDescent="0.3">
      <c r="AA3128" s="114">
        <f t="shared" si="53"/>
        <v>1</v>
      </c>
      <c r="AB3128" s="114">
        <f>IF(AC3128="",0,IFERROR(IF(VLOOKUP(AC3128,AC$38:AC3127,1,0)&gt;0,0,0),1))</f>
        <v>0</v>
      </c>
      <c r="AC3128" s="117">
        <f>IF(DATOS!J3092=Y$39,DATOS!C3092,"")</f>
        <v>0</v>
      </c>
    </row>
    <row r="3129" spans="27:29" x14ac:dyDescent="0.3">
      <c r="AA3129" s="114">
        <f t="shared" si="53"/>
        <v>1</v>
      </c>
      <c r="AB3129" s="114">
        <f>IF(AC3129="",0,IFERROR(IF(VLOOKUP(AC3129,AC$38:AC3128,1,0)&gt;0,0,0),1))</f>
        <v>0</v>
      </c>
      <c r="AC3129" s="117">
        <f>IF(DATOS!J3093=Y$39,DATOS!C3093,"")</f>
        <v>0</v>
      </c>
    </row>
    <row r="3130" spans="27:29" x14ac:dyDescent="0.3">
      <c r="AA3130" s="114">
        <f t="shared" si="53"/>
        <v>1</v>
      </c>
      <c r="AB3130" s="114">
        <f>IF(AC3130="",0,IFERROR(IF(VLOOKUP(AC3130,AC$38:AC3129,1,0)&gt;0,0,0),1))</f>
        <v>0</v>
      </c>
      <c r="AC3130" s="117">
        <f>IF(DATOS!J3094=Y$39,DATOS!C3094,"")</f>
        <v>0</v>
      </c>
    </row>
    <row r="3131" spans="27:29" x14ac:dyDescent="0.3">
      <c r="AA3131" s="114">
        <f t="shared" si="53"/>
        <v>1</v>
      </c>
      <c r="AB3131" s="114">
        <f>IF(AC3131="",0,IFERROR(IF(VLOOKUP(AC3131,AC$38:AC3130,1,0)&gt;0,0,0),1))</f>
        <v>0</v>
      </c>
      <c r="AC3131" s="117">
        <f>IF(DATOS!J3095=Y$39,DATOS!C3095,"")</f>
        <v>0</v>
      </c>
    </row>
    <row r="3132" spans="27:29" x14ac:dyDescent="0.3">
      <c r="AA3132" s="114">
        <f t="shared" si="53"/>
        <v>1</v>
      </c>
      <c r="AB3132" s="114">
        <f>IF(AC3132="",0,IFERROR(IF(VLOOKUP(AC3132,AC$38:AC3131,1,0)&gt;0,0,0),1))</f>
        <v>0</v>
      </c>
      <c r="AC3132" s="117">
        <f>IF(DATOS!J3096=Y$39,DATOS!C3096,"")</f>
        <v>0</v>
      </c>
    </row>
    <row r="3133" spans="27:29" x14ac:dyDescent="0.3">
      <c r="AA3133" s="114">
        <f t="shared" si="53"/>
        <v>1</v>
      </c>
      <c r="AB3133" s="114">
        <f>IF(AC3133="",0,IFERROR(IF(VLOOKUP(AC3133,AC$38:AC3132,1,0)&gt;0,0,0),1))</f>
        <v>0</v>
      </c>
      <c r="AC3133" s="117">
        <f>IF(DATOS!J3097=Y$39,DATOS!C3097,"")</f>
        <v>0</v>
      </c>
    </row>
    <row r="3134" spans="27:29" x14ac:dyDescent="0.3">
      <c r="AA3134" s="114">
        <f t="shared" si="53"/>
        <v>1</v>
      </c>
      <c r="AB3134" s="114">
        <f>IF(AC3134="",0,IFERROR(IF(VLOOKUP(AC3134,AC$38:AC3133,1,0)&gt;0,0,0),1))</f>
        <v>0</v>
      </c>
      <c r="AC3134" s="117">
        <f>IF(DATOS!J3098=Y$39,DATOS!C3098,"")</f>
        <v>0</v>
      </c>
    </row>
    <row r="3135" spans="27:29" x14ac:dyDescent="0.3">
      <c r="AA3135" s="114">
        <f t="shared" si="53"/>
        <v>1</v>
      </c>
      <c r="AB3135" s="114">
        <f>IF(AC3135="",0,IFERROR(IF(VLOOKUP(AC3135,AC$38:AC3134,1,0)&gt;0,0,0),1))</f>
        <v>0</v>
      </c>
      <c r="AC3135" s="117">
        <f>IF(DATOS!J3099=Y$39,DATOS!C3099,"")</f>
        <v>0</v>
      </c>
    </row>
    <row r="3136" spans="27:29" x14ac:dyDescent="0.3">
      <c r="AA3136" s="114">
        <f t="shared" si="53"/>
        <v>1</v>
      </c>
      <c r="AB3136" s="114">
        <f>IF(AC3136="",0,IFERROR(IF(VLOOKUP(AC3136,AC$38:AC3135,1,0)&gt;0,0,0),1))</f>
        <v>0</v>
      </c>
      <c r="AC3136" s="117">
        <f>IF(DATOS!J3100=Y$39,DATOS!C3100,"")</f>
        <v>0</v>
      </c>
    </row>
    <row r="3137" spans="27:29" x14ac:dyDescent="0.3">
      <c r="AA3137" s="114">
        <f t="shared" si="53"/>
        <v>1</v>
      </c>
      <c r="AB3137" s="114">
        <f>IF(AC3137="",0,IFERROR(IF(VLOOKUP(AC3137,AC$38:AC3136,1,0)&gt;0,0,0),1))</f>
        <v>0</v>
      </c>
      <c r="AC3137" s="117">
        <f>IF(DATOS!J3101=Y$39,DATOS!C3101,"")</f>
        <v>0</v>
      </c>
    </row>
    <row r="3138" spans="27:29" x14ac:dyDescent="0.3">
      <c r="AA3138" s="114">
        <f t="shared" si="53"/>
        <v>1</v>
      </c>
      <c r="AB3138" s="114">
        <f>IF(AC3138="",0,IFERROR(IF(VLOOKUP(AC3138,AC$38:AC3137,1,0)&gt;0,0,0),1))</f>
        <v>0</v>
      </c>
      <c r="AC3138" s="117">
        <f>IF(DATOS!J3102=Y$39,DATOS!C3102,"")</f>
        <v>0</v>
      </c>
    </row>
    <row r="3139" spans="27:29" x14ac:dyDescent="0.3">
      <c r="AA3139" s="114">
        <f t="shared" si="53"/>
        <v>1</v>
      </c>
      <c r="AB3139" s="114">
        <f>IF(AC3139="",0,IFERROR(IF(VLOOKUP(AC3139,AC$38:AC3138,1,0)&gt;0,0,0),1))</f>
        <v>0</v>
      </c>
      <c r="AC3139" s="117">
        <f>IF(DATOS!J3103=Y$39,DATOS!C3103,"")</f>
        <v>0</v>
      </c>
    </row>
    <row r="3140" spans="27:29" x14ac:dyDescent="0.3">
      <c r="AA3140" s="114">
        <f t="shared" si="53"/>
        <v>1</v>
      </c>
      <c r="AB3140" s="114">
        <f>IF(AC3140="",0,IFERROR(IF(VLOOKUP(AC3140,AC$38:AC3139,1,0)&gt;0,0,0),1))</f>
        <v>0</v>
      </c>
      <c r="AC3140" s="117">
        <f>IF(DATOS!J3104=Y$39,DATOS!C3104,"")</f>
        <v>0</v>
      </c>
    </row>
    <row r="3141" spans="27:29" x14ac:dyDescent="0.3">
      <c r="AA3141" s="114">
        <f t="shared" si="53"/>
        <v>1</v>
      </c>
      <c r="AB3141" s="114">
        <f>IF(AC3141="",0,IFERROR(IF(VLOOKUP(AC3141,AC$38:AC3140,1,0)&gt;0,0,0),1))</f>
        <v>0</v>
      </c>
      <c r="AC3141" s="117">
        <f>IF(DATOS!J3105=Y$39,DATOS!C3105,"")</f>
        <v>0</v>
      </c>
    </row>
    <row r="3142" spans="27:29" x14ac:dyDescent="0.3">
      <c r="AA3142" s="114">
        <f t="shared" si="53"/>
        <v>1</v>
      </c>
      <c r="AB3142" s="114">
        <f>IF(AC3142="",0,IFERROR(IF(VLOOKUP(AC3142,AC$38:AC3141,1,0)&gt;0,0,0),1))</f>
        <v>0</v>
      </c>
      <c r="AC3142" s="117">
        <f>IF(DATOS!J3106=Y$39,DATOS!C3106,"")</f>
        <v>0</v>
      </c>
    </row>
    <row r="3143" spans="27:29" x14ac:dyDescent="0.3">
      <c r="AA3143" s="114">
        <f t="shared" si="53"/>
        <v>1</v>
      </c>
      <c r="AB3143" s="114">
        <f>IF(AC3143="",0,IFERROR(IF(VLOOKUP(AC3143,AC$38:AC3142,1,0)&gt;0,0,0),1))</f>
        <v>0</v>
      </c>
      <c r="AC3143" s="117">
        <f>IF(DATOS!J3107=Y$39,DATOS!C3107,"")</f>
        <v>0</v>
      </c>
    </row>
    <row r="3144" spans="27:29" x14ac:dyDescent="0.3">
      <c r="AA3144" s="114">
        <f t="shared" si="53"/>
        <v>1</v>
      </c>
      <c r="AB3144" s="114">
        <f>IF(AC3144="",0,IFERROR(IF(VLOOKUP(AC3144,AC$38:AC3143,1,0)&gt;0,0,0),1))</f>
        <v>0</v>
      </c>
      <c r="AC3144" s="117">
        <f>IF(DATOS!J3108=Y$39,DATOS!C3108,"")</f>
        <v>0</v>
      </c>
    </row>
    <row r="3145" spans="27:29" x14ac:dyDescent="0.3">
      <c r="AA3145" s="114">
        <f t="shared" si="53"/>
        <v>1</v>
      </c>
      <c r="AB3145" s="114">
        <f>IF(AC3145="",0,IFERROR(IF(VLOOKUP(AC3145,AC$38:AC3144,1,0)&gt;0,0,0),1))</f>
        <v>0</v>
      </c>
      <c r="AC3145" s="117">
        <f>IF(DATOS!J3109=Y$39,DATOS!C3109,"")</f>
        <v>0</v>
      </c>
    </row>
    <row r="3146" spans="27:29" x14ac:dyDescent="0.3">
      <c r="AA3146" s="114">
        <f t="shared" si="53"/>
        <v>1</v>
      </c>
      <c r="AB3146" s="114">
        <f>IF(AC3146="",0,IFERROR(IF(VLOOKUP(AC3146,AC$38:AC3145,1,0)&gt;0,0,0),1))</f>
        <v>0</v>
      </c>
      <c r="AC3146" s="117">
        <f>IF(DATOS!J3110=Y$39,DATOS!C3110,"")</f>
        <v>0</v>
      </c>
    </row>
    <row r="3147" spans="27:29" x14ac:dyDescent="0.3">
      <c r="AA3147" s="114">
        <f t="shared" si="53"/>
        <v>1</v>
      </c>
      <c r="AB3147" s="114">
        <f>IF(AC3147="",0,IFERROR(IF(VLOOKUP(AC3147,AC$38:AC3146,1,0)&gt;0,0,0),1))</f>
        <v>0</v>
      </c>
      <c r="AC3147" s="117">
        <f>IF(DATOS!J3111=Y$39,DATOS!C3111,"")</f>
        <v>0</v>
      </c>
    </row>
    <row r="3148" spans="27:29" x14ac:dyDescent="0.3">
      <c r="AA3148" s="114">
        <f t="shared" si="53"/>
        <v>1</v>
      </c>
      <c r="AB3148" s="114">
        <f>IF(AC3148="",0,IFERROR(IF(VLOOKUP(AC3148,AC$38:AC3147,1,0)&gt;0,0,0),1))</f>
        <v>0</v>
      </c>
      <c r="AC3148" s="117">
        <f>IF(DATOS!J3112=Y$39,DATOS!C3112,"")</f>
        <v>0</v>
      </c>
    </row>
    <row r="3149" spans="27:29" x14ac:dyDescent="0.3">
      <c r="AA3149" s="114">
        <f t="shared" si="53"/>
        <v>1</v>
      </c>
      <c r="AB3149" s="114">
        <f>IF(AC3149="",0,IFERROR(IF(VLOOKUP(AC3149,AC$38:AC3148,1,0)&gt;0,0,0),1))</f>
        <v>0</v>
      </c>
      <c r="AC3149" s="117">
        <f>IF(DATOS!J3113=Y$39,DATOS!C3113,"")</f>
        <v>0</v>
      </c>
    </row>
    <row r="3150" spans="27:29" x14ac:dyDescent="0.3">
      <c r="AA3150" s="114">
        <f t="shared" si="53"/>
        <v>1</v>
      </c>
      <c r="AB3150" s="114">
        <f>IF(AC3150="",0,IFERROR(IF(VLOOKUP(AC3150,AC$38:AC3149,1,0)&gt;0,0,0),1))</f>
        <v>0</v>
      </c>
      <c r="AC3150" s="117">
        <f>IF(DATOS!J3114=Y$39,DATOS!C3114,"")</f>
        <v>0</v>
      </c>
    </row>
    <row r="3151" spans="27:29" x14ac:dyDescent="0.3">
      <c r="AA3151" s="114">
        <f t="shared" si="53"/>
        <v>1</v>
      </c>
      <c r="AB3151" s="114">
        <f>IF(AC3151="",0,IFERROR(IF(VLOOKUP(AC3151,AC$38:AC3150,1,0)&gt;0,0,0),1))</f>
        <v>0</v>
      </c>
      <c r="AC3151" s="117">
        <f>IF(DATOS!J3115=Y$39,DATOS!C3115,"")</f>
        <v>0</v>
      </c>
    </row>
    <row r="3152" spans="27:29" x14ac:dyDescent="0.3">
      <c r="AA3152" s="114">
        <f t="shared" si="53"/>
        <v>1</v>
      </c>
      <c r="AB3152" s="114">
        <f>IF(AC3152="",0,IFERROR(IF(VLOOKUP(AC3152,AC$38:AC3151,1,0)&gt;0,0,0),1))</f>
        <v>0</v>
      </c>
      <c r="AC3152" s="117">
        <f>IF(DATOS!J3116=Y$39,DATOS!C3116,"")</f>
        <v>0</v>
      </c>
    </row>
    <row r="3153" spans="27:29" x14ac:dyDescent="0.3">
      <c r="AA3153" s="114">
        <f t="shared" si="53"/>
        <v>1</v>
      </c>
      <c r="AB3153" s="114">
        <f>IF(AC3153="",0,IFERROR(IF(VLOOKUP(AC3153,AC$38:AC3152,1,0)&gt;0,0,0),1))</f>
        <v>0</v>
      </c>
      <c r="AC3153" s="117">
        <f>IF(DATOS!J3117=Y$39,DATOS!C3117,"")</f>
        <v>0</v>
      </c>
    </row>
    <row r="3154" spans="27:29" x14ac:dyDescent="0.3">
      <c r="AA3154" s="114">
        <f t="shared" si="53"/>
        <v>1</v>
      </c>
      <c r="AB3154" s="114">
        <f>IF(AC3154="",0,IFERROR(IF(VLOOKUP(AC3154,AC$38:AC3153,1,0)&gt;0,0,0),1))</f>
        <v>0</v>
      </c>
      <c r="AC3154" s="117">
        <f>IF(DATOS!J3118=Y$39,DATOS!C3118,"")</f>
        <v>0</v>
      </c>
    </row>
    <row r="3155" spans="27:29" x14ac:dyDescent="0.3">
      <c r="AA3155" s="114">
        <f t="shared" si="53"/>
        <v>1</v>
      </c>
      <c r="AB3155" s="114">
        <f>IF(AC3155="",0,IFERROR(IF(VLOOKUP(AC3155,AC$38:AC3154,1,0)&gt;0,0,0),1))</f>
        <v>0</v>
      </c>
      <c r="AC3155" s="117">
        <f>IF(DATOS!J3119=Y$39,DATOS!C3119,"")</f>
        <v>0</v>
      </c>
    </row>
    <row r="3156" spans="27:29" x14ac:dyDescent="0.3">
      <c r="AA3156" s="114">
        <f t="shared" si="53"/>
        <v>1</v>
      </c>
      <c r="AB3156" s="114">
        <f>IF(AC3156="",0,IFERROR(IF(VLOOKUP(AC3156,AC$38:AC3155,1,0)&gt;0,0,0),1))</f>
        <v>0</v>
      </c>
      <c r="AC3156" s="117">
        <f>IF(DATOS!J3120=Y$39,DATOS!C3120,"")</f>
        <v>0</v>
      </c>
    </row>
    <row r="3157" spans="27:29" x14ac:dyDescent="0.3">
      <c r="AA3157" s="114">
        <f t="shared" si="53"/>
        <v>1</v>
      </c>
      <c r="AB3157" s="114">
        <f>IF(AC3157="",0,IFERROR(IF(VLOOKUP(AC3157,AC$38:AC3156,1,0)&gt;0,0,0),1))</f>
        <v>0</v>
      </c>
      <c r="AC3157" s="117">
        <f>IF(DATOS!J3121=Y$39,DATOS!C3121,"")</f>
        <v>0</v>
      </c>
    </row>
    <row r="3158" spans="27:29" x14ac:dyDescent="0.3">
      <c r="AA3158" s="114">
        <f t="shared" si="53"/>
        <v>1</v>
      </c>
      <c r="AB3158" s="114">
        <f>IF(AC3158="",0,IFERROR(IF(VLOOKUP(AC3158,AC$38:AC3157,1,0)&gt;0,0,0),1))</f>
        <v>0</v>
      </c>
      <c r="AC3158" s="117">
        <f>IF(DATOS!J3122=Y$39,DATOS!C3122,"")</f>
        <v>0</v>
      </c>
    </row>
    <row r="3159" spans="27:29" x14ac:dyDescent="0.3">
      <c r="AA3159" s="114">
        <f t="shared" si="53"/>
        <v>1</v>
      </c>
      <c r="AB3159" s="114">
        <f>IF(AC3159="",0,IFERROR(IF(VLOOKUP(AC3159,AC$38:AC3158,1,0)&gt;0,0,0),1))</f>
        <v>0</v>
      </c>
      <c r="AC3159" s="117">
        <f>IF(DATOS!J3123=Y$39,DATOS!C3123,"")</f>
        <v>0</v>
      </c>
    </row>
    <row r="3160" spans="27:29" x14ac:dyDescent="0.3">
      <c r="AA3160" s="114">
        <f t="shared" si="53"/>
        <v>1</v>
      </c>
      <c r="AB3160" s="114">
        <f>IF(AC3160="",0,IFERROR(IF(VLOOKUP(AC3160,AC$38:AC3159,1,0)&gt;0,0,0),1))</f>
        <v>0</v>
      </c>
      <c r="AC3160" s="117">
        <f>IF(DATOS!J3124=Y$39,DATOS!C3124,"")</f>
        <v>0</v>
      </c>
    </row>
    <row r="3161" spans="27:29" x14ac:dyDescent="0.3">
      <c r="AA3161" s="114">
        <f t="shared" si="53"/>
        <v>1</v>
      </c>
      <c r="AB3161" s="114">
        <f>IF(AC3161="",0,IFERROR(IF(VLOOKUP(AC3161,AC$38:AC3160,1,0)&gt;0,0,0),1))</f>
        <v>0</v>
      </c>
      <c r="AC3161" s="117">
        <f>IF(DATOS!J3125=Y$39,DATOS!C3125,"")</f>
        <v>0</v>
      </c>
    </row>
    <row r="3162" spans="27:29" x14ac:dyDescent="0.3">
      <c r="AA3162" s="114">
        <f t="shared" si="53"/>
        <v>1</v>
      </c>
      <c r="AB3162" s="114">
        <f>IF(AC3162="",0,IFERROR(IF(VLOOKUP(AC3162,AC$38:AC3161,1,0)&gt;0,0,0),1))</f>
        <v>0</v>
      </c>
      <c r="AC3162" s="117">
        <f>IF(DATOS!J3126=Y$39,DATOS!C3126,"")</f>
        <v>0</v>
      </c>
    </row>
    <row r="3163" spans="27:29" x14ac:dyDescent="0.3">
      <c r="AA3163" s="114">
        <f t="shared" si="53"/>
        <v>1</v>
      </c>
      <c r="AB3163" s="114">
        <f>IF(AC3163="",0,IFERROR(IF(VLOOKUP(AC3163,AC$38:AC3162,1,0)&gt;0,0,0),1))</f>
        <v>0</v>
      </c>
      <c r="AC3163" s="117">
        <f>IF(DATOS!J3127=Y$39,DATOS!C3127,"")</f>
        <v>0</v>
      </c>
    </row>
    <row r="3164" spans="27:29" x14ac:dyDescent="0.3">
      <c r="AA3164" s="114">
        <f t="shared" si="53"/>
        <v>1</v>
      </c>
      <c r="AB3164" s="114">
        <f>IF(AC3164="",0,IFERROR(IF(VLOOKUP(AC3164,AC$38:AC3163,1,0)&gt;0,0,0),1))</f>
        <v>0</v>
      </c>
      <c r="AC3164" s="117">
        <f>IF(DATOS!J3128=Y$39,DATOS!C3128,"")</f>
        <v>0</v>
      </c>
    </row>
    <row r="3165" spans="27:29" x14ac:dyDescent="0.3">
      <c r="AA3165" s="114">
        <f t="shared" si="53"/>
        <v>1</v>
      </c>
      <c r="AB3165" s="114">
        <f>IF(AC3165="",0,IFERROR(IF(VLOOKUP(AC3165,AC$38:AC3164,1,0)&gt;0,0,0),1))</f>
        <v>0</v>
      </c>
      <c r="AC3165" s="117">
        <f>IF(DATOS!J3129=Y$39,DATOS!C3129,"")</f>
        <v>0</v>
      </c>
    </row>
    <row r="3166" spans="27:29" x14ac:dyDescent="0.3">
      <c r="AA3166" s="114">
        <f t="shared" si="53"/>
        <v>1</v>
      </c>
      <c r="AB3166" s="114">
        <f>IF(AC3166="",0,IFERROR(IF(VLOOKUP(AC3166,AC$38:AC3165,1,0)&gt;0,0,0),1))</f>
        <v>0</v>
      </c>
      <c r="AC3166" s="117">
        <f>IF(DATOS!J3130=Y$39,DATOS!C3130,"")</f>
        <v>0</v>
      </c>
    </row>
    <row r="3167" spans="27:29" x14ac:dyDescent="0.3">
      <c r="AA3167" s="114">
        <f t="shared" si="53"/>
        <v>1</v>
      </c>
      <c r="AB3167" s="114">
        <f>IF(AC3167="",0,IFERROR(IF(VLOOKUP(AC3167,AC$38:AC3166,1,0)&gt;0,0,0),1))</f>
        <v>0</v>
      </c>
      <c r="AC3167" s="117">
        <f>IF(DATOS!J3131=Y$39,DATOS!C3131,"")</f>
        <v>0</v>
      </c>
    </row>
    <row r="3168" spans="27:29" x14ac:dyDescent="0.3">
      <c r="AA3168" s="114">
        <f t="shared" si="53"/>
        <v>1</v>
      </c>
      <c r="AB3168" s="114">
        <f>IF(AC3168="",0,IFERROR(IF(VLOOKUP(AC3168,AC$38:AC3167,1,0)&gt;0,0,0),1))</f>
        <v>0</v>
      </c>
      <c r="AC3168" s="117">
        <f>IF(DATOS!J3132=Y$39,DATOS!C3132,"")</f>
        <v>0</v>
      </c>
    </row>
    <row r="3169" spans="27:29" x14ac:dyDescent="0.3">
      <c r="AA3169" s="114">
        <f t="shared" si="53"/>
        <v>1</v>
      </c>
      <c r="AB3169" s="114">
        <f>IF(AC3169="",0,IFERROR(IF(VLOOKUP(AC3169,AC$38:AC3168,1,0)&gt;0,0,0),1))</f>
        <v>0</v>
      </c>
      <c r="AC3169" s="117">
        <f>IF(DATOS!J3133=Y$39,DATOS!C3133,"")</f>
        <v>0</v>
      </c>
    </row>
    <row r="3170" spans="27:29" x14ac:dyDescent="0.3">
      <c r="AA3170" s="114">
        <f t="shared" si="53"/>
        <v>1</v>
      </c>
      <c r="AB3170" s="114">
        <f>IF(AC3170="",0,IFERROR(IF(VLOOKUP(AC3170,AC$38:AC3169,1,0)&gt;0,0,0),1))</f>
        <v>0</v>
      </c>
      <c r="AC3170" s="117">
        <f>IF(DATOS!J3134=Y$39,DATOS!C3134,"")</f>
        <v>0</v>
      </c>
    </row>
    <row r="3171" spans="27:29" x14ac:dyDescent="0.3">
      <c r="AA3171" s="114">
        <f t="shared" si="53"/>
        <v>1</v>
      </c>
      <c r="AB3171" s="114">
        <f>IF(AC3171="",0,IFERROR(IF(VLOOKUP(AC3171,AC$38:AC3170,1,0)&gt;0,0,0),1))</f>
        <v>0</v>
      </c>
      <c r="AC3171" s="117">
        <f>IF(DATOS!J3135=Y$39,DATOS!C3135,"")</f>
        <v>0</v>
      </c>
    </row>
    <row r="3172" spans="27:29" x14ac:dyDescent="0.3">
      <c r="AA3172" s="114">
        <f t="shared" si="53"/>
        <v>1</v>
      </c>
      <c r="AB3172" s="114">
        <f>IF(AC3172="",0,IFERROR(IF(VLOOKUP(AC3172,AC$38:AC3171,1,0)&gt;0,0,0),1))</f>
        <v>0</v>
      </c>
      <c r="AC3172" s="117">
        <f>IF(DATOS!J3136=Y$39,DATOS!C3136,"")</f>
        <v>0</v>
      </c>
    </row>
    <row r="3173" spans="27:29" x14ac:dyDescent="0.3">
      <c r="AA3173" s="114">
        <f t="shared" si="53"/>
        <v>1</v>
      </c>
      <c r="AB3173" s="114">
        <f>IF(AC3173="",0,IFERROR(IF(VLOOKUP(AC3173,AC$38:AC3172,1,0)&gt;0,0,0),1))</f>
        <v>0</v>
      </c>
      <c r="AC3173" s="117">
        <f>IF(DATOS!J3137=Y$39,DATOS!C3137,"")</f>
        <v>0</v>
      </c>
    </row>
    <row r="3174" spans="27:29" x14ac:dyDescent="0.3">
      <c r="AA3174" s="114">
        <f t="shared" ref="AA3174:AA3237" si="54">AA3173+AB3174</f>
        <v>1</v>
      </c>
      <c r="AB3174" s="114">
        <f>IF(AC3174="",0,IFERROR(IF(VLOOKUP(AC3174,AC$38:AC3173,1,0)&gt;0,0,0),1))</f>
        <v>0</v>
      </c>
      <c r="AC3174" s="117">
        <f>IF(DATOS!J3138=Y$39,DATOS!C3138,"")</f>
        <v>0</v>
      </c>
    </row>
    <row r="3175" spans="27:29" x14ac:dyDescent="0.3">
      <c r="AA3175" s="114">
        <f t="shared" si="54"/>
        <v>1</v>
      </c>
      <c r="AB3175" s="114">
        <f>IF(AC3175="",0,IFERROR(IF(VLOOKUP(AC3175,AC$38:AC3174,1,0)&gt;0,0,0),1))</f>
        <v>0</v>
      </c>
      <c r="AC3175" s="117">
        <f>IF(DATOS!J3139=Y$39,DATOS!C3139,"")</f>
        <v>0</v>
      </c>
    </row>
    <row r="3176" spans="27:29" x14ac:dyDescent="0.3">
      <c r="AA3176" s="114">
        <f t="shared" si="54"/>
        <v>1</v>
      </c>
      <c r="AB3176" s="114">
        <f>IF(AC3176="",0,IFERROR(IF(VLOOKUP(AC3176,AC$38:AC3175,1,0)&gt;0,0,0),1))</f>
        <v>0</v>
      </c>
      <c r="AC3176" s="117">
        <f>IF(DATOS!J3140=Y$39,DATOS!C3140,"")</f>
        <v>0</v>
      </c>
    </row>
    <row r="3177" spans="27:29" x14ac:dyDescent="0.3">
      <c r="AA3177" s="114">
        <f t="shared" si="54"/>
        <v>1</v>
      </c>
      <c r="AB3177" s="114">
        <f>IF(AC3177="",0,IFERROR(IF(VLOOKUP(AC3177,AC$38:AC3176,1,0)&gt;0,0,0),1))</f>
        <v>0</v>
      </c>
      <c r="AC3177" s="117">
        <f>IF(DATOS!J3141=Y$39,DATOS!C3141,"")</f>
        <v>0</v>
      </c>
    </row>
    <row r="3178" spans="27:29" x14ac:dyDescent="0.3">
      <c r="AA3178" s="114">
        <f t="shared" si="54"/>
        <v>1</v>
      </c>
      <c r="AB3178" s="114">
        <f>IF(AC3178="",0,IFERROR(IF(VLOOKUP(AC3178,AC$38:AC3177,1,0)&gt;0,0,0),1))</f>
        <v>0</v>
      </c>
      <c r="AC3178" s="117">
        <f>IF(DATOS!J3142=Y$39,DATOS!C3142,"")</f>
        <v>0</v>
      </c>
    </row>
    <row r="3179" spans="27:29" x14ac:dyDescent="0.3">
      <c r="AA3179" s="114">
        <f t="shared" si="54"/>
        <v>1</v>
      </c>
      <c r="AB3179" s="114">
        <f>IF(AC3179="",0,IFERROR(IF(VLOOKUP(AC3179,AC$38:AC3178,1,0)&gt;0,0,0),1))</f>
        <v>0</v>
      </c>
      <c r="AC3179" s="117">
        <f>IF(DATOS!J3143=Y$39,DATOS!C3143,"")</f>
        <v>0</v>
      </c>
    </row>
    <row r="3180" spans="27:29" x14ac:dyDescent="0.3">
      <c r="AA3180" s="114">
        <f t="shared" si="54"/>
        <v>1</v>
      </c>
      <c r="AB3180" s="114">
        <f>IF(AC3180="",0,IFERROR(IF(VLOOKUP(AC3180,AC$38:AC3179,1,0)&gt;0,0,0),1))</f>
        <v>0</v>
      </c>
      <c r="AC3180" s="117">
        <f>IF(DATOS!J3144=Y$39,DATOS!C3144,"")</f>
        <v>0</v>
      </c>
    </row>
    <row r="3181" spans="27:29" x14ac:dyDescent="0.3">
      <c r="AA3181" s="114">
        <f t="shared" si="54"/>
        <v>1</v>
      </c>
      <c r="AB3181" s="114">
        <f>IF(AC3181="",0,IFERROR(IF(VLOOKUP(AC3181,AC$38:AC3180,1,0)&gt;0,0,0),1))</f>
        <v>0</v>
      </c>
      <c r="AC3181" s="117">
        <f>IF(DATOS!J3145=Y$39,DATOS!C3145,"")</f>
        <v>0</v>
      </c>
    </row>
    <row r="3182" spans="27:29" x14ac:dyDescent="0.3">
      <c r="AA3182" s="114">
        <f t="shared" si="54"/>
        <v>1</v>
      </c>
      <c r="AB3182" s="114">
        <f>IF(AC3182="",0,IFERROR(IF(VLOOKUP(AC3182,AC$38:AC3181,1,0)&gt;0,0,0),1))</f>
        <v>0</v>
      </c>
      <c r="AC3182" s="117">
        <f>IF(DATOS!J3146=Y$39,DATOS!C3146,"")</f>
        <v>0</v>
      </c>
    </row>
    <row r="3183" spans="27:29" x14ac:dyDescent="0.3">
      <c r="AA3183" s="114">
        <f t="shared" si="54"/>
        <v>1</v>
      </c>
      <c r="AB3183" s="114">
        <f>IF(AC3183="",0,IFERROR(IF(VLOOKUP(AC3183,AC$38:AC3182,1,0)&gt;0,0,0),1))</f>
        <v>0</v>
      </c>
      <c r="AC3183" s="117">
        <f>IF(DATOS!J3147=Y$39,DATOS!C3147,"")</f>
        <v>0</v>
      </c>
    </row>
    <row r="3184" spans="27:29" x14ac:dyDescent="0.3">
      <c r="AA3184" s="114">
        <f t="shared" si="54"/>
        <v>1</v>
      </c>
      <c r="AB3184" s="114">
        <f>IF(AC3184="",0,IFERROR(IF(VLOOKUP(AC3184,AC$38:AC3183,1,0)&gt;0,0,0),1))</f>
        <v>0</v>
      </c>
      <c r="AC3184" s="117">
        <f>IF(DATOS!J3148=Y$39,DATOS!C3148,"")</f>
        <v>0</v>
      </c>
    </row>
    <row r="3185" spans="27:29" x14ac:dyDescent="0.3">
      <c r="AA3185" s="114">
        <f t="shared" si="54"/>
        <v>1</v>
      </c>
      <c r="AB3185" s="114">
        <f>IF(AC3185="",0,IFERROR(IF(VLOOKUP(AC3185,AC$38:AC3184,1,0)&gt;0,0,0),1))</f>
        <v>0</v>
      </c>
      <c r="AC3185" s="117">
        <f>IF(DATOS!J3149=Y$39,DATOS!C3149,"")</f>
        <v>0</v>
      </c>
    </row>
    <row r="3186" spans="27:29" x14ac:dyDescent="0.3">
      <c r="AA3186" s="114">
        <f t="shared" si="54"/>
        <v>1</v>
      </c>
      <c r="AB3186" s="114">
        <f>IF(AC3186="",0,IFERROR(IF(VLOOKUP(AC3186,AC$38:AC3185,1,0)&gt;0,0,0),1))</f>
        <v>0</v>
      </c>
      <c r="AC3186" s="117">
        <f>IF(DATOS!J3150=Y$39,DATOS!C3150,"")</f>
        <v>0</v>
      </c>
    </row>
    <row r="3187" spans="27:29" x14ac:dyDescent="0.3">
      <c r="AA3187" s="114">
        <f t="shared" si="54"/>
        <v>1</v>
      </c>
      <c r="AB3187" s="114">
        <f>IF(AC3187="",0,IFERROR(IF(VLOOKUP(AC3187,AC$38:AC3186,1,0)&gt;0,0,0),1))</f>
        <v>0</v>
      </c>
      <c r="AC3187" s="117">
        <f>IF(DATOS!J3151=Y$39,DATOS!C3151,"")</f>
        <v>0</v>
      </c>
    </row>
    <row r="3188" spans="27:29" x14ac:dyDescent="0.3">
      <c r="AA3188" s="114">
        <f t="shared" si="54"/>
        <v>1</v>
      </c>
      <c r="AB3188" s="114">
        <f>IF(AC3188="",0,IFERROR(IF(VLOOKUP(AC3188,AC$38:AC3187,1,0)&gt;0,0,0),1))</f>
        <v>0</v>
      </c>
      <c r="AC3188" s="117">
        <f>IF(DATOS!J3152=Y$39,DATOS!C3152,"")</f>
        <v>0</v>
      </c>
    </row>
    <row r="3189" spans="27:29" x14ac:dyDescent="0.3">
      <c r="AA3189" s="114">
        <f t="shared" si="54"/>
        <v>1</v>
      </c>
      <c r="AB3189" s="114">
        <f>IF(AC3189="",0,IFERROR(IF(VLOOKUP(AC3189,AC$38:AC3188,1,0)&gt;0,0,0),1))</f>
        <v>0</v>
      </c>
      <c r="AC3189" s="117">
        <f>IF(DATOS!J3153=Y$39,DATOS!C3153,"")</f>
        <v>0</v>
      </c>
    </row>
    <row r="3190" spans="27:29" x14ac:dyDescent="0.3">
      <c r="AA3190" s="114">
        <f t="shared" si="54"/>
        <v>1</v>
      </c>
      <c r="AB3190" s="114">
        <f>IF(AC3190="",0,IFERROR(IF(VLOOKUP(AC3190,AC$38:AC3189,1,0)&gt;0,0,0),1))</f>
        <v>0</v>
      </c>
      <c r="AC3190" s="117">
        <f>IF(DATOS!J3154=Y$39,DATOS!C3154,"")</f>
        <v>0</v>
      </c>
    </row>
    <row r="3191" spans="27:29" x14ac:dyDescent="0.3">
      <c r="AA3191" s="114">
        <f t="shared" si="54"/>
        <v>1</v>
      </c>
      <c r="AB3191" s="114">
        <f>IF(AC3191="",0,IFERROR(IF(VLOOKUP(AC3191,AC$38:AC3190,1,0)&gt;0,0,0),1))</f>
        <v>0</v>
      </c>
      <c r="AC3191" s="117">
        <f>IF(DATOS!J3155=Y$39,DATOS!C3155,"")</f>
        <v>0</v>
      </c>
    </row>
    <row r="3192" spans="27:29" x14ac:dyDescent="0.3">
      <c r="AA3192" s="114">
        <f t="shared" si="54"/>
        <v>1</v>
      </c>
      <c r="AB3192" s="114">
        <f>IF(AC3192="",0,IFERROR(IF(VLOOKUP(AC3192,AC$38:AC3191,1,0)&gt;0,0,0),1))</f>
        <v>0</v>
      </c>
      <c r="AC3192" s="117">
        <f>IF(DATOS!J3156=Y$39,DATOS!C3156,"")</f>
        <v>0</v>
      </c>
    </row>
    <row r="3193" spans="27:29" x14ac:dyDescent="0.3">
      <c r="AA3193" s="114">
        <f t="shared" si="54"/>
        <v>1</v>
      </c>
      <c r="AB3193" s="114">
        <f>IF(AC3193="",0,IFERROR(IF(VLOOKUP(AC3193,AC$38:AC3192,1,0)&gt;0,0,0),1))</f>
        <v>0</v>
      </c>
      <c r="AC3193" s="117">
        <f>IF(DATOS!J3157=Y$39,DATOS!C3157,"")</f>
        <v>0</v>
      </c>
    </row>
    <row r="3194" spans="27:29" x14ac:dyDescent="0.3">
      <c r="AA3194" s="114">
        <f t="shared" si="54"/>
        <v>1</v>
      </c>
      <c r="AB3194" s="114">
        <f>IF(AC3194="",0,IFERROR(IF(VLOOKUP(AC3194,AC$38:AC3193,1,0)&gt;0,0,0),1))</f>
        <v>0</v>
      </c>
      <c r="AC3194" s="117">
        <f>IF(DATOS!J3158=Y$39,DATOS!C3158,"")</f>
        <v>0</v>
      </c>
    </row>
    <row r="3195" spans="27:29" x14ac:dyDescent="0.3">
      <c r="AA3195" s="114">
        <f t="shared" si="54"/>
        <v>1</v>
      </c>
      <c r="AB3195" s="114">
        <f>IF(AC3195="",0,IFERROR(IF(VLOOKUP(AC3195,AC$38:AC3194,1,0)&gt;0,0,0),1))</f>
        <v>0</v>
      </c>
      <c r="AC3195" s="117">
        <f>IF(DATOS!J3159=Y$39,DATOS!C3159,"")</f>
        <v>0</v>
      </c>
    </row>
    <row r="3196" spans="27:29" x14ac:dyDescent="0.3">
      <c r="AA3196" s="114">
        <f t="shared" si="54"/>
        <v>1</v>
      </c>
      <c r="AB3196" s="114">
        <f>IF(AC3196="",0,IFERROR(IF(VLOOKUP(AC3196,AC$38:AC3195,1,0)&gt;0,0,0),1))</f>
        <v>0</v>
      </c>
      <c r="AC3196" s="117">
        <f>IF(DATOS!J3160=Y$39,DATOS!C3160,"")</f>
        <v>0</v>
      </c>
    </row>
    <row r="3197" spans="27:29" x14ac:dyDescent="0.3">
      <c r="AA3197" s="114">
        <f t="shared" si="54"/>
        <v>1</v>
      </c>
      <c r="AB3197" s="114">
        <f>IF(AC3197="",0,IFERROR(IF(VLOOKUP(AC3197,AC$38:AC3196,1,0)&gt;0,0,0),1))</f>
        <v>0</v>
      </c>
      <c r="AC3197" s="117">
        <f>IF(DATOS!J3161=Y$39,DATOS!C3161,"")</f>
        <v>0</v>
      </c>
    </row>
    <row r="3198" spans="27:29" x14ac:dyDescent="0.3">
      <c r="AA3198" s="114">
        <f t="shared" si="54"/>
        <v>1</v>
      </c>
      <c r="AB3198" s="114">
        <f>IF(AC3198="",0,IFERROR(IF(VLOOKUP(AC3198,AC$38:AC3197,1,0)&gt;0,0,0),1))</f>
        <v>0</v>
      </c>
      <c r="AC3198" s="117">
        <f>IF(DATOS!J3162=Y$39,DATOS!C3162,"")</f>
        <v>0</v>
      </c>
    </row>
    <row r="3199" spans="27:29" x14ac:dyDescent="0.3">
      <c r="AA3199" s="114">
        <f t="shared" si="54"/>
        <v>1</v>
      </c>
      <c r="AB3199" s="114">
        <f>IF(AC3199="",0,IFERROR(IF(VLOOKUP(AC3199,AC$38:AC3198,1,0)&gt;0,0,0),1))</f>
        <v>0</v>
      </c>
      <c r="AC3199" s="117">
        <f>IF(DATOS!J3163=Y$39,DATOS!C3163,"")</f>
        <v>0</v>
      </c>
    </row>
    <row r="3200" spans="27:29" x14ac:dyDescent="0.3">
      <c r="AA3200" s="114">
        <f t="shared" si="54"/>
        <v>1</v>
      </c>
      <c r="AB3200" s="114">
        <f>IF(AC3200="",0,IFERROR(IF(VLOOKUP(AC3200,AC$38:AC3199,1,0)&gt;0,0,0),1))</f>
        <v>0</v>
      </c>
      <c r="AC3200" s="117">
        <f>IF(DATOS!J3164=Y$39,DATOS!C3164,"")</f>
        <v>0</v>
      </c>
    </row>
    <row r="3201" spans="27:29" x14ac:dyDescent="0.3">
      <c r="AA3201" s="114">
        <f t="shared" si="54"/>
        <v>1</v>
      </c>
      <c r="AB3201" s="114">
        <f>IF(AC3201="",0,IFERROR(IF(VLOOKUP(AC3201,AC$38:AC3200,1,0)&gt;0,0,0),1))</f>
        <v>0</v>
      </c>
      <c r="AC3201" s="117">
        <f>IF(DATOS!J3165=Y$39,DATOS!C3165,"")</f>
        <v>0</v>
      </c>
    </row>
    <row r="3202" spans="27:29" x14ac:dyDescent="0.3">
      <c r="AA3202" s="114">
        <f t="shared" si="54"/>
        <v>1</v>
      </c>
      <c r="AB3202" s="114">
        <f>IF(AC3202="",0,IFERROR(IF(VLOOKUP(AC3202,AC$38:AC3201,1,0)&gt;0,0,0),1))</f>
        <v>0</v>
      </c>
      <c r="AC3202" s="117">
        <f>IF(DATOS!J3166=Y$39,DATOS!C3166,"")</f>
        <v>0</v>
      </c>
    </row>
    <row r="3203" spans="27:29" x14ac:dyDescent="0.3">
      <c r="AA3203" s="114">
        <f t="shared" si="54"/>
        <v>1</v>
      </c>
      <c r="AB3203" s="114">
        <f>IF(AC3203="",0,IFERROR(IF(VLOOKUP(AC3203,AC$38:AC3202,1,0)&gt;0,0,0),1))</f>
        <v>0</v>
      </c>
      <c r="AC3203" s="117">
        <f>IF(DATOS!J3167=Y$39,DATOS!C3167,"")</f>
        <v>0</v>
      </c>
    </row>
    <row r="3204" spans="27:29" x14ac:dyDescent="0.3">
      <c r="AA3204" s="114">
        <f t="shared" si="54"/>
        <v>1</v>
      </c>
      <c r="AB3204" s="114">
        <f>IF(AC3204="",0,IFERROR(IF(VLOOKUP(AC3204,AC$38:AC3203,1,0)&gt;0,0,0),1))</f>
        <v>0</v>
      </c>
      <c r="AC3204" s="117">
        <f>IF(DATOS!J3168=Y$39,DATOS!C3168,"")</f>
        <v>0</v>
      </c>
    </row>
    <row r="3205" spans="27:29" x14ac:dyDescent="0.3">
      <c r="AA3205" s="114">
        <f t="shared" si="54"/>
        <v>1</v>
      </c>
      <c r="AB3205" s="114">
        <f>IF(AC3205="",0,IFERROR(IF(VLOOKUP(AC3205,AC$38:AC3204,1,0)&gt;0,0,0),1))</f>
        <v>0</v>
      </c>
      <c r="AC3205" s="117">
        <f>IF(DATOS!J3169=Y$39,DATOS!C3169,"")</f>
        <v>0</v>
      </c>
    </row>
    <row r="3206" spans="27:29" x14ac:dyDescent="0.3">
      <c r="AA3206" s="114">
        <f t="shared" si="54"/>
        <v>1</v>
      </c>
      <c r="AB3206" s="114">
        <f>IF(AC3206="",0,IFERROR(IF(VLOOKUP(AC3206,AC$38:AC3205,1,0)&gt;0,0,0),1))</f>
        <v>0</v>
      </c>
      <c r="AC3206" s="117">
        <f>IF(DATOS!J3170=Y$39,DATOS!C3170,"")</f>
        <v>0</v>
      </c>
    </row>
    <row r="3207" spans="27:29" x14ac:dyDescent="0.3">
      <c r="AA3207" s="114">
        <f t="shared" si="54"/>
        <v>1</v>
      </c>
      <c r="AB3207" s="114">
        <f>IF(AC3207="",0,IFERROR(IF(VLOOKUP(AC3207,AC$38:AC3206,1,0)&gt;0,0,0),1))</f>
        <v>0</v>
      </c>
      <c r="AC3207" s="117">
        <f>IF(DATOS!J3171=Y$39,DATOS!C3171,"")</f>
        <v>0</v>
      </c>
    </row>
    <row r="3208" spans="27:29" x14ac:dyDescent="0.3">
      <c r="AA3208" s="114">
        <f t="shared" si="54"/>
        <v>1</v>
      </c>
      <c r="AB3208" s="114">
        <f>IF(AC3208="",0,IFERROR(IF(VLOOKUP(AC3208,AC$38:AC3207,1,0)&gt;0,0,0),1))</f>
        <v>0</v>
      </c>
      <c r="AC3208" s="117">
        <f>IF(DATOS!J3172=Y$39,DATOS!C3172,"")</f>
        <v>0</v>
      </c>
    </row>
    <row r="3209" spans="27:29" x14ac:dyDescent="0.3">
      <c r="AA3209" s="114">
        <f t="shared" si="54"/>
        <v>1</v>
      </c>
      <c r="AB3209" s="114">
        <f>IF(AC3209="",0,IFERROR(IF(VLOOKUP(AC3209,AC$38:AC3208,1,0)&gt;0,0,0),1))</f>
        <v>0</v>
      </c>
      <c r="AC3209" s="117">
        <f>IF(DATOS!J3173=Y$39,DATOS!C3173,"")</f>
        <v>0</v>
      </c>
    </row>
    <row r="3210" spans="27:29" x14ac:dyDescent="0.3">
      <c r="AA3210" s="114">
        <f t="shared" si="54"/>
        <v>1</v>
      </c>
      <c r="AB3210" s="114">
        <f>IF(AC3210="",0,IFERROR(IF(VLOOKUP(AC3210,AC$38:AC3209,1,0)&gt;0,0,0),1))</f>
        <v>0</v>
      </c>
      <c r="AC3210" s="117">
        <f>IF(DATOS!J3174=Y$39,DATOS!C3174,"")</f>
        <v>0</v>
      </c>
    </row>
    <row r="3211" spans="27:29" x14ac:dyDescent="0.3">
      <c r="AA3211" s="114">
        <f t="shared" si="54"/>
        <v>1</v>
      </c>
      <c r="AB3211" s="114">
        <f>IF(AC3211="",0,IFERROR(IF(VLOOKUP(AC3211,AC$38:AC3210,1,0)&gt;0,0,0),1))</f>
        <v>0</v>
      </c>
      <c r="AC3211" s="117">
        <f>IF(DATOS!J3175=Y$39,DATOS!C3175,"")</f>
        <v>0</v>
      </c>
    </row>
    <row r="3212" spans="27:29" x14ac:dyDescent="0.3">
      <c r="AA3212" s="114">
        <f t="shared" si="54"/>
        <v>1</v>
      </c>
      <c r="AB3212" s="114">
        <f>IF(AC3212="",0,IFERROR(IF(VLOOKUP(AC3212,AC$38:AC3211,1,0)&gt;0,0,0),1))</f>
        <v>0</v>
      </c>
      <c r="AC3212" s="117">
        <f>IF(DATOS!J3176=Y$39,DATOS!C3176,"")</f>
        <v>0</v>
      </c>
    </row>
    <row r="3213" spans="27:29" x14ac:dyDescent="0.3">
      <c r="AA3213" s="114">
        <f t="shared" si="54"/>
        <v>1</v>
      </c>
      <c r="AB3213" s="114">
        <f>IF(AC3213="",0,IFERROR(IF(VLOOKUP(AC3213,AC$38:AC3212,1,0)&gt;0,0,0),1))</f>
        <v>0</v>
      </c>
      <c r="AC3213" s="117">
        <f>IF(DATOS!J3177=Y$39,DATOS!C3177,"")</f>
        <v>0</v>
      </c>
    </row>
    <row r="3214" spans="27:29" x14ac:dyDescent="0.3">
      <c r="AA3214" s="114">
        <f t="shared" si="54"/>
        <v>1</v>
      </c>
      <c r="AB3214" s="114">
        <f>IF(AC3214="",0,IFERROR(IF(VLOOKUP(AC3214,AC$38:AC3213,1,0)&gt;0,0,0),1))</f>
        <v>0</v>
      </c>
      <c r="AC3214" s="117">
        <f>IF(DATOS!J3178=Y$39,DATOS!C3178,"")</f>
        <v>0</v>
      </c>
    </row>
    <row r="3215" spans="27:29" x14ac:dyDescent="0.3">
      <c r="AA3215" s="114">
        <f t="shared" si="54"/>
        <v>1</v>
      </c>
      <c r="AB3215" s="114">
        <f>IF(AC3215="",0,IFERROR(IF(VLOOKUP(AC3215,AC$38:AC3214,1,0)&gt;0,0,0),1))</f>
        <v>0</v>
      </c>
      <c r="AC3215" s="117">
        <f>IF(DATOS!J3179=Y$39,DATOS!C3179,"")</f>
        <v>0</v>
      </c>
    </row>
    <row r="3216" spans="27:29" x14ac:dyDescent="0.3">
      <c r="AA3216" s="114">
        <f t="shared" si="54"/>
        <v>1</v>
      </c>
      <c r="AB3216" s="114">
        <f>IF(AC3216="",0,IFERROR(IF(VLOOKUP(AC3216,AC$38:AC3215,1,0)&gt;0,0,0),1))</f>
        <v>0</v>
      </c>
      <c r="AC3216" s="117">
        <f>IF(DATOS!J3180=Y$39,DATOS!C3180,"")</f>
        <v>0</v>
      </c>
    </row>
    <row r="3217" spans="27:29" x14ac:dyDescent="0.3">
      <c r="AA3217" s="114">
        <f t="shared" si="54"/>
        <v>1</v>
      </c>
      <c r="AB3217" s="114">
        <f>IF(AC3217="",0,IFERROR(IF(VLOOKUP(AC3217,AC$38:AC3216,1,0)&gt;0,0,0),1))</f>
        <v>0</v>
      </c>
      <c r="AC3217" s="117">
        <f>IF(DATOS!J3181=Y$39,DATOS!C3181,"")</f>
        <v>0</v>
      </c>
    </row>
    <row r="3218" spans="27:29" x14ac:dyDescent="0.3">
      <c r="AA3218" s="114">
        <f t="shared" si="54"/>
        <v>1</v>
      </c>
      <c r="AB3218" s="114">
        <f>IF(AC3218="",0,IFERROR(IF(VLOOKUP(AC3218,AC$38:AC3217,1,0)&gt;0,0,0),1))</f>
        <v>0</v>
      </c>
      <c r="AC3218" s="117">
        <f>IF(DATOS!J3182=Y$39,DATOS!C3182,"")</f>
        <v>0</v>
      </c>
    </row>
    <row r="3219" spans="27:29" x14ac:dyDescent="0.3">
      <c r="AA3219" s="114">
        <f t="shared" si="54"/>
        <v>1</v>
      </c>
      <c r="AB3219" s="114">
        <f>IF(AC3219="",0,IFERROR(IF(VLOOKUP(AC3219,AC$38:AC3218,1,0)&gt;0,0,0),1))</f>
        <v>0</v>
      </c>
      <c r="AC3219" s="117">
        <f>IF(DATOS!J3183=Y$39,DATOS!C3183,"")</f>
        <v>0</v>
      </c>
    </row>
    <row r="3220" spans="27:29" x14ac:dyDescent="0.3">
      <c r="AA3220" s="114">
        <f t="shared" si="54"/>
        <v>1</v>
      </c>
      <c r="AB3220" s="114">
        <f>IF(AC3220="",0,IFERROR(IF(VLOOKUP(AC3220,AC$38:AC3219,1,0)&gt;0,0,0),1))</f>
        <v>0</v>
      </c>
      <c r="AC3220" s="117">
        <f>IF(DATOS!J3184=Y$39,DATOS!C3184,"")</f>
        <v>0</v>
      </c>
    </row>
    <row r="3221" spans="27:29" x14ac:dyDescent="0.3">
      <c r="AA3221" s="114">
        <f t="shared" si="54"/>
        <v>1</v>
      </c>
      <c r="AB3221" s="114">
        <f>IF(AC3221="",0,IFERROR(IF(VLOOKUP(AC3221,AC$38:AC3220,1,0)&gt;0,0,0),1))</f>
        <v>0</v>
      </c>
      <c r="AC3221" s="117">
        <f>IF(DATOS!J3185=Y$39,DATOS!C3185,"")</f>
        <v>0</v>
      </c>
    </row>
    <row r="3222" spans="27:29" x14ac:dyDescent="0.3">
      <c r="AA3222" s="114">
        <f t="shared" si="54"/>
        <v>1</v>
      </c>
      <c r="AB3222" s="114">
        <f>IF(AC3222="",0,IFERROR(IF(VLOOKUP(AC3222,AC$38:AC3221,1,0)&gt;0,0,0),1))</f>
        <v>0</v>
      </c>
      <c r="AC3222" s="117">
        <f>IF(DATOS!J3186=Y$39,DATOS!C3186,"")</f>
        <v>0</v>
      </c>
    </row>
    <row r="3223" spans="27:29" x14ac:dyDescent="0.3">
      <c r="AA3223" s="114">
        <f t="shared" si="54"/>
        <v>1</v>
      </c>
      <c r="AB3223" s="114">
        <f>IF(AC3223="",0,IFERROR(IF(VLOOKUP(AC3223,AC$38:AC3222,1,0)&gt;0,0,0),1))</f>
        <v>0</v>
      </c>
      <c r="AC3223" s="117">
        <f>IF(DATOS!J3187=Y$39,DATOS!C3187,"")</f>
        <v>0</v>
      </c>
    </row>
    <row r="3224" spans="27:29" x14ac:dyDescent="0.3">
      <c r="AA3224" s="114">
        <f t="shared" si="54"/>
        <v>1</v>
      </c>
      <c r="AB3224" s="114">
        <f>IF(AC3224="",0,IFERROR(IF(VLOOKUP(AC3224,AC$38:AC3223,1,0)&gt;0,0,0),1))</f>
        <v>0</v>
      </c>
      <c r="AC3224" s="117">
        <f>IF(DATOS!J3188=Y$39,DATOS!C3188,"")</f>
        <v>0</v>
      </c>
    </row>
    <row r="3225" spans="27:29" x14ac:dyDescent="0.3">
      <c r="AA3225" s="114">
        <f t="shared" si="54"/>
        <v>1</v>
      </c>
      <c r="AB3225" s="114">
        <f>IF(AC3225="",0,IFERROR(IF(VLOOKUP(AC3225,AC$38:AC3224,1,0)&gt;0,0,0),1))</f>
        <v>0</v>
      </c>
      <c r="AC3225" s="117">
        <f>IF(DATOS!J3189=Y$39,DATOS!C3189,"")</f>
        <v>0</v>
      </c>
    </row>
    <row r="3226" spans="27:29" x14ac:dyDescent="0.3">
      <c r="AA3226" s="114">
        <f t="shared" si="54"/>
        <v>1</v>
      </c>
      <c r="AB3226" s="114">
        <f>IF(AC3226="",0,IFERROR(IF(VLOOKUP(AC3226,AC$38:AC3225,1,0)&gt;0,0,0),1))</f>
        <v>0</v>
      </c>
      <c r="AC3226" s="117">
        <f>IF(DATOS!J3190=Y$39,DATOS!C3190,"")</f>
        <v>0</v>
      </c>
    </row>
    <row r="3227" spans="27:29" x14ac:dyDescent="0.3">
      <c r="AA3227" s="114">
        <f t="shared" si="54"/>
        <v>1</v>
      </c>
      <c r="AB3227" s="114">
        <f>IF(AC3227="",0,IFERROR(IF(VLOOKUP(AC3227,AC$38:AC3226,1,0)&gt;0,0,0),1))</f>
        <v>0</v>
      </c>
      <c r="AC3227" s="117">
        <f>IF(DATOS!J3191=Y$39,DATOS!C3191,"")</f>
        <v>0</v>
      </c>
    </row>
    <row r="3228" spans="27:29" x14ac:dyDescent="0.3">
      <c r="AA3228" s="114">
        <f t="shared" si="54"/>
        <v>1</v>
      </c>
      <c r="AB3228" s="114">
        <f>IF(AC3228="",0,IFERROR(IF(VLOOKUP(AC3228,AC$38:AC3227,1,0)&gt;0,0,0),1))</f>
        <v>0</v>
      </c>
      <c r="AC3228" s="117">
        <f>IF(DATOS!J3192=Y$39,DATOS!C3192,"")</f>
        <v>0</v>
      </c>
    </row>
    <row r="3229" spans="27:29" x14ac:dyDescent="0.3">
      <c r="AA3229" s="114">
        <f t="shared" si="54"/>
        <v>1</v>
      </c>
      <c r="AB3229" s="114">
        <f>IF(AC3229="",0,IFERROR(IF(VLOOKUP(AC3229,AC$38:AC3228,1,0)&gt;0,0,0),1))</f>
        <v>0</v>
      </c>
      <c r="AC3229" s="117">
        <f>IF(DATOS!J3193=Y$39,DATOS!C3193,"")</f>
        <v>0</v>
      </c>
    </row>
    <row r="3230" spans="27:29" x14ac:dyDescent="0.3">
      <c r="AA3230" s="114">
        <f t="shared" si="54"/>
        <v>1</v>
      </c>
      <c r="AB3230" s="114">
        <f>IF(AC3230="",0,IFERROR(IF(VLOOKUP(AC3230,AC$38:AC3229,1,0)&gt;0,0,0),1))</f>
        <v>0</v>
      </c>
      <c r="AC3230" s="117">
        <f>IF(DATOS!J3194=Y$39,DATOS!C3194,"")</f>
        <v>0</v>
      </c>
    </row>
    <row r="3231" spans="27:29" x14ac:dyDescent="0.3">
      <c r="AA3231" s="114">
        <f t="shared" si="54"/>
        <v>1</v>
      </c>
      <c r="AB3231" s="114">
        <f>IF(AC3231="",0,IFERROR(IF(VLOOKUP(AC3231,AC$38:AC3230,1,0)&gt;0,0,0),1))</f>
        <v>0</v>
      </c>
      <c r="AC3231" s="117">
        <f>IF(DATOS!J3195=Y$39,DATOS!C3195,"")</f>
        <v>0</v>
      </c>
    </row>
    <row r="3232" spans="27:29" x14ac:dyDescent="0.3">
      <c r="AA3232" s="114">
        <f t="shared" si="54"/>
        <v>1</v>
      </c>
      <c r="AB3232" s="114">
        <f>IF(AC3232="",0,IFERROR(IF(VLOOKUP(AC3232,AC$38:AC3231,1,0)&gt;0,0,0),1))</f>
        <v>0</v>
      </c>
      <c r="AC3232" s="117">
        <f>IF(DATOS!J3196=Y$39,DATOS!C3196,"")</f>
        <v>0</v>
      </c>
    </row>
    <row r="3233" spans="27:29" x14ac:dyDescent="0.3">
      <c r="AA3233" s="114">
        <f t="shared" si="54"/>
        <v>1</v>
      </c>
      <c r="AB3233" s="114">
        <f>IF(AC3233="",0,IFERROR(IF(VLOOKUP(AC3233,AC$38:AC3232,1,0)&gt;0,0,0),1))</f>
        <v>0</v>
      </c>
      <c r="AC3233" s="117">
        <f>IF(DATOS!J3197=Y$39,DATOS!C3197,"")</f>
        <v>0</v>
      </c>
    </row>
    <row r="3234" spans="27:29" x14ac:dyDescent="0.3">
      <c r="AA3234" s="114">
        <f t="shared" si="54"/>
        <v>1</v>
      </c>
      <c r="AB3234" s="114">
        <f>IF(AC3234="",0,IFERROR(IF(VLOOKUP(AC3234,AC$38:AC3233,1,0)&gt;0,0,0),1))</f>
        <v>0</v>
      </c>
      <c r="AC3234" s="117">
        <f>IF(DATOS!J3198=Y$39,DATOS!C3198,"")</f>
        <v>0</v>
      </c>
    </row>
    <row r="3235" spans="27:29" x14ac:dyDescent="0.3">
      <c r="AA3235" s="114">
        <f t="shared" si="54"/>
        <v>1</v>
      </c>
      <c r="AB3235" s="114">
        <f>IF(AC3235="",0,IFERROR(IF(VLOOKUP(AC3235,AC$38:AC3234,1,0)&gt;0,0,0),1))</f>
        <v>0</v>
      </c>
      <c r="AC3235" s="117">
        <f>IF(DATOS!J3199=Y$39,DATOS!C3199,"")</f>
        <v>0</v>
      </c>
    </row>
    <row r="3236" spans="27:29" x14ac:dyDescent="0.3">
      <c r="AA3236" s="114">
        <f t="shared" si="54"/>
        <v>1</v>
      </c>
      <c r="AB3236" s="114">
        <f>IF(AC3236="",0,IFERROR(IF(VLOOKUP(AC3236,AC$38:AC3235,1,0)&gt;0,0,0),1))</f>
        <v>0</v>
      </c>
      <c r="AC3236" s="117">
        <f>IF(DATOS!J3200=Y$39,DATOS!C3200,"")</f>
        <v>0</v>
      </c>
    </row>
    <row r="3237" spans="27:29" x14ac:dyDescent="0.3">
      <c r="AA3237" s="114">
        <f t="shared" si="54"/>
        <v>1</v>
      </c>
      <c r="AB3237" s="114">
        <f>IF(AC3237="",0,IFERROR(IF(VLOOKUP(AC3237,AC$38:AC3236,1,0)&gt;0,0,0),1))</f>
        <v>0</v>
      </c>
      <c r="AC3237" s="117">
        <f>IF(DATOS!J3201=Y$39,DATOS!C3201,"")</f>
        <v>0</v>
      </c>
    </row>
    <row r="3238" spans="27:29" x14ac:dyDescent="0.3">
      <c r="AA3238" s="114">
        <f t="shared" ref="AA3238:AA3301" si="55">AA3237+AB3238</f>
        <v>1</v>
      </c>
      <c r="AB3238" s="114">
        <f>IF(AC3238="",0,IFERROR(IF(VLOOKUP(AC3238,AC$38:AC3237,1,0)&gt;0,0,0),1))</f>
        <v>0</v>
      </c>
      <c r="AC3238" s="117">
        <f>IF(DATOS!J3202=Y$39,DATOS!C3202,"")</f>
        <v>0</v>
      </c>
    </row>
    <row r="3239" spans="27:29" x14ac:dyDescent="0.3">
      <c r="AA3239" s="114">
        <f t="shared" si="55"/>
        <v>1</v>
      </c>
      <c r="AB3239" s="114">
        <f>IF(AC3239="",0,IFERROR(IF(VLOOKUP(AC3239,AC$38:AC3238,1,0)&gt;0,0,0),1))</f>
        <v>0</v>
      </c>
      <c r="AC3239" s="117">
        <f>IF(DATOS!J3203=Y$39,DATOS!C3203,"")</f>
        <v>0</v>
      </c>
    </row>
    <row r="3240" spans="27:29" x14ac:dyDescent="0.3">
      <c r="AA3240" s="114">
        <f t="shared" si="55"/>
        <v>1</v>
      </c>
      <c r="AB3240" s="114">
        <f>IF(AC3240="",0,IFERROR(IF(VLOOKUP(AC3240,AC$38:AC3239,1,0)&gt;0,0,0),1))</f>
        <v>0</v>
      </c>
      <c r="AC3240" s="117">
        <f>IF(DATOS!J3204=Y$39,DATOS!C3204,"")</f>
        <v>0</v>
      </c>
    </row>
    <row r="3241" spans="27:29" x14ac:dyDescent="0.3">
      <c r="AA3241" s="114">
        <f t="shared" si="55"/>
        <v>1</v>
      </c>
      <c r="AB3241" s="114">
        <f>IF(AC3241="",0,IFERROR(IF(VLOOKUP(AC3241,AC$38:AC3240,1,0)&gt;0,0,0),1))</f>
        <v>0</v>
      </c>
      <c r="AC3241" s="117">
        <f>IF(DATOS!J3205=Y$39,DATOS!C3205,"")</f>
        <v>0</v>
      </c>
    </row>
    <row r="3242" spans="27:29" x14ac:dyDescent="0.3">
      <c r="AA3242" s="114">
        <f t="shared" si="55"/>
        <v>1</v>
      </c>
      <c r="AB3242" s="114">
        <f>IF(AC3242="",0,IFERROR(IF(VLOOKUP(AC3242,AC$38:AC3241,1,0)&gt;0,0,0),1))</f>
        <v>0</v>
      </c>
      <c r="AC3242" s="117">
        <f>IF(DATOS!J3206=Y$39,DATOS!C3206,"")</f>
        <v>0</v>
      </c>
    </row>
    <row r="3243" spans="27:29" x14ac:dyDescent="0.3">
      <c r="AA3243" s="114">
        <f t="shared" si="55"/>
        <v>1</v>
      </c>
      <c r="AB3243" s="114">
        <f>IF(AC3243="",0,IFERROR(IF(VLOOKUP(AC3243,AC$38:AC3242,1,0)&gt;0,0,0),1))</f>
        <v>0</v>
      </c>
      <c r="AC3243" s="117">
        <f>IF(DATOS!J3207=Y$39,DATOS!C3207,"")</f>
        <v>0</v>
      </c>
    </row>
    <row r="3244" spans="27:29" x14ac:dyDescent="0.3">
      <c r="AA3244" s="114">
        <f t="shared" si="55"/>
        <v>1</v>
      </c>
      <c r="AB3244" s="114">
        <f>IF(AC3244="",0,IFERROR(IF(VLOOKUP(AC3244,AC$38:AC3243,1,0)&gt;0,0,0),1))</f>
        <v>0</v>
      </c>
      <c r="AC3244" s="117">
        <f>IF(DATOS!J3208=Y$39,DATOS!C3208,"")</f>
        <v>0</v>
      </c>
    </row>
    <row r="3245" spans="27:29" x14ac:dyDescent="0.3">
      <c r="AA3245" s="114">
        <f t="shared" si="55"/>
        <v>1</v>
      </c>
      <c r="AB3245" s="114">
        <f>IF(AC3245="",0,IFERROR(IF(VLOOKUP(AC3245,AC$38:AC3244,1,0)&gt;0,0,0),1))</f>
        <v>0</v>
      </c>
      <c r="AC3245" s="117">
        <f>IF(DATOS!J3209=Y$39,DATOS!C3209,"")</f>
        <v>0</v>
      </c>
    </row>
    <row r="3246" spans="27:29" x14ac:dyDescent="0.3">
      <c r="AA3246" s="114">
        <f t="shared" si="55"/>
        <v>1</v>
      </c>
      <c r="AB3246" s="114">
        <f>IF(AC3246="",0,IFERROR(IF(VLOOKUP(AC3246,AC$38:AC3245,1,0)&gt;0,0,0),1))</f>
        <v>0</v>
      </c>
      <c r="AC3246" s="117">
        <f>IF(DATOS!J3210=Y$39,DATOS!C3210,"")</f>
        <v>0</v>
      </c>
    </row>
    <row r="3247" spans="27:29" x14ac:dyDescent="0.3">
      <c r="AA3247" s="114">
        <f t="shared" si="55"/>
        <v>1</v>
      </c>
      <c r="AB3247" s="114">
        <f>IF(AC3247="",0,IFERROR(IF(VLOOKUP(AC3247,AC$38:AC3246,1,0)&gt;0,0,0),1))</f>
        <v>0</v>
      </c>
      <c r="AC3247" s="117">
        <f>IF(DATOS!J3211=Y$39,DATOS!C3211,"")</f>
        <v>0</v>
      </c>
    </row>
    <row r="3248" spans="27:29" x14ac:dyDescent="0.3">
      <c r="AA3248" s="114">
        <f t="shared" si="55"/>
        <v>1</v>
      </c>
      <c r="AB3248" s="114">
        <f>IF(AC3248="",0,IFERROR(IF(VLOOKUP(AC3248,AC$38:AC3247,1,0)&gt;0,0,0),1))</f>
        <v>0</v>
      </c>
      <c r="AC3248" s="117">
        <f>IF(DATOS!J3212=Y$39,DATOS!C3212,"")</f>
        <v>0</v>
      </c>
    </row>
    <row r="3249" spans="27:29" x14ac:dyDescent="0.3">
      <c r="AA3249" s="114">
        <f t="shared" si="55"/>
        <v>1</v>
      </c>
      <c r="AB3249" s="114">
        <f>IF(AC3249="",0,IFERROR(IF(VLOOKUP(AC3249,AC$38:AC3248,1,0)&gt;0,0,0),1))</f>
        <v>0</v>
      </c>
      <c r="AC3249" s="117">
        <f>IF(DATOS!J3213=Y$39,DATOS!C3213,"")</f>
        <v>0</v>
      </c>
    </row>
    <row r="3250" spans="27:29" x14ac:dyDescent="0.3">
      <c r="AA3250" s="114">
        <f t="shared" si="55"/>
        <v>1</v>
      </c>
      <c r="AB3250" s="114">
        <f>IF(AC3250="",0,IFERROR(IF(VLOOKUP(AC3250,AC$38:AC3249,1,0)&gt;0,0,0),1))</f>
        <v>0</v>
      </c>
      <c r="AC3250" s="117">
        <f>IF(DATOS!J3214=Y$39,DATOS!C3214,"")</f>
        <v>0</v>
      </c>
    </row>
    <row r="3251" spans="27:29" x14ac:dyDescent="0.3">
      <c r="AA3251" s="114">
        <f t="shared" si="55"/>
        <v>1</v>
      </c>
      <c r="AB3251" s="114">
        <f>IF(AC3251="",0,IFERROR(IF(VLOOKUP(AC3251,AC$38:AC3250,1,0)&gt;0,0,0),1))</f>
        <v>0</v>
      </c>
      <c r="AC3251" s="117">
        <f>IF(DATOS!J3215=Y$39,DATOS!C3215,"")</f>
        <v>0</v>
      </c>
    </row>
    <row r="3252" spans="27:29" x14ac:dyDescent="0.3">
      <c r="AA3252" s="114">
        <f t="shared" si="55"/>
        <v>1</v>
      </c>
      <c r="AB3252" s="114">
        <f>IF(AC3252="",0,IFERROR(IF(VLOOKUP(AC3252,AC$38:AC3251,1,0)&gt;0,0,0),1))</f>
        <v>0</v>
      </c>
      <c r="AC3252" s="117">
        <f>IF(DATOS!J3216=Y$39,DATOS!C3216,"")</f>
        <v>0</v>
      </c>
    </row>
    <row r="3253" spans="27:29" x14ac:dyDescent="0.3">
      <c r="AA3253" s="114">
        <f t="shared" si="55"/>
        <v>1</v>
      </c>
      <c r="AB3253" s="114">
        <f>IF(AC3253="",0,IFERROR(IF(VLOOKUP(AC3253,AC$38:AC3252,1,0)&gt;0,0,0),1))</f>
        <v>0</v>
      </c>
      <c r="AC3253" s="117">
        <f>IF(DATOS!J3217=Y$39,DATOS!C3217,"")</f>
        <v>0</v>
      </c>
    </row>
    <row r="3254" spans="27:29" x14ac:dyDescent="0.3">
      <c r="AA3254" s="114">
        <f t="shared" si="55"/>
        <v>1</v>
      </c>
      <c r="AB3254" s="114">
        <f>IF(AC3254="",0,IFERROR(IF(VLOOKUP(AC3254,AC$38:AC3253,1,0)&gt;0,0,0),1))</f>
        <v>0</v>
      </c>
      <c r="AC3254" s="117">
        <f>IF(DATOS!J3218=Y$39,DATOS!C3218,"")</f>
        <v>0</v>
      </c>
    </row>
    <row r="3255" spans="27:29" x14ac:dyDescent="0.3">
      <c r="AA3255" s="114">
        <f t="shared" si="55"/>
        <v>1</v>
      </c>
      <c r="AB3255" s="114">
        <f>IF(AC3255="",0,IFERROR(IF(VLOOKUP(AC3255,AC$38:AC3254,1,0)&gt;0,0,0),1))</f>
        <v>0</v>
      </c>
      <c r="AC3255" s="117">
        <f>IF(DATOS!J3219=Y$39,DATOS!C3219,"")</f>
        <v>0</v>
      </c>
    </row>
    <row r="3256" spans="27:29" x14ac:dyDescent="0.3">
      <c r="AA3256" s="114">
        <f t="shared" si="55"/>
        <v>1</v>
      </c>
      <c r="AB3256" s="114">
        <f>IF(AC3256="",0,IFERROR(IF(VLOOKUP(AC3256,AC$38:AC3255,1,0)&gt;0,0,0),1))</f>
        <v>0</v>
      </c>
      <c r="AC3256" s="117">
        <f>IF(DATOS!J3220=Y$39,DATOS!C3220,"")</f>
        <v>0</v>
      </c>
    </row>
    <row r="3257" spans="27:29" x14ac:dyDescent="0.3">
      <c r="AA3257" s="114">
        <f t="shared" si="55"/>
        <v>1</v>
      </c>
      <c r="AB3257" s="114">
        <f>IF(AC3257="",0,IFERROR(IF(VLOOKUP(AC3257,AC$38:AC3256,1,0)&gt;0,0,0),1))</f>
        <v>0</v>
      </c>
      <c r="AC3257" s="117">
        <f>IF(DATOS!J3221=Y$39,DATOS!C3221,"")</f>
        <v>0</v>
      </c>
    </row>
    <row r="3258" spans="27:29" x14ac:dyDescent="0.3">
      <c r="AA3258" s="114">
        <f t="shared" si="55"/>
        <v>1</v>
      </c>
      <c r="AB3258" s="114">
        <f>IF(AC3258="",0,IFERROR(IF(VLOOKUP(AC3258,AC$38:AC3257,1,0)&gt;0,0,0),1))</f>
        <v>0</v>
      </c>
      <c r="AC3258" s="117">
        <f>IF(DATOS!J3222=Y$39,DATOS!C3222,"")</f>
        <v>0</v>
      </c>
    </row>
    <row r="3259" spans="27:29" x14ac:dyDescent="0.3">
      <c r="AA3259" s="114">
        <f t="shared" si="55"/>
        <v>1</v>
      </c>
      <c r="AB3259" s="114">
        <f>IF(AC3259="",0,IFERROR(IF(VLOOKUP(AC3259,AC$38:AC3258,1,0)&gt;0,0,0),1))</f>
        <v>0</v>
      </c>
      <c r="AC3259" s="117">
        <f>IF(DATOS!J3223=Y$39,DATOS!C3223,"")</f>
        <v>0</v>
      </c>
    </row>
    <row r="3260" spans="27:29" x14ac:dyDescent="0.3">
      <c r="AA3260" s="114">
        <f t="shared" si="55"/>
        <v>1</v>
      </c>
      <c r="AB3260" s="114">
        <f>IF(AC3260="",0,IFERROR(IF(VLOOKUP(AC3260,AC$38:AC3259,1,0)&gt;0,0,0),1))</f>
        <v>0</v>
      </c>
      <c r="AC3260" s="117">
        <f>IF(DATOS!J3224=Y$39,DATOS!C3224,"")</f>
        <v>0</v>
      </c>
    </row>
    <row r="3261" spans="27:29" x14ac:dyDescent="0.3">
      <c r="AA3261" s="114">
        <f t="shared" si="55"/>
        <v>1</v>
      </c>
      <c r="AB3261" s="114">
        <f>IF(AC3261="",0,IFERROR(IF(VLOOKUP(AC3261,AC$38:AC3260,1,0)&gt;0,0,0),1))</f>
        <v>0</v>
      </c>
      <c r="AC3261" s="117">
        <f>IF(DATOS!J3225=Y$39,DATOS!C3225,"")</f>
        <v>0</v>
      </c>
    </row>
    <row r="3262" spans="27:29" x14ac:dyDescent="0.3">
      <c r="AA3262" s="114">
        <f t="shared" si="55"/>
        <v>1</v>
      </c>
      <c r="AB3262" s="114">
        <f>IF(AC3262="",0,IFERROR(IF(VLOOKUP(AC3262,AC$38:AC3261,1,0)&gt;0,0,0),1))</f>
        <v>0</v>
      </c>
      <c r="AC3262" s="117">
        <f>IF(DATOS!J3226=Y$39,DATOS!C3226,"")</f>
        <v>0</v>
      </c>
    </row>
    <row r="3263" spans="27:29" x14ac:dyDescent="0.3">
      <c r="AA3263" s="114">
        <f t="shared" si="55"/>
        <v>1</v>
      </c>
      <c r="AB3263" s="114">
        <f>IF(AC3263="",0,IFERROR(IF(VLOOKUP(AC3263,AC$38:AC3262,1,0)&gt;0,0,0),1))</f>
        <v>0</v>
      </c>
      <c r="AC3263" s="117">
        <f>IF(DATOS!J3227=Y$39,DATOS!C3227,"")</f>
        <v>0</v>
      </c>
    </row>
    <row r="3264" spans="27:29" x14ac:dyDescent="0.3">
      <c r="AA3264" s="114">
        <f t="shared" si="55"/>
        <v>1</v>
      </c>
      <c r="AB3264" s="114">
        <f>IF(AC3264="",0,IFERROR(IF(VLOOKUP(AC3264,AC$38:AC3263,1,0)&gt;0,0,0),1))</f>
        <v>0</v>
      </c>
      <c r="AC3264" s="117">
        <f>IF(DATOS!J3228=Y$39,DATOS!C3228,"")</f>
        <v>0</v>
      </c>
    </row>
    <row r="3265" spans="27:29" x14ac:dyDescent="0.3">
      <c r="AA3265" s="114">
        <f t="shared" si="55"/>
        <v>1</v>
      </c>
      <c r="AB3265" s="114">
        <f>IF(AC3265="",0,IFERROR(IF(VLOOKUP(AC3265,AC$38:AC3264,1,0)&gt;0,0,0),1))</f>
        <v>0</v>
      </c>
      <c r="AC3265" s="117">
        <f>IF(DATOS!J3229=Y$39,DATOS!C3229,"")</f>
        <v>0</v>
      </c>
    </row>
    <row r="3266" spans="27:29" x14ac:dyDescent="0.3">
      <c r="AA3266" s="114">
        <f t="shared" si="55"/>
        <v>1</v>
      </c>
      <c r="AB3266" s="114">
        <f>IF(AC3266="",0,IFERROR(IF(VLOOKUP(AC3266,AC$38:AC3265,1,0)&gt;0,0,0),1))</f>
        <v>0</v>
      </c>
      <c r="AC3266" s="117">
        <f>IF(DATOS!J3230=Y$39,DATOS!C3230,"")</f>
        <v>0</v>
      </c>
    </row>
    <row r="3267" spans="27:29" x14ac:dyDescent="0.3">
      <c r="AA3267" s="114">
        <f t="shared" si="55"/>
        <v>1</v>
      </c>
      <c r="AB3267" s="114">
        <f>IF(AC3267="",0,IFERROR(IF(VLOOKUP(AC3267,AC$38:AC3266,1,0)&gt;0,0,0),1))</f>
        <v>0</v>
      </c>
      <c r="AC3267" s="117">
        <f>IF(DATOS!J3231=Y$39,DATOS!C3231,"")</f>
        <v>0</v>
      </c>
    </row>
    <row r="3268" spans="27:29" x14ac:dyDescent="0.3">
      <c r="AA3268" s="114">
        <f t="shared" si="55"/>
        <v>1</v>
      </c>
      <c r="AB3268" s="114">
        <f>IF(AC3268="",0,IFERROR(IF(VLOOKUP(AC3268,AC$38:AC3267,1,0)&gt;0,0,0),1))</f>
        <v>0</v>
      </c>
      <c r="AC3268" s="117">
        <f>IF(DATOS!J3232=Y$39,DATOS!C3232,"")</f>
        <v>0</v>
      </c>
    </row>
    <row r="3269" spans="27:29" x14ac:dyDescent="0.3">
      <c r="AA3269" s="114">
        <f t="shared" si="55"/>
        <v>1</v>
      </c>
      <c r="AB3269" s="114">
        <f>IF(AC3269="",0,IFERROR(IF(VLOOKUP(AC3269,AC$38:AC3268,1,0)&gt;0,0,0),1))</f>
        <v>0</v>
      </c>
      <c r="AC3269" s="117">
        <f>IF(DATOS!J3233=Y$39,DATOS!C3233,"")</f>
        <v>0</v>
      </c>
    </row>
    <row r="3270" spans="27:29" x14ac:dyDescent="0.3">
      <c r="AA3270" s="114">
        <f t="shared" si="55"/>
        <v>1</v>
      </c>
      <c r="AB3270" s="114">
        <f>IF(AC3270="",0,IFERROR(IF(VLOOKUP(AC3270,AC$38:AC3269,1,0)&gt;0,0,0),1))</f>
        <v>0</v>
      </c>
      <c r="AC3270" s="117">
        <f>IF(DATOS!J3234=Y$39,DATOS!C3234,"")</f>
        <v>0</v>
      </c>
    </row>
    <row r="3271" spans="27:29" x14ac:dyDescent="0.3">
      <c r="AA3271" s="114">
        <f t="shared" si="55"/>
        <v>1</v>
      </c>
      <c r="AB3271" s="114">
        <f>IF(AC3271="",0,IFERROR(IF(VLOOKUP(AC3271,AC$38:AC3270,1,0)&gt;0,0,0),1))</f>
        <v>0</v>
      </c>
      <c r="AC3271" s="117">
        <f>IF(DATOS!J3235=Y$39,DATOS!C3235,"")</f>
        <v>0</v>
      </c>
    </row>
    <row r="3272" spans="27:29" x14ac:dyDescent="0.3">
      <c r="AA3272" s="114">
        <f t="shared" si="55"/>
        <v>1</v>
      </c>
      <c r="AB3272" s="114">
        <f>IF(AC3272="",0,IFERROR(IF(VLOOKUP(AC3272,AC$38:AC3271,1,0)&gt;0,0,0),1))</f>
        <v>0</v>
      </c>
      <c r="AC3272" s="117">
        <f>IF(DATOS!J3236=Y$39,DATOS!C3236,"")</f>
        <v>0</v>
      </c>
    </row>
    <row r="3273" spans="27:29" x14ac:dyDescent="0.3">
      <c r="AA3273" s="114">
        <f t="shared" si="55"/>
        <v>1</v>
      </c>
      <c r="AB3273" s="114">
        <f>IF(AC3273="",0,IFERROR(IF(VLOOKUP(AC3273,AC$38:AC3272,1,0)&gt;0,0,0),1))</f>
        <v>0</v>
      </c>
      <c r="AC3273" s="117">
        <f>IF(DATOS!J3237=Y$39,DATOS!C3237,"")</f>
        <v>0</v>
      </c>
    </row>
    <row r="3274" spans="27:29" x14ac:dyDescent="0.3">
      <c r="AA3274" s="114">
        <f t="shared" si="55"/>
        <v>1</v>
      </c>
      <c r="AB3274" s="114">
        <f>IF(AC3274="",0,IFERROR(IF(VLOOKUP(AC3274,AC$38:AC3273,1,0)&gt;0,0,0),1))</f>
        <v>0</v>
      </c>
      <c r="AC3274" s="117">
        <f>IF(DATOS!J3238=Y$39,DATOS!C3238,"")</f>
        <v>0</v>
      </c>
    </row>
    <row r="3275" spans="27:29" x14ac:dyDescent="0.3">
      <c r="AA3275" s="114">
        <f t="shared" si="55"/>
        <v>1</v>
      </c>
      <c r="AB3275" s="114">
        <f>IF(AC3275="",0,IFERROR(IF(VLOOKUP(AC3275,AC$38:AC3274,1,0)&gt;0,0,0),1))</f>
        <v>0</v>
      </c>
      <c r="AC3275" s="117">
        <f>IF(DATOS!J3239=Y$39,DATOS!C3239,"")</f>
        <v>0</v>
      </c>
    </row>
    <row r="3276" spans="27:29" x14ac:dyDescent="0.3">
      <c r="AA3276" s="114">
        <f t="shared" si="55"/>
        <v>1</v>
      </c>
      <c r="AB3276" s="114">
        <f>IF(AC3276="",0,IFERROR(IF(VLOOKUP(AC3276,AC$38:AC3275,1,0)&gt;0,0,0),1))</f>
        <v>0</v>
      </c>
      <c r="AC3276" s="117">
        <f>IF(DATOS!J3240=Y$39,DATOS!C3240,"")</f>
        <v>0</v>
      </c>
    </row>
    <row r="3277" spans="27:29" x14ac:dyDescent="0.3">
      <c r="AA3277" s="114">
        <f t="shared" si="55"/>
        <v>1</v>
      </c>
      <c r="AB3277" s="114">
        <f>IF(AC3277="",0,IFERROR(IF(VLOOKUP(AC3277,AC$38:AC3276,1,0)&gt;0,0,0),1))</f>
        <v>0</v>
      </c>
      <c r="AC3277" s="117">
        <f>IF(DATOS!J3241=Y$39,DATOS!C3241,"")</f>
        <v>0</v>
      </c>
    </row>
    <row r="3278" spans="27:29" x14ac:dyDescent="0.3">
      <c r="AA3278" s="114">
        <f t="shared" si="55"/>
        <v>1</v>
      </c>
      <c r="AB3278" s="114">
        <f>IF(AC3278="",0,IFERROR(IF(VLOOKUP(AC3278,AC$38:AC3277,1,0)&gt;0,0,0),1))</f>
        <v>0</v>
      </c>
      <c r="AC3278" s="117">
        <f>IF(DATOS!J3242=Y$39,DATOS!C3242,"")</f>
        <v>0</v>
      </c>
    </row>
    <row r="3279" spans="27:29" x14ac:dyDescent="0.3">
      <c r="AA3279" s="114">
        <f t="shared" si="55"/>
        <v>1</v>
      </c>
      <c r="AB3279" s="114">
        <f>IF(AC3279="",0,IFERROR(IF(VLOOKUP(AC3279,AC$38:AC3278,1,0)&gt;0,0,0),1))</f>
        <v>0</v>
      </c>
      <c r="AC3279" s="117">
        <f>IF(DATOS!J3243=Y$39,DATOS!C3243,"")</f>
        <v>0</v>
      </c>
    </row>
    <row r="3280" spans="27:29" x14ac:dyDescent="0.3">
      <c r="AA3280" s="114">
        <f t="shared" si="55"/>
        <v>1</v>
      </c>
      <c r="AB3280" s="114">
        <f>IF(AC3280="",0,IFERROR(IF(VLOOKUP(AC3280,AC$38:AC3279,1,0)&gt;0,0,0),1))</f>
        <v>0</v>
      </c>
      <c r="AC3280" s="117">
        <f>IF(DATOS!J3244=Y$39,DATOS!C3244,"")</f>
        <v>0</v>
      </c>
    </row>
    <row r="3281" spans="27:29" x14ac:dyDescent="0.3">
      <c r="AA3281" s="114">
        <f t="shared" si="55"/>
        <v>1</v>
      </c>
      <c r="AB3281" s="114">
        <f>IF(AC3281="",0,IFERROR(IF(VLOOKUP(AC3281,AC$38:AC3280,1,0)&gt;0,0,0),1))</f>
        <v>0</v>
      </c>
      <c r="AC3281" s="117">
        <f>IF(DATOS!J3245=Y$39,DATOS!C3245,"")</f>
        <v>0</v>
      </c>
    </row>
    <row r="3282" spans="27:29" x14ac:dyDescent="0.3">
      <c r="AA3282" s="114">
        <f t="shared" si="55"/>
        <v>1</v>
      </c>
      <c r="AB3282" s="114">
        <f>IF(AC3282="",0,IFERROR(IF(VLOOKUP(AC3282,AC$38:AC3281,1,0)&gt;0,0,0),1))</f>
        <v>0</v>
      </c>
      <c r="AC3282" s="117">
        <f>IF(DATOS!J3246=Y$39,DATOS!C3246,"")</f>
        <v>0</v>
      </c>
    </row>
    <row r="3283" spans="27:29" x14ac:dyDescent="0.3">
      <c r="AA3283" s="114">
        <f t="shared" si="55"/>
        <v>1</v>
      </c>
      <c r="AB3283" s="114">
        <f>IF(AC3283="",0,IFERROR(IF(VLOOKUP(AC3283,AC$38:AC3282,1,0)&gt;0,0,0),1))</f>
        <v>0</v>
      </c>
      <c r="AC3283" s="117">
        <f>IF(DATOS!J3247=Y$39,DATOS!C3247,"")</f>
        <v>0</v>
      </c>
    </row>
    <row r="3284" spans="27:29" x14ac:dyDescent="0.3">
      <c r="AA3284" s="114">
        <f t="shared" si="55"/>
        <v>1</v>
      </c>
      <c r="AB3284" s="114">
        <f>IF(AC3284="",0,IFERROR(IF(VLOOKUP(AC3284,AC$38:AC3283,1,0)&gt;0,0,0),1))</f>
        <v>0</v>
      </c>
      <c r="AC3284" s="117">
        <f>IF(DATOS!J3248=Y$39,DATOS!C3248,"")</f>
        <v>0</v>
      </c>
    </row>
    <row r="3285" spans="27:29" x14ac:dyDescent="0.3">
      <c r="AA3285" s="114">
        <f t="shared" si="55"/>
        <v>1</v>
      </c>
      <c r="AB3285" s="114">
        <f>IF(AC3285="",0,IFERROR(IF(VLOOKUP(AC3285,AC$38:AC3284,1,0)&gt;0,0,0),1))</f>
        <v>0</v>
      </c>
      <c r="AC3285" s="117">
        <f>IF(DATOS!J3249=Y$39,DATOS!C3249,"")</f>
        <v>0</v>
      </c>
    </row>
    <row r="3286" spans="27:29" x14ac:dyDescent="0.3">
      <c r="AA3286" s="114">
        <f t="shared" si="55"/>
        <v>1</v>
      </c>
      <c r="AB3286" s="114">
        <f>IF(AC3286="",0,IFERROR(IF(VLOOKUP(AC3286,AC$38:AC3285,1,0)&gt;0,0,0),1))</f>
        <v>0</v>
      </c>
      <c r="AC3286" s="117">
        <f>IF(DATOS!J3250=Y$39,DATOS!C3250,"")</f>
        <v>0</v>
      </c>
    </row>
    <row r="3287" spans="27:29" x14ac:dyDescent="0.3">
      <c r="AA3287" s="114">
        <f t="shared" si="55"/>
        <v>1</v>
      </c>
      <c r="AB3287" s="114">
        <f>IF(AC3287="",0,IFERROR(IF(VLOOKUP(AC3287,AC$38:AC3286,1,0)&gt;0,0,0),1))</f>
        <v>0</v>
      </c>
      <c r="AC3287" s="117">
        <f>IF(DATOS!J3251=Y$39,DATOS!C3251,"")</f>
        <v>0</v>
      </c>
    </row>
    <row r="3288" spans="27:29" x14ac:dyDescent="0.3">
      <c r="AA3288" s="114">
        <f t="shared" si="55"/>
        <v>1</v>
      </c>
      <c r="AB3288" s="114">
        <f>IF(AC3288="",0,IFERROR(IF(VLOOKUP(AC3288,AC$38:AC3287,1,0)&gt;0,0,0),1))</f>
        <v>0</v>
      </c>
      <c r="AC3288" s="117">
        <f>IF(DATOS!J3252=Y$39,DATOS!C3252,"")</f>
        <v>0</v>
      </c>
    </row>
    <row r="3289" spans="27:29" x14ac:dyDescent="0.3">
      <c r="AA3289" s="114">
        <f t="shared" si="55"/>
        <v>1</v>
      </c>
      <c r="AB3289" s="114">
        <f>IF(AC3289="",0,IFERROR(IF(VLOOKUP(AC3289,AC$38:AC3288,1,0)&gt;0,0,0),1))</f>
        <v>0</v>
      </c>
      <c r="AC3289" s="117">
        <f>IF(DATOS!J3253=Y$39,DATOS!C3253,"")</f>
        <v>0</v>
      </c>
    </row>
    <row r="3290" spans="27:29" x14ac:dyDescent="0.3">
      <c r="AA3290" s="114">
        <f t="shared" si="55"/>
        <v>1</v>
      </c>
      <c r="AB3290" s="114">
        <f>IF(AC3290="",0,IFERROR(IF(VLOOKUP(AC3290,AC$38:AC3289,1,0)&gt;0,0,0),1))</f>
        <v>0</v>
      </c>
      <c r="AC3290" s="117">
        <f>IF(DATOS!J3254=Y$39,DATOS!C3254,"")</f>
        <v>0</v>
      </c>
    </row>
    <row r="3291" spans="27:29" x14ac:dyDescent="0.3">
      <c r="AA3291" s="114">
        <f t="shared" si="55"/>
        <v>1</v>
      </c>
      <c r="AB3291" s="114">
        <f>IF(AC3291="",0,IFERROR(IF(VLOOKUP(AC3291,AC$38:AC3290,1,0)&gt;0,0,0),1))</f>
        <v>0</v>
      </c>
      <c r="AC3291" s="117">
        <f>IF(DATOS!J3255=Y$39,DATOS!C3255,"")</f>
        <v>0</v>
      </c>
    </row>
    <row r="3292" spans="27:29" x14ac:dyDescent="0.3">
      <c r="AA3292" s="114">
        <f t="shared" si="55"/>
        <v>1</v>
      </c>
      <c r="AB3292" s="114">
        <f>IF(AC3292="",0,IFERROR(IF(VLOOKUP(AC3292,AC$38:AC3291,1,0)&gt;0,0,0),1))</f>
        <v>0</v>
      </c>
      <c r="AC3292" s="117">
        <f>IF(DATOS!J3256=Y$39,DATOS!C3256,"")</f>
        <v>0</v>
      </c>
    </row>
    <row r="3293" spans="27:29" x14ac:dyDescent="0.3">
      <c r="AA3293" s="114">
        <f t="shared" si="55"/>
        <v>1</v>
      </c>
      <c r="AB3293" s="114">
        <f>IF(AC3293="",0,IFERROR(IF(VLOOKUP(AC3293,AC$38:AC3292,1,0)&gt;0,0,0),1))</f>
        <v>0</v>
      </c>
      <c r="AC3293" s="117">
        <f>IF(DATOS!J3257=Y$39,DATOS!C3257,"")</f>
        <v>0</v>
      </c>
    </row>
    <row r="3294" spans="27:29" x14ac:dyDescent="0.3">
      <c r="AA3294" s="114">
        <f t="shared" si="55"/>
        <v>1</v>
      </c>
      <c r="AB3294" s="114">
        <f>IF(AC3294="",0,IFERROR(IF(VLOOKUP(AC3294,AC$38:AC3293,1,0)&gt;0,0,0),1))</f>
        <v>0</v>
      </c>
      <c r="AC3294" s="117">
        <f>IF(DATOS!J3258=Y$39,DATOS!C3258,"")</f>
        <v>0</v>
      </c>
    </row>
    <row r="3295" spans="27:29" x14ac:dyDescent="0.3">
      <c r="AA3295" s="114">
        <f t="shared" si="55"/>
        <v>1</v>
      </c>
      <c r="AB3295" s="114">
        <f>IF(AC3295="",0,IFERROR(IF(VLOOKUP(AC3295,AC$38:AC3294,1,0)&gt;0,0,0),1))</f>
        <v>0</v>
      </c>
      <c r="AC3295" s="117">
        <f>IF(DATOS!J3259=Y$39,DATOS!C3259,"")</f>
        <v>0</v>
      </c>
    </row>
    <row r="3296" spans="27:29" x14ac:dyDescent="0.3">
      <c r="AA3296" s="114">
        <f t="shared" si="55"/>
        <v>1</v>
      </c>
      <c r="AB3296" s="114">
        <f>IF(AC3296="",0,IFERROR(IF(VLOOKUP(AC3296,AC$38:AC3295,1,0)&gt;0,0,0),1))</f>
        <v>0</v>
      </c>
      <c r="AC3296" s="117">
        <f>IF(DATOS!J3260=Y$39,DATOS!C3260,"")</f>
        <v>0</v>
      </c>
    </row>
    <row r="3297" spans="27:29" x14ac:dyDescent="0.3">
      <c r="AA3297" s="114">
        <f t="shared" si="55"/>
        <v>1</v>
      </c>
      <c r="AB3297" s="114">
        <f>IF(AC3297="",0,IFERROR(IF(VLOOKUP(AC3297,AC$38:AC3296,1,0)&gt;0,0,0),1))</f>
        <v>0</v>
      </c>
      <c r="AC3297" s="117">
        <f>IF(DATOS!J3261=Y$39,DATOS!C3261,"")</f>
        <v>0</v>
      </c>
    </row>
    <row r="3298" spans="27:29" x14ac:dyDescent="0.3">
      <c r="AA3298" s="114">
        <f t="shared" si="55"/>
        <v>1</v>
      </c>
      <c r="AB3298" s="114">
        <f>IF(AC3298="",0,IFERROR(IF(VLOOKUP(AC3298,AC$38:AC3297,1,0)&gt;0,0,0),1))</f>
        <v>0</v>
      </c>
      <c r="AC3298" s="117">
        <f>IF(DATOS!J3262=Y$39,DATOS!C3262,"")</f>
        <v>0</v>
      </c>
    </row>
    <row r="3299" spans="27:29" x14ac:dyDescent="0.3">
      <c r="AA3299" s="114">
        <f t="shared" si="55"/>
        <v>1</v>
      </c>
      <c r="AB3299" s="114">
        <f>IF(AC3299="",0,IFERROR(IF(VLOOKUP(AC3299,AC$38:AC3298,1,0)&gt;0,0,0),1))</f>
        <v>0</v>
      </c>
      <c r="AC3299" s="117">
        <f>IF(DATOS!J3263=Y$39,DATOS!C3263,"")</f>
        <v>0</v>
      </c>
    </row>
    <row r="3300" spans="27:29" x14ac:dyDescent="0.3">
      <c r="AA3300" s="114">
        <f t="shared" si="55"/>
        <v>1</v>
      </c>
      <c r="AB3300" s="114">
        <f>IF(AC3300="",0,IFERROR(IF(VLOOKUP(AC3300,AC$38:AC3299,1,0)&gt;0,0,0),1))</f>
        <v>0</v>
      </c>
      <c r="AC3300" s="117">
        <f>IF(DATOS!J3264=Y$39,DATOS!C3264,"")</f>
        <v>0</v>
      </c>
    </row>
    <row r="3301" spans="27:29" x14ac:dyDescent="0.3">
      <c r="AA3301" s="114">
        <f t="shared" si="55"/>
        <v>1</v>
      </c>
      <c r="AB3301" s="114">
        <f>IF(AC3301="",0,IFERROR(IF(VLOOKUP(AC3301,AC$38:AC3300,1,0)&gt;0,0,0),1))</f>
        <v>0</v>
      </c>
      <c r="AC3301" s="117">
        <f>IF(DATOS!J3265=Y$39,DATOS!C3265,"")</f>
        <v>0</v>
      </c>
    </row>
    <row r="3302" spans="27:29" x14ac:dyDescent="0.3">
      <c r="AA3302" s="114">
        <f t="shared" ref="AA3302:AA3365" si="56">AA3301+AB3302</f>
        <v>1</v>
      </c>
      <c r="AB3302" s="114">
        <f>IF(AC3302="",0,IFERROR(IF(VLOOKUP(AC3302,AC$38:AC3301,1,0)&gt;0,0,0),1))</f>
        <v>0</v>
      </c>
      <c r="AC3302" s="117">
        <f>IF(DATOS!J3266=Y$39,DATOS!C3266,"")</f>
        <v>0</v>
      </c>
    </row>
    <row r="3303" spans="27:29" x14ac:dyDescent="0.3">
      <c r="AA3303" s="114">
        <f t="shared" si="56"/>
        <v>1</v>
      </c>
      <c r="AB3303" s="114">
        <f>IF(AC3303="",0,IFERROR(IF(VLOOKUP(AC3303,AC$38:AC3302,1,0)&gt;0,0,0),1))</f>
        <v>0</v>
      </c>
      <c r="AC3303" s="117">
        <f>IF(DATOS!J3267=Y$39,DATOS!C3267,"")</f>
        <v>0</v>
      </c>
    </row>
    <row r="3304" spans="27:29" x14ac:dyDescent="0.3">
      <c r="AA3304" s="114">
        <f t="shared" si="56"/>
        <v>1</v>
      </c>
      <c r="AB3304" s="114">
        <f>IF(AC3304="",0,IFERROR(IF(VLOOKUP(AC3304,AC$38:AC3303,1,0)&gt;0,0,0),1))</f>
        <v>0</v>
      </c>
      <c r="AC3304" s="117">
        <f>IF(DATOS!J3268=Y$39,DATOS!C3268,"")</f>
        <v>0</v>
      </c>
    </row>
    <row r="3305" spans="27:29" x14ac:dyDescent="0.3">
      <c r="AA3305" s="114">
        <f t="shared" si="56"/>
        <v>1</v>
      </c>
      <c r="AB3305" s="114">
        <f>IF(AC3305="",0,IFERROR(IF(VLOOKUP(AC3305,AC$38:AC3304,1,0)&gt;0,0,0),1))</f>
        <v>0</v>
      </c>
      <c r="AC3305" s="117">
        <f>IF(DATOS!J3269=Y$39,DATOS!C3269,"")</f>
        <v>0</v>
      </c>
    </row>
    <row r="3306" spans="27:29" x14ac:dyDescent="0.3">
      <c r="AA3306" s="114">
        <f t="shared" si="56"/>
        <v>1</v>
      </c>
      <c r="AB3306" s="114">
        <f>IF(AC3306="",0,IFERROR(IF(VLOOKUP(AC3306,AC$38:AC3305,1,0)&gt;0,0,0),1))</f>
        <v>0</v>
      </c>
      <c r="AC3306" s="117">
        <f>IF(DATOS!J3270=Y$39,DATOS!C3270,"")</f>
        <v>0</v>
      </c>
    </row>
    <row r="3307" spans="27:29" x14ac:dyDescent="0.3">
      <c r="AA3307" s="114">
        <f t="shared" si="56"/>
        <v>1</v>
      </c>
      <c r="AB3307" s="114">
        <f>IF(AC3307="",0,IFERROR(IF(VLOOKUP(AC3307,AC$38:AC3306,1,0)&gt;0,0,0),1))</f>
        <v>0</v>
      </c>
      <c r="AC3307" s="117">
        <f>IF(DATOS!J3271=Y$39,DATOS!C3271,"")</f>
        <v>0</v>
      </c>
    </row>
    <row r="3308" spans="27:29" x14ac:dyDescent="0.3">
      <c r="AA3308" s="114">
        <f t="shared" si="56"/>
        <v>1</v>
      </c>
      <c r="AB3308" s="114">
        <f>IF(AC3308="",0,IFERROR(IF(VLOOKUP(AC3308,AC$38:AC3307,1,0)&gt;0,0,0),1))</f>
        <v>0</v>
      </c>
      <c r="AC3308" s="117">
        <f>IF(DATOS!J3272=Y$39,DATOS!C3272,"")</f>
        <v>0</v>
      </c>
    </row>
    <row r="3309" spans="27:29" x14ac:dyDescent="0.3">
      <c r="AA3309" s="114">
        <f t="shared" si="56"/>
        <v>1</v>
      </c>
      <c r="AB3309" s="114">
        <f>IF(AC3309="",0,IFERROR(IF(VLOOKUP(AC3309,AC$38:AC3308,1,0)&gt;0,0,0),1))</f>
        <v>0</v>
      </c>
      <c r="AC3309" s="117">
        <f>IF(DATOS!J3273=Y$39,DATOS!C3273,"")</f>
        <v>0</v>
      </c>
    </row>
    <row r="3310" spans="27:29" x14ac:dyDescent="0.3">
      <c r="AA3310" s="114">
        <f t="shared" si="56"/>
        <v>1</v>
      </c>
      <c r="AB3310" s="114">
        <f>IF(AC3310="",0,IFERROR(IF(VLOOKUP(AC3310,AC$38:AC3309,1,0)&gt;0,0,0),1))</f>
        <v>0</v>
      </c>
      <c r="AC3310" s="117">
        <f>IF(DATOS!J3274=Y$39,DATOS!C3274,"")</f>
        <v>0</v>
      </c>
    </row>
    <row r="3311" spans="27:29" x14ac:dyDescent="0.3">
      <c r="AA3311" s="114">
        <f t="shared" si="56"/>
        <v>1</v>
      </c>
      <c r="AB3311" s="114">
        <f>IF(AC3311="",0,IFERROR(IF(VLOOKUP(AC3311,AC$38:AC3310,1,0)&gt;0,0,0),1))</f>
        <v>0</v>
      </c>
      <c r="AC3311" s="117">
        <f>IF(DATOS!J3275=Y$39,DATOS!C3275,"")</f>
        <v>0</v>
      </c>
    </row>
    <row r="3312" spans="27:29" x14ac:dyDescent="0.3">
      <c r="AA3312" s="114">
        <f t="shared" si="56"/>
        <v>1</v>
      </c>
      <c r="AB3312" s="114">
        <f>IF(AC3312="",0,IFERROR(IF(VLOOKUP(AC3312,AC$38:AC3311,1,0)&gt;0,0,0),1))</f>
        <v>0</v>
      </c>
      <c r="AC3312" s="117">
        <f>IF(DATOS!J3276=Y$39,DATOS!C3276,"")</f>
        <v>0</v>
      </c>
    </row>
    <row r="3313" spans="27:29" x14ac:dyDescent="0.3">
      <c r="AA3313" s="114">
        <f t="shared" si="56"/>
        <v>1</v>
      </c>
      <c r="AB3313" s="114">
        <f>IF(AC3313="",0,IFERROR(IF(VLOOKUP(AC3313,AC$38:AC3312,1,0)&gt;0,0,0),1))</f>
        <v>0</v>
      </c>
      <c r="AC3313" s="117">
        <f>IF(DATOS!J3277=Y$39,DATOS!C3277,"")</f>
        <v>0</v>
      </c>
    </row>
    <row r="3314" spans="27:29" x14ac:dyDescent="0.3">
      <c r="AA3314" s="114">
        <f t="shared" si="56"/>
        <v>1</v>
      </c>
      <c r="AB3314" s="114">
        <f>IF(AC3314="",0,IFERROR(IF(VLOOKUP(AC3314,AC$38:AC3313,1,0)&gt;0,0,0),1))</f>
        <v>0</v>
      </c>
      <c r="AC3314" s="117">
        <f>IF(DATOS!J3278=Y$39,DATOS!C3278,"")</f>
        <v>0</v>
      </c>
    </row>
    <row r="3315" spans="27:29" x14ac:dyDescent="0.3">
      <c r="AA3315" s="114">
        <f t="shared" si="56"/>
        <v>1</v>
      </c>
      <c r="AB3315" s="114">
        <f>IF(AC3315="",0,IFERROR(IF(VLOOKUP(AC3315,AC$38:AC3314,1,0)&gt;0,0,0),1))</f>
        <v>0</v>
      </c>
      <c r="AC3315" s="117">
        <f>IF(DATOS!J3279=Y$39,DATOS!C3279,"")</f>
        <v>0</v>
      </c>
    </row>
    <row r="3316" spans="27:29" x14ac:dyDescent="0.3">
      <c r="AA3316" s="114">
        <f t="shared" si="56"/>
        <v>1</v>
      </c>
      <c r="AB3316" s="114">
        <f>IF(AC3316="",0,IFERROR(IF(VLOOKUP(AC3316,AC$38:AC3315,1,0)&gt;0,0,0),1))</f>
        <v>0</v>
      </c>
      <c r="AC3316" s="117">
        <f>IF(DATOS!J3280=Y$39,DATOS!C3280,"")</f>
        <v>0</v>
      </c>
    </row>
    <row r="3317" spans="27:29" x14ac:dyDescent="0.3">
      <c r="AA3317" s="114">
        <f t="shared" si="56"/>
        <v>1</v>
      </c>
      <c r="AB3317" s="114">
        <f>IF(AC3317="",0,IFERROR(IF(VLOOKUP(AC3317,AC$38:AC3316,1,0)&gt;0,0,0),1))</f>
        <v>0</v>
      </c>
      <c r="AC3317" s="117">
        <f>IF(DATOS!J3281=Y$39,DATOS!C3281,"")</f>
        <v>0</v>
      </c>
    </row>
    <row r="3318" spans="27:29" x14ac:dyDescent="0.3">
      <c r="AA3318" s="114">
        <f t="shared" si="56"/>
        <v>1</v>
      </c>
      <c r="AB3318" s="114">
        <f>IF(AC3318="",0,IFERROR(IF(VLOOKUP(AC3318,AC$38:AC3317,1,0)&gt;0,0,0),1))</f>
        <v>0</v>
      </c>
      <c r="AC3318" s="117">
        <f>IF(DATOS!J3282=Y$39,DATOS!C3282,"")</f>
        <v>0</v>
      </c>
    </row>
    <row r="3319" spans="27:29" x14ac:dyDescent="0.3">
      <c r="AA3319" s="114">
        <f t="shared" si="56"/>
        <v>1</v>
      </c>
      <c r="AB3319" s="114">
        <f>IF(AC3319="",0,IFERROR(IF(VLOOKUP(AC3319,AC$38:AC3318,1,0)&gt;0,0,0),1))</f>
        <v>0</v>
      </c>
      <c r="AC3319" s="117">
        <f>IF(DATOS!J3283=Y$39,DATOS!C3283,"")</f>
        <v>0</v>
      </c>
    </row>
    <row r="3320" spans="27:29" x14ac:dyDescent="0.3">
      <c r="AA3320" s="114">
        <f t="shared" si="56"/>
        <v>1</v>
      </c>
      <c r="AB3320" s="114">
        <f>IF(AC3320="",0,IFERROR(IF(VLOOKUP(AC3320,AC$38:AC3319,1,0)&gt;0,0,0),1))</f>
        <v>0</v>
      </c>
      <c r="AC3320" s="117">
        <f>IF(DATOS!J3284=Y$39,DATOS!C3284,"")</f>
        <v>0</v>
      </c>
    </row>
    <row r="3321" spans="27:29" x14ac:dyDescent="0.3">
      <c r="AA3321" s="114">
        <f t="shared" si="56"/>
        <v>1</v>
      </c>
      <c r="AB3321" s="114">
        <f>IF(AC3321="",0,IFERROR(IF(VLOOKUP(AC3321,AC$38:AC3320,1,0)&gt;0,0,0),1))</f>
        <v>0</v>
      </c>
      <c r="AC3321" s="117">
        <f>IF(DATOS!J3285=Y$39,DATOS!C3285,"")</f>
        <v>0</v>
      </c>
    </row>
    <row r="3322" spans="27:29" x14ac:dyDescent="0.3">
      <c r="AA3322" s="114">
        <f t="shared" si="56"/>
        <v>1</v>
      </c>
      <c r="AB3322" s="114">
        <f>IF(AC3322="",0,IFERROR(IF(VLOOKUP(AC3322,AC$38:AC3321,1,0)&gt;0,0,0),1))</f>
        <v>0</v>
      </c>
      <c r="AC3322" s="117">
        <f>IF(DATOS!J3286=Y$39,DATOS!C3286,"")</f>
        <v>0</v>
      </c>
    </row>
    <row r="3323" spans="27:29" x14ac:dyDescent="0.3">
      <c r="AA3323" s="114">
        <f t="shared" si="56"/>
        <v>1</v>
      </c>
      <c r="AB3323" s="114">
        <f>IF(AC3323="",0,IFERROR(IF(VLOOKUP(AC3323,AC$38:AC3322,1,0)&gt;0,0,0),1))</f>
        <v>0</v>
      </c>
      <c r="AC3323" s="117">
        <f>IF(DATOS!J3287=Y$39,DATOS!C3287,"")</f>
        <v>0</v>
      </c>
    </row>
    <row r="3324" spans="27:29" x14ac:dyDescent="0.3">
      <c r="AA3324" s="114">
        <f t="shared" si="56"/>
        <v>1</v>
      </c>
      <c r="AB3324" s="114">
        <f>IF(AC3324="",0,IFERROR(IF(VLOOKUP(AC3324,AC$38:AC3323,1,0)&gt;0,0,0),1))</f>
        <v>0</v>
      </c>
      <c r="AC3324" s="117">
        <f>IF(DATOS!J3288=Y$39,DATOS!C3288,"")</f>
        <v>0</v>
      </c>
    </row>
    <row r="3325" spans="27:29" x14ac:dyDescent="0.3">
      <c r="AA3325" s="114">
        <f t="shared" si="56"/>
        <v>1</v>
      </c>
      <c r="AB3325" s="114">
        <f>IF(AC3325="",0,IFERROR(IF(VLOOKUP(AC3325,AC$38:AC3324,1,0)&gt;0,0,0),1))</f>
        <v>0</v>
      </c>
      <c r="AC3325" s="117">
        <f>IF(DATOS!J3289=Y$39,DATOS!C3289,"")</f>
        <v>0</v>
      </c>
    </row>
    <row r="3326" spans="27:29" x14ac:dyDescent="0.3">
      <c r="AA3326" s="114">
        <f t="shared" si="56"/>
        <v>1</v>
      </c>
      <c r="AB3326" s="114">
        <f>IF(AC3326="",0,IFERROR(IF(VLOOKUP(AC3326,AC$38:AC3325,1,0)&gt;0,0,0),1))</f>
        <v>0</v>
      </c>
      <c r="AC3326" s="117">
        <f>IF(DATOS!J3290=Y$39,DATOS!C3290,"")</f>
        <v>0</v>
      </c>
    </row>
    <row r="3327" spans="27:29" x14ac:dyDescent="0.3">
      <c r="AA3327" s="114">
        <f t="shared" si="56"/>
        <v>1</v>
      </c>
      <c r="AB3327" s="114">
        <f>IF(AC3327="",0,IFERROR(IF(VLOOKUP(AC3327,AC$38:AC3326,1,0)&gt;0,0,0),1))</f>
        <v>0</v>
      </c>
      <c r="AC3327" s="117">
        <f>IF(DATOS!J3291=Y$39,DATOS!C3291,"")</f>
        <v>0</v>
      </c>
    </row>
    <row r="3328" spans="27:29" x14ac:dyDescent="0.3">
      <c r="AA3328" s="114">
        <f t="shared" si="56"/>
        <v>1</v>
      </c>
      <c r="AB3328" s="114">
        <f>IF(AC3328="",0,IFERROR(IF(VLOOKUP(AC3328,AC$38:AC3327,1,0)&gt;0,0,0),1))</f>
        <v>0</v>
      </c>
      <c r="AC3328" s="117">
        <f>IF(DATOS!J3292=Y$39,DATOS!C3292,"")</f>
        <v>0</v>
      </c>
    </row>
    <row r="3329" spans="27:29" x14ac:dyDescent="0.3">
      <c r="AA3329" s="114">
        <f t="shared" si="56"/>
        <v>1</v>
      </c>
      <c r="AB3329" s="114">
        <f>IF(AC3329="",0,IFERROR(IF(VLOOKUP(AC3329,AC$38:AC3328,1,0)&gt;0,0,0),1))</f>
        <v>0</v>
      </c>
      <c r="AC3329" s="117">
        <f>IF(DATOS!J3293=Y$39,DATOS!C3293,"")</f>
        <v>0</v>
      </c>
    </row>
    <row r="3330" spans="27:29" x14ac:dyDescent="0.3">
      <c r="AA3330" s="114">
        <f t="shared" si="56"/>
        <v>1</v>
      </c>
      <c r="AB3330" s="114">
        <f>IF(AC3330="",0,IFERROR(IF(VLOOKUP(AC3330,AC$38:AC3329,1,0)&gt;0,0,0),1))</f>
        <v>0</v>
      </c>
      <c r="AC3330" s="117">
        <f>IF(DATOS!J3294=Y$39,DATOS!C3294,"")</f>
        <v>0</v>
      </c>
    </row>
    <row r="3331" spans="27:29" x14ac:dyDescent="0.3">
      <c r="AA3331" s="114">
        <f t="shared" si="56"/>
        <v>1</v>
      </c>
      <c r="AB3331" s="114">
        <f>IF(AC3331="",0,IFERROR(IF(VLOOKUP(AC3331,AC$38:AC3330,1,0)&gt;0,0,0),1))</f>
        <v>0</v>
      </c>
      <c r="AC3331" s="117">
        <f>IF(DATOS!J3295=Y$39,DATOS!C3295,"")</f>
        <v>0</v>
      </c>
    </row>
    <row r="3332" spans="27:29" x14ac:dyDescent="0.3">
      <c r="AA3332" s="114">
        <f t="shared" si="56"/>
        <v>1</v>
      </c>
      <c r="AB3332" s="114">
        <f>IF(AC3332="",0,IFERROR(IF(VLOOKUP(AC3332,AC$38:AC3331,1,0)&gt;0,0,0),1))</f>
        <v>0</v>
      </c>
      <c r="AC3332" s="117">
        <f>IF(DATOS!J3296=Y$39,DATOS!C3296,"")</f>
        <v>0</v>
      </c>
    </row>
    <row r="3333" spans="27:29" x14ac:dyDescent="0.3">
      <c r="AA3333" s="114">
        <f t="shared" si="56"/>
        <v>1</v>
      </c>
      <c r="AB3333" s="114">
        <f>IF(AC3333="",0,IFERROR(IF(VLOOKUP(AC3333,AC$38:AC3332,1,0)&gt;0,0,0),1))</f>
        <v>0</v>
      </c>
      <c r="AC3333" s="117">
        <f>IF(DATOS!J3297=Y$39,DATOS!C3297,"")</f>
        <v>0</v>
      </c>
    </row>
    <row r="3334" spans="27:29" x14ac:dyDescent="0.3">
      <c r="AA3334" s="114">
        <f t="shared" si="56"/>
        <v>1</v>
      </c>
      <c r="AB3334" s="114">
        <f>IF(AC3334="",0,IFERROR(IF(VLOOKUP(AC3334,AC$38:AC3333,1,0)&gt;0,0,0),1))</f>
        <v>0</v>
      </c>
      <c r="AC3334" s="117">
        <f>IF(DATOS!J3298=Y$39,DATOS!C3298,"")</f>
        <v>0</v>
      </c>
    </row>
    <row r="3335" spans="27:29" x14ac:dyDescent="0.3">
      <c r="AA3335" s="114">
        <f t="shared" si="56"/>
        <v>1</v>
      </c>
      <c r="AB3335" s="114">
        <f>IF(AC3335="",0,IFERROR(IF(VLOOKUP(AC3335,AC$38:AC3334,1,0)&gt;0,0,0),1))</f>
        <v>0</v>
      </c>
      <c r="AC3335" s="117">
        <f>IF(DATOS!J3299=Y$39,DATOS!C3299,"")</f>
        <v>0</v>
      </c>
    </row>
    <row r="3336" spans="27:29" x14ac:dyDescent="0.3">
      <c r="AA3336" s="114">
        <f t="shared" si="56"/>
        <v>1</v>
      </c>
      <c r="AB3336" s="114">
        <f>IF(AC3336="",0,IFERROR(IF(VLOOKUP(AC3336,AC$38:AC3335,1,0)&gt;0,0,0),1))</f>
        <v>0</v>
      </c>
      <c r="AC3336" s="117">
        <f>IF(DATOS!J3300=Y$39,DATOS!C3300,"")</f>
        <v>0</v>
      </c>
    </row>
    <row r="3337" spans="27:29" x14ac:dyDescent="0.3">
      <c r="AA3337" s="114">
        <f t="shared" si="56"/>
        <v>1</v>
      </c>
      <c r="AB3337" s="114">
        <f>IF(AC3337="",0,IFERROR(IF(VLOOKUP(AC3337,AC$38:AC3336,1,0)&gt;0,0,0),1))</f>
        <v>0</v>
      </c>
      <c r="AC3337" s="117">
        <f>IF(DATOS!J3301=Y$39,DATOS!C3301,"")</f>
        <v>0</v>
      </c>
    </row>
    <row r="3338" spans="27:29" x14ac:dyDescent="0.3">
      <c r="AA3338" s="114">
        <f t="shared" si="56"/>
        <v>1</v>
      </c>
      <c r="AB3338" s="114">
        <f>IF(AC3338="",0,IFERROR(IF(VLOOKUP(AC3338,AC$38:AC3337,1,0)&gt;0,0,0),1))</f>
        <v>0</v>
      </c>
      <c r="AC3338" s="117">
        <f>IF(DATOS!J3302=Y$39,DATOS!C3302,"")</f>
        <v>0</v>
      </c>
    </row>
    <row r="3339" spans="27:29" x14ac:dyDescent="0.3">
      <c r="AA3339" s="114">
        <f t="shared" si="56"/>
        <v>1</v>
      </c>
      <c r="AB3339" s="114">
        <f>IF(AC3339="",0,IFERROR(IF(VLOOKUP(AC3339,AC$38:AC3338,1,0)&gt;0,0,0),1))</f>
        <v>0</v>
      </c>
      <c r="AC3339" s="117">
        <f>IF(DATOS!J3303=Y$39,DATOS!C3303,"")</f>
        <v>0</v>
      </c>
    </row>
    <row r="3340" spans="27:29" x14ac:dyDescent="0.3">
      <c r="AA3340" s="114">
        <f t="shared" si="56"/>
        <v>1</v>
      </c>
      <c r="AB3340" s="114">
        <f>IF(AC3340="",0,IFERROR(IF(VLOOKUP(AC3340,AC$38:AC3339,1,0)&gt;0,0,0),1))</f>
        <v>0</v>
      </c>
      <c r="AC3340" s="117">
        <f>IF(DATOS!J3304=Y$39,DATOS!C3304,"")</f>
        <v>0</v>
      </c>
    </row>
    <row r="3341" spans="27:29" x14ac:dyDescent="0.3">
      <c r="AA3341" s="114">
        <f t="shared" si="56"/>
        <v>1</v>
      </c>
      <c r="AB3341" s="114">
        <f>IF(AC3341="",0,IFERROR(IF(VLOOKUP(AC3341,AC$38:AC3340,1,0)&gt;0,0,0),1))</f>
        <v>0</v>
      </c>
      <c r="AC3341" s="117">
        <f>IF(DATOS!J3305=Y$39,DATOS!C3305,"")</f>
        <v>0</v>
      </c>
    </row>
    <row r="3342" spans="27:29" x14ac:dyDescent="0.3">
      <c r="AA3342" s="114">
        <f t="shared" si="56"/>
        <v>1</v>
      </c>
      <c r="AB3342" s="114">
        <f>IF(AC3342="",0,IFERROR(IF(VLOOKUP(AC3342,AC$38:AC3341,1,0)&gt;0,0,0),1))</f>
        <v>0</v>
      </c>
      <c r="AC3342" s="117">
        <f>IF(DATOS!J3306=Y$39,DATOS!C3306,"")</f>
        <v>0</v>
      </c>
    </row>
    <row r="3343" spans="27:29" x14ac:dyDescent="0.3">
      <c r="AA3343" s="114">
        <f t="shared" si="56"/>
        <v>1</v>
      </c>
      <c r="AB3343" s="114">
        <f>IF(AC3343="",0,IFERROR(IF(VLOOKUP(AC3343,AC$38:AC3342,1,0)&gt;0,0,0),1))</f>
        <v>0</v>
      </c>
      <c r="AC3343" s="117">
        <f>IF(DATOS!J3307=Y$39,DATOS!C3307,"")</f>
        <v>0</v>
      </c>
    </row>
    <row r="3344" spans="27:29" x14ac:dyDescent="0.3">
      <c r="AA3344" s="114">
        <f t="shared" si="56"/>
        <v>1</v>
      </c>
      <c r="AB3344" s="114">
        <f>IF(AC3344="",0,IFERROR(IF(VLOOKUP(AC3344,AC$38:AC3343,1,0)&gt;0,0,0),1))</f>
        <v>0</v>
      </c>
      <c r="AC3344" s="117">
        <f>IF(DATOS!J3308=Y$39,DATOS!C3308,"")</f>
        <v>0</v>
      </c>
    </row>
    <row r="3345" spans="27:29" x14ac:dyDescent="0.3">
      <c r="AA3345" s="114">
        <f t="shared" si="56"/>
        <v>1</v>
      </c>
      <c r="AB3345" s="114">
        <f>IF(AC3345="",0,IFERROR(IF(VLOOKUP(AC3345,AC$38:AC3344,1,0)&gt;0,0,0),1))</f>
        <v>0</v>
      </c>
      <c r="AC3345" s="117">
        <f>IF(DATOS!J3309=Y$39,DATOS!C3309,"")</f>
        <v>0</v>
      </c>
    </row>
    <row r="3346" spans="27:29" x14ac:dyDescent="0.3">
      <c r="AA3346" s="114">
        <f t="shared" si="56"/>
        <v>1</v>
      </c>
      <c r="AB3346" s="114">
        <f>IF(AC3346="",0,IFERROR(IF(VLOOKUP(AC3346,AC$38:AC3345,1,0)&gt;0,0,0),1))</f>
        <v>0</v>
      </c>
      <c r="AC3346" s="117">
        <f>IF(DATOS!J3310=Y$39,DATOS!C3310,"")</f>
        <v>0</v>
      </c>
    </row>
    <row r="3347" spans="27:29" x14ac:dyDescent="0.3">
      <c r="AA3347" s="114">
        <f t="shared" si="56"/>
        <v>1</v>
      </c>
      <c r="AB3347" s="114">
        <f>IF(AC3347="",0,IFERROR(IF(VLOOKUP(AC3347,AC$38:AC3346,1,0)&gt;0,0,0),1))</f>
        <v>0</v>
      </c>
      <c r="AC3347" s="117">
        <f>IF(DATOS!J3311=Y$39,DATOS!C3311,"")</f>
        <v>0</v>
      </c>
    </row>
    <row r="3348" spans="27:29" x14ac:dyDescent="0.3">
      <c r="AA3348" s="114">
        <f t="shared" si="56"/>
        <v>1</v>
      </c>
      <c r="AB3348" s="114">
        <f>IF(AC3348="",0,IFERROR(IF(VLOOKUP(AC3348,AC$38:AC3347,1,0)&gt;0,0,0),1))</f>
        <v>0</v>
      </c>
      <c r="AC3348" s="117">
        <f>IF(DATOS!J3312=Y$39,DATOS!C3312,"")</f>
        <v>0</v>
      </c>
    </row>
    <row r="3349" spans="27:29" x14ac:dyDescent="0.3">
      <c r="AA3349" s="114">
        <f t="shared" si="56"/>
        <v>1</v>
      </c>
      <c r="AB3349" s="114">
        <f>IF(AC3349="",0,IFERROR(IF(VLOOKUP(AC3349,AC$38:AC3348,1,0)&gt;0,0,0),1))</f>
        <v>0</v>
      </c>
      <c r="AC3349" s="117">
        <f>IF(DATOS!J3313=Y$39,DATOS!C3313,"")</f>
        <v>0</v>
      </c>
    </row>
    <row r="3350" spans="27:29" x14ac:dyDescent="0.3">
      <c r="AA3350" s="114">
        <f t="shared" si="56"/>
        <v>1</v>
      </c>
      <c r="AB3350" s="114">
        <f>IF(AC3350="",0,IFERROR(IF(VLOOKUP(AC3350,AC$38:AC3349,1,0)&gt;0,0,0),1))</f>
        <v>0</v>
      </c>
      <c r="AC3350" s="117">
        <f>IF(DATOS!J3314=Y$39,DATOS!C3314,"")</f>
        <v>0</v>
      </c>
    </row>
    <row r="3351" spans="27:29" x14ac:dyDescent="0.3">
      <c r="AA3351" s="114">
        <f t="shared" si="56"/>
        <v>1</v>
      </c>
      <c r="AB3351" s="114">
        <f>IF(AC3351="",0,IFERROR(IF(VLOOKUP(AC3351,AC$38:AC3350,1,0)&gt;0,0,0),1))</f>
        <v>0</v>
      </c>
      <c r="AC3351" s="117">
        <f>IF(DATOS!J3315=Y$39,DATOS!C3315,"")</f>
        <v>0</v>
      </c>
    </row>
    <row r="3352" spans="27:29" x14ac:dyDescent="0.3">
      <c r="AA3352" s="114">
        <f t="shared" si="56"/>
        <v>1</v>
      </c>
      <c r="AB3352" s="114">
        <f>IF(AC3352="",0,IFERROR(IF(VLOOKUP(AC3352,AC$38:AC3351,1,0)&gt;0,0,0),1))</f>
        <v>0</v>
      </c>
      <c r="AC3352" s="117">
        <f>IF(DATOS!J3316=Y$39,DATOS!C3316,"")</f>
        <v>0</v>
      </c>
    </row>
    <row r="3353" spans="27:29" x14ac:dyDescent="0.3">
      <c r="AA3353" s="114">
        <f t="shared" si="56"/>
        <v>1</v>
      </c>
      <c r="AB3353" s="114">
        <f>IF(AC3353="",0,IFERROR(IF(VLOOKUP(AC3353,AC$38:AC3352,1,0)&gt;0,0,0),1))</f>
        <v>0</v>
      </c>
      <c r="AC3353" s="117">
        <f>IF(DATOS!J3317=Y$39,DATOS!C3317,"")</f>
        <v>0</v>
      </c>
    </row>
    <row r="3354" spans="27:29" x14ac:dyDescent="0.3">
      <c r="AA3354" s="114">
        <f t="shared" si="56"/>
        <v>1</v>
      </c>
      <c r="AB3354" s="114">
        <f>IF(AC3354="",0,IFERROR(IF(VLOOKUP(AC3354,AC$38:AC3353,1,0)&gt;0,0,0),1))</f>
        <v>0</v>
      </c>
      <c r="AC3354" s="117">
        <f>IF(DATOS!J3318=Y$39,DATOS!C3318,"")</f>
        <v>0</v>
      </c>
    </row>
    <row r="3355" spans="27:29" x14ac:dyDescent="0.3">
      <c r="AA3355" s="114">
        <f t="shared" si="56"/>
        <v>1</v>
      </c>
      <c r="AB3355" s="114">
        <f>IF(AC3355="",0,IFERROR(IF(VLOOKUP(AC3355,AC$38:AC3354,1,0)&gt;0,0,0),1))</f>
        <v>0</v>
      </c>
      <c r="AC3355" s="117">
        <f>IF(DATOS!J3319=Y$39,DATOS!C3319,"")</f>
        <v>0</v>
      </c>
    </row>
    <row r="3356" spans="27:29" x14ac:dyDescent="0.3">
      <c r="AA3356" s="114">
        <f t="shared" si="56"/>
        <v>1</v>
      </c>
      <c r="AB3356" s="114">
        <f>IF(AC3356="",0,IFERROR(IF(VLOOKUP(AC3356,AC$38:AC3355,1,0)&gt;0,0,0),1))</f>
        <v>0</v>
      </c>
      <c r="AC3356" s="117">
        <f>IF(DATOS!J3320=Y$39,DATOS!C3320,"")</f>
        <v>0</v>
      </c>
    </row>
    <row r="3357" spans="27:29" x14ac:dyDescent="0.3">
      <c r="AA3357" s="114">
        <f t="shared" si="56"/>
        <v>1</v>
      </c>
      <c r="AB3357" s="114">
        <f>IF(AC3357="",0,IFERROR(IF(VLOOKUP(AC3357,AC$38:AC3356,1,0)&gt;0,0,0),1))</f>
        <v>0</v>
      </c>
      <c r="AC3357" s="117">
        <f>IF(DATOS!J3321=Y$39,DATOS!C3321,"")</f>
        <v>0</v>
      </c>
    </row>
    <row r="3358" spans="27:29" x14ac:dyDescent="0.3">
      <c r="AA3358" s="114">
        <f t="shared" si="56"/>
        <v>1</v>
      </c>
      <c r="AB3358" s="114">
        <f>IF(AC3358="",0,IFERROR(IF(VLOOKUP(AC3358,AC$38:AC3357,1,0)&gt;0,0,0),1))</f>
        <v>0</v>
      </c>
      <c r="AC3358" s="117">
        <f>IF(DATOS!J3322=Y$39,DATOS!C3322,"")</f>
        <v>0</v>
      </c>
    </row>
    <row r="3359" spans="27:29" x14ac:dyDescent="0.3">
      <c r="AA3359" s="114">
        <f t="shared" si="56"/>
        <v>1</v>
      </c>
      <c r="AB3359" s="114">
        <f>IF(AC3359="",0,IFERROR(IF(VLOOKUP(AC3359,AC$38:AC3358,1,0)&gt;0,0,0),1))</f>
        <v>0</v>
      </c>
      <c r="AC3359" s="117">
        <f>IF(DATOS!J3323=Y$39,DATOS!C3323,"")</f>
        <v>0</v>
      </c>
    </row>
    <row r="3360" spans="27:29" x14ac:dyDescent="0.3">
      <c r="AA3360" s="114">
        <f t="shared" si="56"/>
        <v>1</v>
      </c>
      <c r="AB3360" s="114">
        <f>IF(AC3360="",0,IFERROR(IF(VLOOKUP(AC3360,AC$38:AC3359,1,0)&gt;0,0,0),1))</f>
        <v>0</v>
      </c>
      <c r="AC3360" s="117">
        <f>IF(DATOS!J3324=Y$39,DATOS!C3324,"")</f>
        <v>0</v>
      </c>
    </row>
    <row r="3361" spans="27:29" x14ac:dyDescent="0.3">
      <c r="AA3361" s="114">
        <f t="shared" si="56"/>
        <v>1</v>
      </c>
      <c r="AB3361" s="114">
        <f>IF(AC3361="",0,IFERROR(IF(VLOOKUP(AC3361,AC$38:AC3360,1,0)&gt;0,0,0),1))</f>
        <v>0</v>
      </c>
      <c r="AC3361" s="117">
        <f>IF(DATOS!J3325=Y$39,DATOS!C3325,"")</f>
        <v>0</v>
      </c>
    </row>
    <row r="3362" spans="27:29" x14ac:dyDescent="0.3">
      <c r="AA3362" s="114">
        <f t="shared" si="56"/>
        <v>1</v>
      </c>
      <c r="AB3362" s="114">
        <f>IF(AC3362="",0,IFERROR(IF(VLOOKUP(AC3362,AC$38:AC3361,1,0)&gt;0,0,0),1))</f>
        <v>0</v>
      </c>
      <c r="AC3362" s="117">
        <f>IF(DATOS!J3326=Y$39,DATOS!C3326,"")</f>
        <v>0</v>
      </c>
    </row>
    <row r="3363" spans="27:29" x14ac:dyDescent="0.3">
      <c r="AA3363" s="114">
        <f t="shared" si="56"/>
        <v>1</v>
      </c>
      <c r="AB3363" s="114">
        <f>IF(AC3363="",0,IFERROR(IF(VLOOKUP(AC3363,AC$38:AC3362,1,0)&gt;0,0,0),1))</f>
        <v>0</v>
      </c>
      <c r="AC3363" s="117">
        <f>IF(DATOS!J3327=Y$39,DATOS!C3327,"")</f>
        <v>0</v>
      </c>
    </row>
    <row r="3364" spans="27:29" x14ac:dyDescent="0.3">
      <c r="AA3364" s="114">
        <f t="shared" si="56"/>
        <v>1</v>
      </c>
      <c r="AB3364" s="114">
        <f>IF(AC3364="",0,IFERROR(IF(VLOOKUP(AC3364,AC$38:AC3363,1,0)&gt;0,0,0),1))</f>
        <v>0</v>
      </c>
      <c r="AC3364" s="117">
        <f>IF(DATOS!J3328=Y$39,DATOS!C3328,"")</f>
        <v>0</v>
      </c>
    </row>
    <row r="3365" spans="27:29" x14ac:dyDescent="0.3">
      <c r="AA3365" s="114">
        <f t="shared" si="56"/>
        <v>1</v>
      </c>
      <c r="AB3365" s="114">
        <f>IF(AC3365="",0,IFERROR(IF(VLOOKUP(AC3365,AC$38:AC3364,1,0)&gt;0,0,0),1))</f>
        <v>0</v>
      </c>
      <c r="AC3365" s="117">
        <f>IF(DATOS!J3329=Y$39,DATOS!C3329,"")</f>
        <v>0</v>
      </c>
    </row>
    <row r="3366" spans="27:29" x14ac:dyDescent="0.3">
      <c r="AA3366" s="114">
        <f>AA3365+AB3366</f>
        <v>1</v>
      </c>
      <c r="AB3366" s="114">
        <f>IF(AC3366="",0,IFERROR(IF(VLOOKUP(AC3366,AC$38:AC3365,1,0)&gt;0,0,0),1))</f>
        <v>0</v>
      </c>
      <c r="AC3366" s="117">
        <f>IF(DATOS!J3330=Y$39,DATOS!C3330,"")</f>
        <v>0</v>
      </c>
    </row>
    <row r="3367" spans="27:29" x14ac:dyDescent="0.3">
      <c r="AA3367" s="114">
        <f>AA3366+AB3367</f>
        <v>1</v>
      </c>
      <c r="AB3367" s="114">
        <f>IF(AC3367="",0,IFERROR(IF(VLOOKUP(AC3367,AC$38:AC3366,1,0)&gt;0,0,0),1))</f>
        <v>0</v>
      </c>
      <c r="AC3367" s="117">
        <f>IF(DATOS!J3331=Y$39,DATOS!C3331,"")</f>
        <v>0</v>
      </c>
    </row>
    <row r="3368" spans="27:29" x14ac:dyDescent="0.3">
      <c r="AA3368" s="114">
        <f>AA3367+AB3368</f>
        <v>1</v>
      </c>
      <c r="AB3368" s="114">
        <f>IF(AC3368="",0,IFERROR(IF(VLOOKUP(AC3368,AC$38:AC3367,1,0)&gt;0,0,0),1))</f>
        <v>0</v>
      </c>
      <c r="AC3368" s="117">
        <f>IF(DATOS!J3332=Y$39,DATOS!C3332,"")</f>
        <v>0</v>
      </c>
    </row>
    <row r="3369" spans="27:29" x14ac:dyDescent="0.3">
      <c r="AA3369" s="114">
        <f>AA3368+AB3369</f>
        <v>1</v>
      </c>
      <c r="AB3369" s="114">
        <f>IF(AC3369="",0,IFERROR(IF(VLOOKUP(AC3369,AC$38:AC3368,1,0)&gt;0,0,0),1))</f>
        <v>0</v>
      </c>
      <c r="AC3369" s="117">
        <f>IF(DATOS!J3333=Y$39,DATOS!C3333,"")</f>
        <v>0</v>
      </c>
    </row>
    <row r="3370" spans="27:29" x14ac:dyDescent="0.3">
      <c r="AA3370" s="114">
        <f>AA3369+AB3370</f>
        <v>1</v>
      </c>
      <c r="AB3370" s="114">
        <f>IF(AC3370="",0,IFERROR(IF(VLOOKUP(AC3370,AC$38:AC3369,1,0)&gt;0,0,0),1))</f>
        <v>0</v>
      </c>
      <c r="AC3370" s="117">
        <f>IF(DATOS!J3334=Y$39,DATOS!C3334,"")</f>
        <v>0</v>
      </c>
    </row>
    <row r="3371" spans="27:29" x14ac:dyDescent="0.3">
      <c r="AC3371" s="114" t="str">
        <f>IF(DATOS!J3335=Y$39,Y$39,"")</f>
        <v/>
      </c>
    </row>
    <row r="3372" spans="27:29" x14ac:dyDescent="0.3">
      <c r="AC3372" s="114" t="str">
        <f>IF(DATOS!J3336=Y$39,Y$39,"")</f>
        <v/>
      </c>
    </row>
    <row r="3373" spans="27:29" x14ac:dyDescent="0.3">
      <c r="AC3373" s="114" t="str">
        <f>IF(DATOS!J3337=Y$39,Y$39,"")</f>
        <v/>
      </c>
    </row>
    <row r="3374" spans="27:29" x14ac:dyDescent="0.3">
      <c r="AC3374" s="114" t="str">
        <f>IF(DATOS!J3338=Y$39,Y$39,"")</f>
        <v/>
      </c>
    </row>
    <row r="3375" spans="27:29" x14ac:dyDescent="0.3">
      <c r="AC3375" s="114" t="str">
        <f>IF(DATOS!J3339=Y$39,Y$39,"")</f>
        <v/>
      </c>
    </row>
    <row r="3376" spans="27:29" x14ac:dyDescent="0.3">
      <c r="AC3376" s="114" t="str">
        <f>IF(DATOS!J3340=Y$39,Y$39,"")</f>
        <v/>
      </c>
    </row>
    <row r="3377" spans="29:29" x14ac:dyDescent="0.3">
      <c r="AC3377" s="114" t="str">
        <f>IF(DATOS!J3341=Y$39,Y$39,"")</f>
        <v/>
      </c>
    </row>
    <row r="3378" spans="29:29" x14ac:dyDescent="0.3">
      <c r="AC3378" s="114" t="str">
        <f>IF(DATOS!J3342=Y$39,Y$39,"")</f>
        <v/>
      </c>
    </row>
    <row r="3544" spans="4:11" x14ac:dyDescent="0.3">
      <c r="D3544" s="132"/>
      <c r="E3544" s="149"/>
      <c r="F3544" s="149"/>
      <c r="G3544" s="149"/>
      <c r="H3544" s="149"/>
      <c r="I3544" s="152"/>
      <c r="J3544" s="149"/>
      <c r="K3544" s="146"/>
    </row>
  </sheetData>
  <sheetProtection sort="0" autoFilter="0" pivotTables="0"/>
  <mergeCells count="140">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71" priority="54">
      <formula>$AP$2=1</formula>
    </cfRule>
  </conditionalFormatting>
  <conditionalFormatting sqref="P15:S15">
    <cfRule type="expression" dxfId="70" priority="55">
      <formula>$D$18="CARPETA:"</formula>
    </cfRule>
  </conditionalFormatting>
  <conditionalFormatting sqref="D18">
    <cfRule type="expression" dxfId="69" priority="52">
      <formula>$AP$2=1</formula>
    </cfRule>
  </conditionalFormatting>
  <conditionalFormatting sqref="D18">
    <cfRule type="expression" dxfId="68" priority="51">
      <formula>$AP$2=1</formula>
    </cfRule>
  </conditionalFormatting>
  <conditionalFormatting sqref="D18">
    <cfRule type="expression" dxfId="67" priority="53">
      <formula>$D$18="CARPETA:"</formula>
    </cfRule>
  </conditionalFormatting>
  <conditionalFormatting sqref="T15">
    <cfRule type="expression" dxfId="66" priority="49">
      <formula>$AP$2=1</formula>
    </cfRule>
  </conditionalFormatting>
  <conditionalFormatting sqref="T15">
    <cfRule type="expression" dxfId="65" priority="50">
      <formula>$D$18="CARPETA:"</formula>
    </cfRule>
  </conditionalFormatting>
  <conditionalFormatting sqref="C19">
    <cfRule type="expression" dxfId="64" priority="48">
      <formula>$W$14=1</formula>
    </cfRule>
  </conditionalFormatting>
  <conditionalFormatting sqref="U16:V16">
    <cfRule type="expression" dxfId="63" priority="38">
      <formula>$D$16=""</formula>
    </cfRule>
  </conditionalFormatting>
  <conditionalFormatting sqref="H18:I18">
    <cfRule type="expression" dxfId="62" priority="33">
      <formula>$O$18=1</formula>
    </cfRule>
  </conditionalFormatting>
  <conditionalFormatting sqref="H19:N19">
    <cfRule type="expression" dxfId="61" priority="30">
      <formula>$H$19=""</formula>
    </cfRule>
  </conditionalFormatting>
  <conditionalFormatting sqref="R18:T18">
    <cfRule type="expression" dxfId="60" priority="29">
      <formula>$R$18=""</formula>
    </cfRule>
  </conditionalFormatting>
  <conditionalFormatting sqref="R19:T19">
    <cfRule type="expression" dxfId="59" priority="28">
      <formula>$R$19=""</formula>
    </cfRule>
  </conditionalFormatting>
  <conditionalFormatting sqref="M21:T21">
    <cfRule type="expression" dxfId="58" priority="27">
      <formula>$M$21=""</formula>
    </cfRule>
  </conditionalFormatting>
  <conditionalFormatting sqref="N22:T22">
    <cfRule type="expression" dxfId="57" priority="26">
      <formula>$N$22=""</formula>
    </cfRule>
  </conditionalFormatting>
  <conditionalFormatting sqref="I23">
    <cfRule type="expression" dxfId="56" priority="25">
      <formula>$I$23=""</formula>
    </cfRule>
  </conditionalFormatting>
  <conditionalFormatting sqref="F24:N24">
    <cfRule type="expression" dxfId="55" priority="24">
      <formula>$F$24=""</formula>
    </cfRule>
  </conditionalFormatting>
  <conditionalFormatting sqref="J25:N25">
    <cfRule type="expression" dxfId="54" priority="23">
      <formula>$J$25=""</formula>
    </cfRule>
  </conditionalFormatting>
  <conditionalFormatting sqref="K26:N26">
    <cfRule type="expression" dxfId="53" priority="22">
      <formula>$K$26=""</formula>
    </cfRule>
  </conditionalFormatting>
  <conditionalFormatting sqref="E27">
    <cfRule type="expression" dxfId="52" priority="21">
      <formula>$E$27=""</formula>
    </cfRule>
  </conditionalFormatting>
  <conditionalFormatting sqref="L27:N27">
    <cfRule type="expression" dxfId="51" priority="20">
      <formula>$L$27=""</formula>
    </cfRule>
  </conditionalFormatting>
  <conditionalFormatting sqref="Q24:T24">
    <cfRule type="expression" dxfId="50" priority="19">
      <formula>$Q$24=""</formula>
    </cfRule>
  </conditionalFormatting>
  <conditionalFormatting sqref="Q25:T25">
    <cfRule type="expression" dxfId="49" priority="4">
      <formula xml:space="preserve"> AN40= "VENCIDO"</formula>
    </cfRule>
    <cfRule type="expression" dxfId="48" priority="5">
      <formula>AM40=4</formula>
    </cfRule>
    <cfRule type="expression" dxfId="47" priority="18">
      <formula>$Q$25=""</formula>
    </cfRule>
  </conditionalFormatting>
  <conditionalFormatting sqref="T26">
    <cfRule type="expression" dxfId="46" priority="17">
      <formula>$T$26=""</formula>
    </cfRule>
  </conditionalFormatting>
  <conditionalFormatting sqref="I31">
    <cfRule type="expression" dxfId="44" priority="15">
      <formula>$I$31=""</formula>
    </cfRule>
  </conditionalFormatting>
  <conditionalFormatting sqref="D33:T36">
    <cfRule type="expression" dxfId="43" priority="14">
      <formula>$D$33=""</formula>
    </cfRule>
  </conditionalFormatting>
  <conditionalFormatting sqref="G38">
    <cfRule type="expression" dxfId="42" priority="13">
      <formula>$G$38=""</formula>
    </cfRule>
  </conditionalFormatting>
  <conditionalFormatting sqref="D43:J43">
    <cfRule type="expression" dxfId="41" priority="12">
      <formula>$D$43=""</formula>
    </cfRule>
  </conditionalFormatting>
  <conditionalFormatting sqref="P43:T43">
    <cfRule type="expression" dxfId="40" priority="11">
      <formula>$P$43=""</formula>
    </cfRule>
  </conditionalFormatting>
  <conditionalFormatting sqref="S27:T27">
    <cfRule type="expression" dxfId="2" priority="1">
      <formula xml:space="preserve"> AP42= "VENCIDO"</formula>
    </cfRule>
    <cfRule type="expression" dxfId="1" priority="2">
      <formula>AO42=4</formula>
    </cfRule>
    <cfRule type="expression" dxfId="0"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T9" sqref="T9"/>
    </sheetView>
  </sheetViews>
  <sheetFormatPr baseColWidth="10" defaultRowHeight="15" x14ac:dyDescent="0.3"/>
  <cols>
    <col min="1" max="1" width="4.5703125" style="114" customWidth="1"/>
    <col min="2" max="2" width="4.140625" style="114" customWidth="1"/>
    <col min="3" max="3" width="4.42578125" style="114" customWidth="1"/>
    <col min="4" max="4" width="6.140625" style="114" customWidth="1"/>
    <col min="5" max="5" width="5" style="114" customWidth="1"/>
    <col min="6" max="6" width="6.140625" style="114" customWidth="1"/>
    <col min="7" max="7" width="6" style="114" customWidth="1"/>
    <col min="8" max="8" width="4.85546875" style="114" customWidth="1"/>
    <col min="9" max="9" width="7" style="114" customWidth="1"/>
    <col min="10" max="10" width="8" style="114" customWidth="1"/>
    <col min="11" max="11" width="7.140625" style="114" customWidth="1"/>
    <col min="12" max="12" width="5.5703125" style="114" customWidth="1"/>
    <col min="13" max="13" width="3.7109375" style="114" customWidth="1"/>
    <col min="14" max="14" width="7.42578125" style="114" customWidth="1"/>
    <col min="15" max="15" width="6" style="114" customWidth="1"/>
    <col min="16" max="16" width="5" style="114" customWidth="1"/>
    <col min="17" max="17" width="7.85546875" style="114" customWidth="1"/>
    <col min="18" max="18" width="5.140625" style="114" customWidth="1"/>
    <col min="19" max="19" width="3.42578125" style="114" customWidth="1"/>
    <col min="20" max="20" width="5.42578125" style="114" customWidth="1"/>
    <col min="21" max="16384" width="11.42578125" style="114"/>
  </cols>
  <sheetData>
    <row r="2" spans="1:16" ht="15" customHeight="1" x14ac:dyDescent="0.3"/>
    <row r="3" spans="1:16" ht="11.25" customHeight="1" x14ac:dyDescent="0.3"/>
    <row r="4" spans="1:16" ht="27.75" customHeight="1" x14ac:dyDescent="0.3">
      <c r="K4" s="113"/>
      <c r="L4" s="113"/>
      <c r="M4" s="113"/>
      <c r="N4" s="113"/>
      <c r="O4" s="113"/>
      <c r="P4" s="113"/>
    </row>
    <row r="5" spans="1:16" ht="15.75" customHeight="1" x14ac:dyDescent="0.3">
      <c r="A5" s="158"/>
      <c r="B5" s="158"/>
      <c r="C5" s="158"/>
      <c r="D5" s="158"/>
      <c r="E5" s="158"/>
      <c r="F5" s="210" t="str">
        <f>"DISTRITO DEL DESARROLLO RURAL NUMERO "&amp;CLAVE_DISTRITO&amp;", "&amp;DISTRITO</f>
        <v>DISTRITO DEL DESARROLLO RURAL NUMERO 102, MONTEMORELOS</v>
      </c>
      <c r="G5" s="210"/>
      <c r="H5" s="210"/>
      <c r="I5" s="210"/>
      <c r="J5" s="210"/>
      <c r="K5" s="210"/>
      <c r="L5" s="210"/>
      <c r="M5" s="210"/>
      <c r="N5" s="210"/>
      <c r="O5" s="210"/>
      <c r="P5" s="210"/>
    </row>
    <row r="6" spans="1:16" x14ac:dyDescent="0.3">
      <c r="A6" s="210" t="str">
        <f ca="1">"Estado de "&amp;PROPER(ESTADO)&amp;", a "&amp;REINSCRIPCION!AL13&amp;" de "&amp;REINSCRIPCION!AL14&amp;" de "&amp;REINSCRIPCION!AL15</f>
        <v>Estado de Nuevo León, a 28 de mayo de 2024</v>
      </c>
      <c r="B6" s="210"/>
      <c r="C6" s="210"/>
      <c r="D6" s="210"/>
      <c r="E6" s="210"/>
      <c r="F6" s="210"/>
      <c r="G6" s="210"/>
      <c r="H6" s="210"/>
      <c r="I6" s="210"/>
      <c r="J6" s="210"/>
      <c r="K6" s="210"/>
      <c r="L6" s="210"/>
      <c r="M6" s="210"/>
      <c r="N6" s="210"/>
      <c r="O6" s="210"/>
      <c r="P6" s="210"/>
    </row>
    <row r="7" spans="1:16" x14ac:dyDescent="0.3">
      <c r="A7" s="159"/>
      <c r="B7" s="159"/>
      <c r="C7" s="159"/>
      <c r="D7" s="159"/>
      <c r="E7" s="159"/>
      <c r="F7" s="159"/>
      <c r="G7" s="159"/>
      <c r="H7" s="159"/>
      <c r="I7" s="159"/>
      <c r="J7" s="159"/>
      <c r="K7" s="159"/>
      <c r="L7" s="159"/>
      <c r="M7" s="159"/>
      <c r="N7" s="159"/>
      <c r="O7" s="159"/>
      <c r="P7" s="159"/>
    </row>
    <row r="8" spans="1:16" x14ac:dyDescent="0.3">
      <c r="A8" s="160" t="str">
        <f>ENCARGADO_DEL_DISTRITO</f>
        <v>ING. LAZARO GALARZA HERNANDEZ</v>
      </c>
      <c r="B8" s="160"/>
      <c r="C8" s="160"/>
      <c r="D8" s="160"/>
      <c r="E8" s="160"/>
      <c r="F8" s="160"/>
      <c r="G8" s="160"/>
      <c r="H8" s="160"/>
      <c r="I8" s="160"/>
      <c r="J8" s="159"/>
      <c r="K8" s="159"/>
      <c r="L8" s="159"/>
      <c r="M8" s="159"/>
      <c r="N8" s="159"/>
      <c r="O8" s="159"/>
      <c r="P8" s="159"/>
    </row>
    <row r="9" spans="1:16" x14ac:dyDescent="0.3">
      <c r="A9" s="215" t="str">
        <f>TITULO&amp;" NO. "&amp;CLAVE_DISTRITO&amp;", "&amp;DISTRITO</f>
        <v>ENCARGADO DEL DESPACHO DEL DISTRITO DE DESARROLLO RURAL NO. 102, MONTEMORELOS</v>
      </c>
      <c r="B9" s="215"/>
      <c r="C9" s="215"/>
      <c r="D9" s="215"/>
      <c r="E9" s="215"/>
      <c r="F9" s="215"/>
      <c r="G9" s="215"/>
      <c r="H9" s="215"/>
      <c r="I9" s="215"/>
      <c r="J9" s="159"/>
      <c r="K9" s="159"/>
      <c r="L9" s="159"/>
      <c r="M9" s="159"/>
      <c r="N9" s="159"/>
      <c r="O9" s="159"/>
      <c r="P9" s="159"/>
    </row>
    <row r="10" spans="1:16" x14ac:dyDescent="0.3">
      <c r="A10" s="215"/>
      <c r="B10" s="215"/>
      <c r="C10" s="215"/>
      <c r="D10" s="215"/>
      <c r="E10" s="215"/>
      <c r="F10" s="215"/>
      <c r="G10" s="215"/>
      <c r="H10" s="215"/>
      <c r="I10" s="215"/>
      <c r="J10" s="160"/>
      <c r="K10" s="159"/>
      <c r="L10" s="159"/>
      <c r="M10" s="159"/>
      <c r="N10" s="159"/>
      <c r="O10" s="159"/>
      <c r="P10" s="159"/>
    </row>
    <row r="11" spans="1:16" x14ac:dyDescent="0.3">
      <c r="A11" s="160" t="s">
        <v>10483</v>
      </c>
      <c r="B11" s="160"/>
      <c r="C11" s="160"/>
      <c r="D11" s="160"/>
      <c r="E11" s="160"/>
      <c r="F11" s="160"/>
      <c r="G11" s="160"/>
      <c r="H11" s="160"/>
      <c r="I11" s="160"/>
      <c r="J11" s="159"/>
      <c r="K11" s="159"/>
      <c r="L11" s="159"/>
      <c r="M11" s="159"/>
      <c r="N11" s="159"/>
      <c r="O11" s="159"/>
      <c r="P11" s="159"/>
    </row>
    <row r="12" spans="1:16" ht="27.75" customHeight="1" x14ac:dyDescent="0.3">
      <c r="A12" s="212" t="s">
        <v>10567</v>
      </c>
      <c r="B12" s="212"/>
      <c r="C12" s="212"/>
      <c r="D12" s="212"/>
      <c r="E12" s="212"/>
      <c r="F12" s="212"/>
      <c r="G12" s="212"/>
      <c r="H12" s="212"/>
      <c r="I12" s="212"/>
      <c r="J12" s="212"/>
      <c r="K12" s="212"/>
      <c r="L12" s="212"/>
      <c r="M12" s="212"/>
      <c r="N12" s="212"/>
      <c r="O12" s="212"/>
      <c r="P12" s="212"/>
    </row>
    <row r="13" spans="1:16" ht="33.75" customHeight="1" x14ac:dyDescent="0.3">
      <c r="A13" s="212"/>
      <c r="B13" s="212"/>
      <c r="C13" s="212"/>
      <c r="D13" s="212"/>
      <c r="E13" s="212"/>
      <c r="F13" s="212"/>
      <c r="G13" s="212"/>
      <c r="H13" s="212"/>
      <c r="I13" s="212"/>
      <c r="J13" s="212"/>
      <c r="K13" s="212"/>
      <c r="L13" s="212"/>
      <c r="M13" s="212"/>
      <c r="N13" s="212"/>
      <c r="O13" s="212"/>
      <c r="P13" s="212"/>
    </row>
    <row r="14" spans="1:16" ht="15" customHeight="1" x14ac:dyDescent="0.3">
      <c r="A14" s="212"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12"/>
      <c r="C14" s="212"/>
      <c r="D14" s="212"/>
      <c r="E14" s="212"/>
      <c r="F14" s="212"/>
      <c r="G14" s="212"/>
      <c r="H14" s="212"/>
      <c r="I14" s="212"/>
      <c r="J14" s="212"/>
      <c r="K14" s="212"/>
      <c r="L14" s="212"/>
      <c r="M14" s="212"/>
      <c r="N14" s="212"/>
      <c r="O14" s="212"/>
      <c r="P14" s="212"/>
    </row>
    <row r="15" spans="1:16" x14ac:dyDescent="0.3">
      <c r="A15" s="212"/>
      <c r="B15" s="212"/>
      <c r="C15" s="212"/>
      <c r="D15" s="212"/>
      <c r="E15" s="212"/>
      <c r="F15" s="212"/>
      <c r="G15" s="212"/>
      <c r="H15" s="212"/>
      <c r="I15" s="212"/>
      <c r="J15" s="212"/>
      <c r="K15" s="212"/>
      <c r="L15" s="212"/>
      <c r="M15" s="212"/>
      <c r="N15" s="212"/>
      <c r="O15" s="212"/>
      <c r="P15" s="212"/>
    </row>
    <row r="16" spans="1:16" ht="8.25" customHeight="1" x14ac:dyDescent="0.3">
      <c r="A16" s="161"/>
      <c r="B16" s="161"/>
      <c r="C16" s="161"/>
      <c r="D16" s="161"/>
      <c r="E16" s="161"/>
      <c r="F16" s="161"/>
      <c r="G16" s="161"/>
      <c r="H16" s="161"/>
      <c r="I16" s="161"/>
      <c r="J16" s="161"/>
      <c r="K16" s="161"/>
      <c r="L16" s="161"/>
      <c r="M16" s="161"/>
      <c r="N16" s="161"/>
      <c r="O16" s="161"/>
      <c r="P16" s="161"/>
    </row>
    <row r="17" spans="1:17" ht="22.5" customHeight="1" x14ac:dyDescent="0.3">
      <c r="A17" s="212" t="str">
        <f>"Clave de registro (folio PEUA): "&amp;REINSCRIPCION!R18</f>
        <v xml:space="preserve">Clave de registro (folio PEUA): </v>
      </c>
      <c r="B17" s="212"/>
      <c r="C17" s="212"/>
      <c r="D17" s="212"/>
      <c r="E17" s="212"/>
      <c r="F17" s="212"/>
      <c r="G17" s="212"/>
      <c r="H17" s="212"/>
      <c r="I17" s="212"/>
      <c r="J17" s="212"/>
      <c r="K17" s="212"/>
      <c r="L17" s="212"/>
      <c r="M17" s="212"/>
      <c r="N17" s="212"/>
      <c r="O17" s="212"/>
      <c r="P17" s="212"/>
    </row>
    <row r="18" spans="1:17" x14ac:dyDescent="0.3">
      <c r="A18" s="212" t="str">
        <f>"Registro Permanente de Usuarios (RPU): "&amp;REINSCRIPCION!H18</f>
        <v xml:space="preserve">Registro Permanente de Usuarios (RPU): </v>
      </c>
      <c r="B18" s="212"/>
      <c r="C18" s="212"/>
      <c r="D18" s="212"/>
      <c r="E18" s="212"/>
      <c r="F18" s="212"/>
      <c r="G18" s="212"/>
      <c r="H18" s="212"/>
      <c r="I18" s="212"/>
      <c r="J18" s="212"/>
      <c r="K18" s="212"/>
      <c r="L18" s="212"/>
      <c r="M18" s="212"/>
      <c r="N18" s="212"/>
      <c r="O18" s="212"/>
      <c r="P18" s="212"/>
    </row>
    <row r="19" spans="1:17" x14ac:dyDescent="0.3">
      <c r="A19" s="212" t="str">
        <f>"Título de concesión de agua vigente:  "&amp;REINSCRIPCION!J25</f>
        <v xml:space="preserve">Título de concesión de agua vigente:  </v>
      </c>
      <c r="B19" s="212"/>
      <c r="C19" s="212"/>
      <c r="D19" s="212"/>
      <c r="E19" s="212"/>
      <c r="F19" s="212"/>
      <c r="G19" s="212"/>
      <c r="H19" s="212"/>
      <c r="I19" s="212"/>
      <c r="J19" s="212"/>
      <c r="K19" s="212"/>
      <c r="L19" s="212"/>
      <c r="M19" s="212"/>
      <c r="N19" s="212"/>
      <c r="O19" s="212"/>
      <c r="P19" s="212"/>
      <c r="Q19" s="117"/>
    </row>
    <row r="20" spans="1:17" ht="15" customHeight="1" x14ac:dyDescent="0.3">
      <c r="A20" s="212" t="e">
        <f>"Nombre y localización del predio: "&amp;PROPER(INDEX(DATOS!S:S,MATCH(VALUE(REINSCRIPCION!H18),DATOS!C:C,0),1))&amp;", "&amp;PROPER(INDEX(DATOS!R:R,MATCH(VALUE(REINSCRIPCION!H18),DATOS!C:C,0),1))&amp;", N.L."</f>
        <v>#VALUE!</v>
      </c>
      <c r="B20" s="212"/>
      <c r="C20" s="212"/>
      <c r="D20" s="212"/>
      <c r="E20" s="212"/>
      <c r="F20" s="212"/>
      <c r="G20" s="212"/>
      <c r="H20" s="212"/>
      <c r="I20" s="212"/>
      <c r="J20" s="212"/>
      <c r="K20" s="212"/>
      <c r="L20" s="212"/>
      <c r="M20" s="212"/>
      <c r="N20" s="212"/>
      <c r="O20" s="212"/>
      <c r="P20" s="212"/>
    </row>
    <row r="21" spans="1:17" ht="15" customHeight="1" x14ac:dyDescent="0.3">
      <c r="A21" s="212" t="e">
        <f>"Cultivo: "&amp;PROPER(INDEX(DATOS!W:W,MATCH(VALUE(REINSCRIPCION!H18),DATOS!C:C,0),1))</f>
        <v>#VALUE!</v>
      </c>
      <c r="B21" s="212"/>
      <c r="C21" s="212"/>
      <c r="D21" s="212"/>
      <c r="E21" s="212"/>
      <c r="F21" s="212"/>
      <c r="G21" s="212"/>
      <c r="H21" s="212"/>
      <c r="I21" s="212"/>
      <c r="J21" s="212"/>
      <c r="K21" s="212"/>
      <c r="L21" s="212"/>
      <c r="M21" s="212"/>
      <c r="N21" s="212"/>
      <c r="O21" s="212"/>
      <c r="P21" s="212"/>
    </row>
    <row r="22" spans="1:17" ht="15" customHeight="1" x14ac:dyDescent="0.3">
      <c r="A22" s="213" t="str">
        <f>"Descripción del equipo de bombeo: "&amp;REINSCRIPCION!D33</f>
        <v xml:space="preserve">Descripción del equipo de bombeo: </v>
      </c>
      <c r="B22" s="213"/>
      <c r="C22" s="213"/>
      <c r="D22" s="213"/>
      <c r="E22" s="213"/>
      <c r="F22" s="213"/>
      <c r="G22" s="213"/>
      <c r="H22" s="213"/>
      <c r="I22" s="213"/>
      <c r="J22" s="213"/>
      <c r="K22" s="213"/>
      <c r="L22" s="213"/>
      <c r="M22" s="213"/>
      <c r="N22" s="213"/>
      <c r="O22" s="213"/>
      <c r="P22" s="213"/>
    </row>
    <row r="23" spans="1:17" x14ac:dyDescent="0.3">
      <c r="A23" s="213"/>
      <c r="B23" s="213"/>
      <c r="C23" s="213"/>
      <c r="D23" s="213"/>
      <c r="E23" s="213"/>
      <c r="F23" s="213"/>
      <c r="G23" s="213"/>
      <c r="H23" s="213"/>
      <c r="I23" s="213"/>
      <c r="J23" s="213"/>
      <c r="K23" s="213"/>
      <c r="L23" s="213"/>
      <c r="M23" s="213"/>
      <c r="N23" s="213"/>
      <c r="O23" s="213"/>
      <c r="P23" s="213"/>
    </row>
    <row r="24" spans="1:17" x14ac:dyDescent="0.3">
      <c r="A24" s="213"/>
      <c r="B24" s="213"/>
      <c r="C24" s="213"/>
      <c r="D24" s="213"/>
      <c r="E24" s="213"/>
      <c r="F24" s="213"/>
      <c r="G24" s="213"/>
      <c r="H24" s="213"/>
      <c r="I24" s="213"/>
      <c r="J24" s="213"/>
      <c r="K24" s="213"/>
      <c r="L24" s="213"/>
      <c r="M24" s="213"/>
      <c r="N24" s="213"/>
      <c r="O24" s="213"/>
      <c r="P24" s="213"/>
    </row>
    <row r="25" spans="1:17" x14ac:dyDescent="0.3">
      <c r="A25" s="213"/>
      <c r="B25" s="213"/>
      <c r="C25" s="213"/>
      <c r="D25" s="213"/>
      <c r="E25" s="213"/>
      <c r="F25" s="213"/>
      <c r="G25" s="213"/>
      <c r="H25" s="213"/>
      <c r="I25" s="213"/>
      <c r="J25" s="213"/>
      <c r="K25" s="213"/>
      <c r="L25" s="213"/>
      <c r="M25" s="213"/>
      <c r="N25" s="213"/>
      <c r="O25" s="213"/>
      <c r="P25" s="213"/>
    </row>
    <row r="26" spans="1:17" x14ac:dyDescent="0.3">
      <c r="A26" s="213"/>
      <c r="B26" s="213"/>
      <c r="C26" s="213"/>
      <c r="D26" s="213"/>
      <c r="E26" s="213"/>
      <c r="F26" s="213"/>
      <c r="G26" s="213"/>
      <c r="H26" s="213"/>
      <c r="I26" s="213"/>
      <c r="J26" s="213"/>
      <c r="K26" s="213"/>
      <c r="L26" s="213"/>
      <c r="M26" s="213"/>
      <c r="N26" s="213"/>
      <c r="O26" s="213"/>
      <c r="P26" s="213"/>
    </row>
    <row r="27" spans="1:17" x14ac:dyDescent="0.3">
      <c r="A27" s="213"/>
      <c r="B27" s="213"/>
      <c r="C27" s="213"/>
      <c r="D27" s="213"/>
      <c r="E27" s="213"/>
      <c r="F27" s="213"/>
      <c r="G27" s="213"/>
      <c r="H27" s="213"/>
      <c r="I27" s="213"/>
      <c r="J27" s="213"/>
      <c r="K27" s="213"/>
      <c r="L27" s="213"/>
      <c r="M27" s="213"/>
      <c r="N27" s="213"/>
      <c r="O27" s="213"/>
      <c r="P27" s="213"/>
    </row>
    <row r="28" spans="1:17" x14ac:dyDescent="0.3">
      <c r="A28" s="213"/>
      <c r="B28" s="213"/>
      <c r="C28" s="213"/>
      <c r="D28" s="213"/>
      <c r="E28" s="213"/>
      <c r="F28" s="213"/>
      <c r="G28" s="213"/>
      <c r="H28" s="213"/>
      <c r="I28" s="213"/>
      <c r="J28" s="213"/>
      <c r="K28" s="213"/>
      <c r="L28" s="213"/>
      <c r="M28" s="213"/>
      <c r="N28" s="213"/>
      <c r="O28" s="213"/>
      <c r="P28" s="213"/>
    </row>
    <row r="29" spans="1:17" x14ac:dyDescent="0.3">
      <c r="A29" s="213"/>
      <c r="B29" s="213"/>
      <c r="C29" s="213"/>
      <c r="D29" s="213"/>
      <c r="E29" s="213"/>
      <c r="F29" s="213"/>
      <c r="G29" s="213"/>
      <c r="H29" s="213"/>
      <c r="I29" s="213"/>
      <c r="J29" s="213"/>
      <c r="K29" s="213"/>
      <c r="L29" s="213"/>
      <c r="M29" s="213"/>
      <c r="N29" s="213"/>
      <c r="O29" s="213"/>
      <c r="P29" s="213"/>
    </row>
    <row r="30" spans="1:17" x14ac:dyDescent="0.3">
      <c r="A30" s="213"/>
      <c r="B30" s="213"/>
      <c r="C30" s="213"/>
      <c r="D30" s="213"/>
      <c r="E30" s="213"/>
      <c r="F30" s="213"/>
      <c r="G30" s="213"/>
      <c r="H30" s="213"/>
      <c r="I30" s="213"/>
      <c r="J30" s="213"/>
      <c r="K30" s="213"/>
      <c r="L30" s="213"/>
      <c r="M30" s="213"/>
      <c r="N30" s="213"/>
      <c r="O30" s="213"/>
      <c r="P30" s="213"/>
    </row>
    <row r="31" spans="1:17" x14ac:dyDescent="0.3">
      <c r="A31" s="213"/>
      <c r="B31" s="213"/>
      <c r="C31" s="213"/>
      <c r="D31" s="213"/>
      <c r="E31" s="213"/>
      <c r="F31" s="213"/>
      <c r="G31" s="213"/>
      <c r="H31" s="213"/>
      <c r="I31" s="213"/>
      <c r="J31" s="213"/>
      <c r="K31" s="213"/>
      <c r="L31" s="213"/>
      <c r="M31" s="213"/>
      <c r="N31" s="213"/>
      <c r="O31" s="213"/>
      <c r="P31" s="213"/>
    </row>
    <row r="32" spans="1:17" ht="5.25" customHeight="1" x14ac:dyDescent="0.3">
      <c r="A32" s="213"/>
      <c r="B32" s="213"/>
      <c r="C32" s="213"/>
      <c r="D32" s="213"/>
      <c r="E32" s="213"/>
      <c r="F32" s="213"/>
      <c r="G32" s="213"/>
      <c r="H32" s="213"/>
      <c r="I32" s="213"/>
      <c r="J32" s="213"/>
      <c r="K32" s="213"/>
      <c r="L32" s="213"/>
      <c r="M32" s="213"/>
      <c r="N32" s="213"/>
      <c r="O32" s="213"/>
      <c r="P32" s="213"/>
    </row>
    <row r="33" spans="1:16" ht="15" customHeight="1" x14ac:dyDescent="0.3">
      <c r="A33" s="214" t="s">
        <v>10480</v>
      </c>
      <c r="B33" s="214"/>
      <c r="C33" s="214"/>
      <c r="D33" s="214"/>
      <c r="E33" s="214"/>
      <c r="F33" s="214"/>
      <c r="G33" s="214"/>
      <c r="H33" s="214"/>
      <c r="I33" s="214"/>
      <c r="J33" s="214"/>
      <c r="K33" s="214"/>
      <c r="L33" s="214"/>
      <c r="M33" s="214"/>
      <c r="N33" s="214"/>
      <c r="O33" s="214"/>
      <c r="P33" s="214"/>
    </row>
    <row r="34" spans="1:16" x14ac:dyDescent="0.3">
      <c r="A34" s="211" t="s">
        <v>10481</v>
      </c>
      <c r="B34" s="211"/>
      <c r="C34" s="211"/>
      <c r="D34" s="211"/>
      <c r="E34" s="211"/>
      <c r="F34" s="211"/>
      <c r="G34" s="159"/>
      <c r="H34" s="159"/>
      <c r="I34" s="159"/>
      <c r="J34" s="159"/>
      <c r="K34" s="159"/>
      <c r="L34" s="159"/>
      <c r="M34" s="159"/>
      <c r="N34" s="159"/>
      <c r="O34" s="159"/>
      <c r="P34" s="159"/>
    </row>
    <row r="35" spans="1:16" x14ac:dyDescent="0.3">
      <c r="A35" s="159"/>
      <c r="B35" s="159"/>
      <c r="C35" s="159"/>
      <c r="D35" s="159"/>
      <c r="E35" s="159"/>
      <c r="F35" s="159"/>
      <c r="G35" s="159"/>
      <c r="H35" s="159"/>
      <c r="I35" s="159"/>
      <c r="J35" s="159"/>
      <c r="K35" s="159"/>
      <c r="L35" s="159"/>
      <c r="M35" s="159"/>
      <c r="N35" s="159"/>
      <c r="O35" s="159"/>
      <c r="P35" s="159"/>
    </row>
    <row r="36" spans="1:16" ht="8.25" customHeight="1" x14ac:dyDescent="0.3">
      <c r="A36" s="162"/>
      <c r="B36" s="162"/>
      <c r="C36" s="162"/>
      <c r="D36" s="162"/>
      <c r="E36" s="162"/>
      <c r="F36" s="162"/>
      <c r="G36" s="159"/>
      <c r="H36" s="159"/>
      <c r="I36" s="159"/>
      <c r="J36" s="159"/>
      <c r="K36" s="159"/>
      <c r="L36" s="159"/>
      <c r="M36" s="159"/>
      <c r="N36" s="159"/>
      <c r="O36" s="159"/>
      <c r="P36" s="159"/>
    </row>
    <row r="37" spans="1:16" x14ac:dyDescent="0.3">
      <c r="A37" s="159"/>
      <c r="B37" s="159"/>
      <c r="C37" s="159"/>
      <c r="D37" s="159"/>
      <c r="E37" s="159"/>
      <c r="F37" s="159"/>
      <c r="G37" s="159"/>
      <c r="H37" s="159"/>
      <c r="I37" s="159"/>
      <c r="J37" s="159"/>
      <c r="K37" s="159"/>
      <c r="L37" s="159"/>
      <c r="M37" s="159"/>
      <c r="N37" s="159"/>
      <c r="O37" s="159"/>
      <c r="P37" s="159"/>
    </row>
    <row r="38" spans="1:16" x14ac:dyDescent="0.3">
      <c r="A38" s="163"/>
      <c r="B38" s="163"/>
      <c r="C38" s="163"/>
      <c r="D38" s="163"/>
      <c r="E38" s="163"/>
      <c r="F38" s="163"/>
      <c r="G38" s="163"/>
      <c r="H38" s="163"/>
      <c r="I38" s="159"/>
      <c r="J38" s="159"/>
      <c r="K38" s="159"/>
      <c r="L38" s="159"/>
      <c r="M38" s="159"/>
      <c r="N38" s="159"/>
      <c r="O38" s="159"/>
      <c r="P38" s="159"/>
    </row>
    <row r="39" spans="1:16" x14ac:dyDescent="0.3">
      <c r="A39" s="160" t="str">
        <f>REINSCRIPCION!D49</f>
        <v/>
      </c>
      <c r="B39" s="160"/>
      <c r="C39" s="160"/>
      <c r="D39" s="160"/>
      <c r="E39" s="160"/>
      <c r="F39" s="160"/>
      <c r="G39" s="159"/>
      <c r="H39" s="159"/>
      <c r="I39" s="159"/>
      <c r="J39" s="159"/>
      <c r="K39" s="159"/>
      <c r="L39" s="159"/>
      <c r="M39" s="159"/>
      <c r="N39" s="159"/>
      <c r="O39" s="159"/>
      <c r="P39" s="159"/>
    </row>
    <row r="40" spans="1:16" x14ac:dyDescent="0.3">
      <c r="A40" s="211" t="s">
        <v>10482</v>
      </c>
      <c r="B40" s="211"/>
      <c r="C40" s="211"/>
      <c r="D40" s="211"/>
      <c r="E40" s="211"/>
      <c r="F40" s="211"/>
      <c r="G40" s="211"/>
      <c r="H40" s="211"/>
      <c r="I40" s="211"/>
      <c r="J40" s="211"/>
      <c r="K40" s="159"/>
      <c r="L40" s="159"/>
      <c r="M40" s="159"/>
      <c r="N40" s="159"/>
      <c r="O40" s="159"/>
      <c r="P40" s="159"/>
    </row>
    <row r="41" spans="1:16" x14ac:dyDescent="0.3">
      <c r="A41" s="160"/>
      <c r="B41" s="160"/>
      <c r="C41" s="160"/>
      <c r="D41" s="160"/>
      <c r="E41" s="160"/>
      <c r="F41" s="160"/>
      <c r="G41" s="159"/>
      <c r="H41" s="159"/>
      <c r="I41" s="159"/>
      <c r="J41" s="159"/>
      <c r="K41" s="159"/>
      <c r="L41" s="159"/>
      <c r="M41" s="159"/>
      <c r="N41" s="159"/>
      <c r="O41" s="159"/>
      <c r="P41" s="159"/>
    </row>
    <row r="42" spans="1:16" ht="9.75" customHeight="1" x14ac:dyDescent="0.3">
      <c r="A42" s="159"/>
      <c r="B42" s="159"/>
      <c r="C42" s="159"/>
      <c r="D42" s="159"/>
      <c r="E42" s="159"/>
      <c r="F42" s="159"/>
      <c r="G42" s="159"/>
      <c r="H42" s="159"/>
      <c r="I42" s="159"/>
      <c r="J42" s="159"/>
      <c r="K42" s="159"/>
      <c r="L42" s="159"/>
      <c r="M42" s="159"/>
      <c r="N42" s="159"/>
      <c r="O42" s="159"/>
      <c r="P42" s="159"/>
    </row>
    <row r="43" spans="1:16" x14ac:dyDescent="0.3">
      <c r="A43" s="159"/>
      <c r="B43" s="159"/>
      <c r="C43" s="159"/>
      <c r="D43" s="159"/>
      <c r="E43" s="159"/>
      <c r="F43" s="159"/>
      <c r="G43" s="159"/>
      <c r="H43" s="159"/>
      <c r="I43" s="159"/>
      <c r="J43" s="159"/>
      <c r="K43" s="159"/>
      <c r="L43" s="159"/>
      <c r="M43" s="159"/>
      <c r="N43" s="159"/>
      <c r="O43" s="159"/>
      <c r="P43" s="159"/>
    </row>
    <row r="44" spans="1:16" x14ac:dyDescent="0.3">
      <c r="A44" s="164"/>
      <c r="B44" s="163"/>
      <c r="C44" s="163"/>
      <c r="D44" s="163"/>
      <c r="E44" s="163"/>
      <c r="F44" s="163"/>
      <c r="G44" s="163"/>
      <c r="H44" s="163"/>
      <c r="I44" s="159"/>
      <c r="J44" s="159"/>
      <c r="K44" s="159"/>
      <c r="L44" s="159"/>
      <c r="M44" s="159"/>
      <c r="N44" s="159"/>
      <c r="O44" s="159"/>
      <c r="P44" s="159"/>
    </row>
    <row r="45" spans="1:16" x14ac:dyDescent="0.3">
      <c r="A45" s="165" t="str">
        <f>UPPER(TRABAJADOR)</f>
        <v>ING. JUAN CARLOS FLORES VILLARREAL</v>
      </c>
      <c r="B45" s="165"/>
      <c r="C45" s="165"/>
      <c r="D45" s="165"/>
      <c r="E45" s="165"/>
      <c r="F45" s="165"/>
      <c r="G45" s="159"/>
      <c r="H45" s="159"/>
      <c r="I45" s="159"/>
      <c r="J45" s="159"/>
      <c r="K45" s="159"/>
      <c r="L45" s="159"/>
      <c r="M45" s="159"/>
      <c r="N45" s="159"/>
      <c r="O45" s="159"/>
      <c r="P45" s="159"/>
    </row>
    <row r="46" spans="1:16" x14ac:dyDescent="0.3">
      <c r="A46" s="211" t="s">
        <v>10484</v>
      </c>
      <c r="B46" s="211"/>
      <c r="C46" s="211"/>
      <c r="D46" s="211"/>
      <c r="E46" s="211"/>
      <c r="F46" s="211"/>
      <c r="G46" s="211"/>
      <c r="H46" s="211"/>
      <c r="I46" s="211"/>
      <c r="J46" s="211"/>
      <c r="K46" s="211"/>
      <c r="L46" s="211"/>
      <c r="M46" s="159"/>
      <c r="N46" s="159"/>
      <c r="O46" s="159"/>
      <c r="P46" s="159"/>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O1076" sqref="O1076"/>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20" t="s">
        <v>105</v>
      </c>
      <c r="C1" s="220"/>
      <c r="D1" s="220"/>
      <c r="E1" s="221"/>
      <c r="F1" s="222"/>
      <c r="G1" s="220"/>
      <c r="H1" s="220"/>
      <c r="I1" s="220"/>
      <c r="J1" s="220"/>
      <c r="K1" s="220"/>
      <c r="L1" s="220"/>
      <c r="M1" s="220"/>
      <c r="N1" s="220"/>
      <c r="O1" s="220"/>
      <c r="P1" s="220"/>
      <c r="Q1" s="220"/>
      <c r="R1">
        <f>IF(B12="PERSONA MORAL",1,"")</f>
        <v>1</v>
      </c>
      <c r="AA1" s="12" t="s">
        <v>91</v>
      </c>
      <c r="AB1" t="s">
        <v>19</v>
      </c>
    </row>
    <row r="2" spans="1:28" ht="18.75" x14ac:dyDescent="0.3">
      <c r="B2" s="220" t="str">
        <f>"DELEGACION ESTATAL EN "&amp;UPPER(ESTADO)</f>
        <v>DELEGACION ESTATAL EN NUEVO LEÓN</v>
      </c>
      <c r="C2" s="220"/>
      <c r="D2" s="220"/>
      <c r="E2" s="221"/>
      <c r="F2" s="222"/>
      <c r="G2" s="220"/>
      <c r="H2" s="220"/>
      <c r="I2" s="220"/>
      <c r="J2" s="220"/>
      <c r="K2" s="220"/>
      <c r="L2" s="220"/>
      <c r="M2" s="220"/>
      <c r="N2" s="220"/>
      <c r="O2" s="220"/>
      <c r="P2" s="220"/>
      <c r="Q2" s="220"/>
      <c r="AA2" s="12" t="s">
        <v>92</v>
      </c>
      <c r="AB2" t="s">
        <v>15</v>
      </c>
    </row>
    <row r="3" spans="1:28" ht="18.75" x14ac:dyDescent="0.3">
      <c r="B3" s="21"/>
      <c r="C3" s="223" t="s">
        <v>101</v>
      </c>
      <c r="D3" s="223"/>
      <c r="E3" s="223"/>
      <c r="F3" s="223"/>
      <c r="G3" s="223"/>
      <c r="H3" s="223"/>
      <c r="I3" s="223"/>
      <c r="J3" s="223"/>
      <c r="K3" s="223"/>
      <c r="L3" s="223"/>
      <c r="M3" s="223"/>
      <c r="N3" s="223"/>
      <c r="O3" s="223"/>
      <c r="P3" s="223"/>
      <c r="Q3" s="223"/>
      <c r="AA3" s="12"/>
    </row>
    <row r="4" spans="1:28" ht="15.75" x14ac:dyDescent="0.25">
      <c r="B4" s="216" t="s">
        <v>172</v>
      </c>
      <c r="C4" s="216"/>
      <c r="D4" s="216"/>
      <c r="E4" s="217"/>
      <c r="F4" s="218"/>
      <c r="G4" s="216"/>
      <c r="H4" s="216"/>
      <c r="I4" s="216"/>
      <c r="J4" s="216"/>
      <c r="K4" s="216"/>
      <c r="L4" s="216"/>
      <c r="M4" s="216"/>
      <c r="N4" s="216"/>
      <c r="O4" s="216"/>
      <c r="P4" s="216"/>
      <c r="Q4" s="216"/>
      <c r="Z4" s="12"/>
    </row>
    <row r="5" spans="1:28" ht="15.75" x14ac:dyDescent="0.25">
      <c r="B5" s="216" t="s">
        <v>10553</v>
      </c>
      <c r="C5" s="216"/>
      <c r="D5" s="216"/>
      <c r="E5" s="217"/>
      <c r="F5" s="218"/>
      <c r="G5" s="216"/>
      <c r="H5" s="216"/>
      <c r="I5" s="216"/>
      <c r="J5" s="216"/>
      <c r="K5" s="216"/>
      <c r="L5" s="216"/>
      <c r="M5" s="216"/>
      <c r="N5" s="216"/>
      <c r="O5" s="216"/>
      <c r="P5" s="216"/>
      <c r="Q5" s="216"/>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19"/>
      <c r="C11" s="219"/>
      <c r="D11" s="31"/>
      <c r="E11" s="2"/>
      <c r="F11" s="2"/>
    </row>
    <row r="12" spans="1:28" hidden="1" x14ac:dyDescent="0.25">
      <c r="B12" s="219" t="s">
        <v>92</v>
      </c>
      <c r="C12" s="219"/>
      <c r="D12" s="31"/>
      <c r="E12" s="12">
        <v>396761203097</v>
      </c>
      <c r="F12" s="2"/>
      <c r="R12" s="13"/>
      <c r="S12" s="13"/>
    </row>
    <row r="13" spans="1:28" x14ac:dyDescent="0.25">
      <c r="B13" s="109"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3">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3">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3">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3"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3"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3"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3"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3"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3"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3"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3"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3"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3"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3"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3"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3"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3"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3"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3"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3"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3"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3"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3"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3"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3"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3"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3"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3"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3"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3"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3"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3"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3"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3"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3"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3"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3"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3"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3"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3"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3"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3"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3"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3"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3"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3"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3"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3"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3"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3"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3"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3"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3"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3"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3"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3"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3"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3"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3"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3"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3"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3"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3"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3"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3"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3"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3"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3"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3"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3"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3"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3"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3"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3"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3"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3"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3"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3"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3"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3"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3"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3"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3"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3"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3"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3"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3"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3"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3"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3"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3"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3"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3"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3"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3"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3"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3"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3"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3"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3"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3"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3"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3"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3"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3"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3"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3"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3"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3"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3"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3"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3"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3"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3"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3"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3"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3"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3"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3"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3"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3"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3"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3"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3"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3"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3"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3"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3"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3"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3"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3"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3"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3"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3"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3"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3"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3"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3"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3"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3"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3"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3"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3"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3"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3"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3"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3"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3"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3"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3"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3"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3"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3"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3"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3"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3"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3"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3"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3"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3"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3"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3"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3"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3"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3"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3"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3"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3"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3"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3"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3"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3"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3"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3"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3"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3"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3"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3"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3"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3"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3"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3"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3"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3"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3"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3"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3"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3"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3"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3"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3"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3"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3"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3"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3"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3"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3"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3"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3"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3"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3"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3"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3"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3"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3"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3"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3"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3"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3"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3"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3"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3"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3"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3"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3"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3"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3"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3"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3"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3"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3"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3"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3"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3"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3"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3"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3"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3"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3"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3"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3"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3"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3"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3"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3"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3"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3"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3"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3"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3"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3"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3"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3"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3"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3"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3"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3"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3"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3"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3"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3"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3"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3"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3"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3"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3"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3"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3"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3"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3"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3"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3"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3"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3"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3"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3"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3"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3"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3"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3"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3"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3"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3"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3"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3"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3"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3"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3"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3"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3"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3"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3"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3"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3"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3"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3"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3"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3"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3"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3"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3"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3"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3"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3"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3"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3"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3"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3"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3"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3"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3"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3"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3"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3"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3"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3"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3"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3"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3"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3"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3"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3"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3"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3"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3"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3"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3"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3"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3"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3"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3"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3"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3"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3"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3"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3"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3"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3"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3"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3"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3"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3"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3"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3"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3"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3"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3"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3"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3"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3"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3"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3"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3"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3"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3"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3"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3"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3"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3"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3"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3"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3"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3"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3"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3"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3"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3"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3"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3"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3"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3"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3"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3"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3"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3"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3"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3"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3"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3"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3"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3"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3"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3"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3"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3"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3"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3"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3"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3"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3"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3"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3"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3"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3"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3"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3"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3"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3"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3"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3"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3"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O636" s="49" t="str">
        <f>IFERROR(IF(INDEX(DATOS!AQ:AQ,MATCH(CHECKLIST!B636,DATOS!B:B,0),1)=0,"",INDEX(DATOS!AQ:AQ,MATCH(CHECKLIST!B636,DATOS!B:B,0),1)),"")</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O637" s="49" t="str">
        <f>IFERROR(IF(INDEX(DATOS!AQ:AQ,MATCH(CHECKLIST!B637,DATOS!B:B,0),1)=0,"",INDEX(DATOS!AQ:AQ,MATCH(CHECKLIST!B637,DATOS!B:B,0),1)),"")</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O638" s="49" t="str">
        <f>IFERROR(IF(INDEX(DATOS!AQ:AQ,MATCH(CHECKLIST!B638,DATOS!B:B,0),1)=0,"",INDEX(DATOS!AQ:AQ,MATCH(CHECKLIST!B638,DATOS!B:B,0),1)),"")</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O639" s="49" t="str">
        <f>IFERROR(IF(INDEX(DATOS!AQ:AQ,MATCH(CHECKLIST!B639,DATOS!B:B,0),1)=0,"",INDEX(DATOS!AQ:AQ,MATCH(CHECKLIST!B639,DATOS!B:B,0),1)),"")</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O640" s="49" t="str">
        <f>IFERROR(IF(INDEX(DATOS!AQ:AQ,MATCH(CHECKLIST!B640,DATOS!B:B,0),1)=0,"",INDEX(DATOS!AQ:AQ,MATCH(CHECKLIST!B640,DATOS!B:B,0),1)),"")</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O641" s="49" t="str">
        <f>IFERROR(IF(INDEX(DATOS!AQ:AQ,MATCH(CHECKLIST!B641,DATOS!B:B,0),1)=0,"",INDEX(DATOS!AQ:AQ,MATCH(CHECKLIST!B641,DATOS!B:B,0),1)),"")</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O642" s="49" t="str">
        <f>IFERROR(IF(INDEX(DATOS!AQ:AQ,MATCH(CHECKLIST!B642,DATOS!B:B,0),1)=0,"",INDEX(DATOS!AQ:AQ,MATCH(CHECKLIST!B642,DATOS!B:B,0),1)),"")</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O643" s="49" t="str">
        <f>IFERROR(IF(INDEX(DATOS!AQ:AQ,MATCH(CHECKLIST!B643,DATOS!B:B,0),1)=0,"",INDEX(DATOS!AQ:AQ,MATCH(CHECKLIST!B643,DATOS!B:B,0),1)),"")</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O644" s="49" t="str">
        <f>IFERROR(IF(INDEX(DATOS!AQ:AQ,MATCH(CHECKLIST!B644,DATOS!B:B,0),1)=0,"",INDEX(DATOS!AQ:AQ,MATCH(CHECKLIST!B644,DATOS!B:B,0),1)),"")</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O645" s="49" t="str">
        <f>IFERROR(IF(INDEX(DATOS!AQ:AQ,MATCH(CHECKLIST!B645,DATOS!B:B,0),1)=0,"",INDEX(DATOS!AQ:AQ,MATCH(CHECKLIST!B645,DATOS!B:B,0),1)),"")</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O646" s="49" t="str">
        <f>IFERROR(IF(INDEX(DATOS!AQ:AQ,MATCH(CHECKLIST!B646,DATOS!B:B,0),1)=0,"",INDEX(DATOS!AQ:AQ,MATCH(CHECKLIST!B646,DATOS!B:B,0),1)),"")</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O647" s="49" t="str">
        <f>IFERROR(IF(INDEX(DATOS!AQ:AQ,MATCH(CHECKLIST!B647,DATOS!B:B,0),1)=0,"",INDEX(DATOS!AQ:AQ,MATCH(CHECKLIST!B647,DATOS!B:B,0),1)),"")</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O648" s="49" t="str">
        <f>IFERROR(IF(INDEX(DATOS!AQ:AQ,MATCH(CHECKLIST!B648,DATOS!B:B,0),1)=0,"",INDEX(DATOS!AQ:AQ,MATCH(CHECKLIST!B648,DATOS!B:B,0),1)),"")</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O649" s="49" t="str">
        <f>IFERROR(IF(INDEX(DATOS!AQ:AQ,MATCH(CHECKLIST!B649,DATOS!B:B,0),1)=0,"",INDEX(DATOS!AQ:AQ,MATCH(CHECKLIST!B649,DATOS!B:B,0),1)),"")</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O650" s="49" t="str">
        <f>IFERROR(IF(INDEX(DATOS!AQ:AQ,MATCH(CHECKLIST!B650,DATOS!B:B,0),1)=0,"",INDEX(DATOS!AQ:AQ,MATCH(CHECKLIST!B650,DATOS!B:B,0),1)),"")</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O651" s="49" t="str">
        <f>IFERROR(IF(INDEX(DATOS!AQ:AQ,MATCH(CHECKLIST!B651,DATOS!B:B,0),1)=0,"",INDEX(DATOS!AQ:AQ,MATCH(CHECKLIST!B651,DATOS!B:B,0),1)),"")</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O652" s="49" t="str">
        <f>IFERROR(IF(INDEX(DATOS!AQ:AQ,MATCH(CHECKLIST!B652,DATOS!B:B,0),1)=0,"",INDEX(DATOS!AQ:AQ,MATCH(CHECKLIST!B652,DATOS!B:B,0),1)),"")</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O653" s="49" t="str">
        <f>IFERROR(IF(INDEX(DATOS!AQ:AQ,MATCH(CHECKLIST!B653,DATOS!B:B,0),1)=0,"",INDEX(DATOS!AQ:AQ,MATCH(CHECKLIST!B653,DATOS!B:B,0),1)),"")</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O654" s="49" t="str">
        <f>IFERROR(IF(INDEX(DATOS!AQ:AQ,MATCH(CHECKLIST!B654,DATOS!B:B,0),1)=0,"",INDEX(DATOS!AQ:AQ,MATCH(CHECKLIST!B654,DATOS!B:B,0),1)),"")</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O655" s="49" t="str">
        <f>IFERROR(IF(INDEX(DATOS!AQ:AQ,MATCH(CHECKLIST!B655,DATOS!B:B,0),1)=0,"",INDEX(DATOS!AQ:AQ,MATCH(CHECKLIST!B655,DATOS!B:B,0),1)),"")</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O656" s="49" t="str">
        <f>IFERROR(IF(INDEX(DATOS!AQ:AQ,MATCH(CHECKLIST!B656,DATOS!B:B,0),1)=0,"",INDEX(DATOS!AQ:AQ,MATCH(CHECKLIST!B656,DATOS!B:B,0),1)),"")</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O657" s="49" t="str">
        <f>IFERROR(IF(INDEX(DATOS!AQ:AQ,MATCH(CHECKLIST!B657,DATOS!B:B,0),1)=0,"",INDEX(DATOS!AQ:AQ,MATCH(CHECKLIST!B657,DATOS!B:B,0),1)),"")</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O658" s="49" t="str">
        <f>IFERROR(IF(INDEX(DATOS!AQ:AQ,MATCH(CHECKLIST!B658,DATOS!B:B,0),1)=0,"",INDEX(DATOS!AQ:AQ,MATCH(CHECKLIST!B658,DATOS!B:B,0),1)),"")</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O659" s="49" t="str">
        <f>IFERROR(IF(INDEX(DATOS!AQ:AQ,MATCH(CHECKLIST!B659,DATOS!B:B,0),1)=0,"",INDEX(DATOS!AQ:AQ,MATCH(CHECKLIST!B659,DATOS!B:B,0),1)),"")</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O660" s="49" t="str">
        <f>IFERROR(IF(INDEX(DATOS!AQ:AQ,MATCH(CHECKLIST!B660,DATOS!B:B,0),1)=0,"",INDEX(DATOS!AQ:AQ,MATCH(CHECKLIST!B660,DATOS!B:B,0),1)),"")</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O661" s="49" t="str">
        <f>IFERROR(IF(INDEX(DATOS!AQ:AQ,MATCH(CHECKLIST!B661,DATOS!B:B,0),1)=0,"",INDEX(DATOS!AQ:AQ,MATCH(CHECKLIST!B661,DATOS!B:B,0),1)),"")</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O662" s="49" t="str">
        <f>IFERROR(IF(INDEX(DATOS!AQ:AQ,MATCH(CHECKLIST!B662,DATOS!B:B,0),1)=0,"",INDEX(DATOS!AQ:AQ,MATCH(CHECKLIST!B662,DATOS!B:B,0),1)),"")</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O663" s="49" t="str">
        <f>IFERROR(IF(INDEX(DATOS!AQ:AQ,MATCH(CHECKLIST!B663,DATOS!B:B,0),1)=0,"",INDEX(DATOS!AQ:AQ,MATCH(CHECKLIST!B663,DATOS!B:B,0),1)),"")</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O664" s="49" t="str">
        <f>IFERROR(IF(INDEX(DATOS!AQ:AQ,MATCH(CHECKLIST!B664,DATOS!B:B,0),1)=0,"",INDEX(DATOS!AQ:AQ,MATCH(CHECKLIST!B664,DATOS!B:B,0),1)),"")</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O665" s="49" t="str">
        <f>IFERROR(IF(INDEX(DATOS!AQ:AQ,MATCH(CHECKLIST!B665,DATOS!B:B,0),1)=0,"",INDEX(DATOS!AQ:AQ,MATCH(CHECKLIST!B665,DATOS!B:B,0),1)),"")</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O666" s="49" t="str">
        <f>IFERROR(IF(INDEX(DATOS!AQ:AQ,MATCH(CHECKLIST!B666,DATOS!B:B,0),1)=0,"",INDEX(DATOS!AQ:AQ,MATCH(CHECKLIST!B666,DATOS!B:B,0),1)),"")</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O667" s="49" t="str">
        <f>IFERROR(IF(INDEX(DATOS!AQ:AQ,MATCH(CHECKLIST!B667,DATOS!B:B,0),1)=0,"",INDEX(DATOS!AQ:AQ,MATCH(CHECKLIST!B667,DATOS!B:B,0),1)),"")</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O668" s="49" t="str">
        <f>IFERROR(IF(INDEX(DATOS!AQ:AQ,MATCH(CHECKLIST!B668,DATOS!B:B,0),1)=0,"",INDEX(DATOS!AQ:AQ,MATCH(CHECKLIST!B668,DATOS!B:B,0),1)),"")</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O669" s="49" t="str">
        <f>IFERROR(IF(INDEX(DATOS!AQ:AQ,MATCH(CHECKLIST!B669,DATOS!B:B,0),1)=0,"",INDEX(DATOS!AQ:AQ,MATCH(CHECKLIST!B669,DATOS!B:B,0),1)),"")</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O670" s="49" t="str">
        <f>IFERROR(IF(INDEX(DATOS!AQ:AQ,MATCH(CHECKLIST!B670,DATOS!B:B,0),1)=0,"",INDEX(DATOS!AQ:AQ,MATCH(CHECKLIST!B670,DATOS!B:B,0),1)),"")</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O671" s="49" t="str">
        <f>IFERROR(IF(INDEX(DATOS!AQ:AQ,MATCH(CHECKLIST!B671,DATOS!B:B,0),1)=0,"",INDEX(DATOS!AQ:AQ,MATCH(CHECKLIST!B671,DATOS!B:B,0),1)),"")</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O672" s="49" t="str">
        <f>IFERROR(IF(INDEX(DATOS!AQ:AQ,MATCH(CHECKLIST!B672,DATOS!B:B,0),1)=0,"",INDEX(DATOS!AQ:AQ,MATCH(CHECKLIST!B672,DATOS!B:B,0),1)),"")</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O673" s="49" t="str">
        <f>IFERROR(IF(INDEX(DATOS!AQ:AQ,MATCH(CHECKLIST!B673,DATOS!B:B,0),1)=0,"",INDEX(DATOS!AQ:AQ,MATCH(CHECKLIST!B673,DATOS!B:B,0),1)),"")</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O674" s="49" t="str">
        <f>IFERROR(IF(INDEX(DATOS!AQ:AQ,MATCH(CHECKLIST!B674,DATOS!B:B,0),1)=0,"",INDEX(DATOS!AQ:AQ,MATCH(CHECKLIST!B674,DATOS!B:B,0),1)),"")</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O675" s="49" t="str">
        <f>IFERROR(IF(INDEX(DATOS!AQ:AQ,MATCH(CHECKLIST!B675,DATOS!B:B,0),1)=0,"",INDEX(DATOS!AQ:AQ,MATCH(CHECKLIST!B675,DATOS!B:B,0),1)),"")</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O676" s="49" t="str">
        <f>IFERROR(IF(INDEX(DATOS!AQ:AQ,MATCH(CHECKLIST!B676,DATOS!B:B,0),1)=0,"",INDEX(DATOS!AQ:AQ,MATCH(CHECKLIST!B676,DATOS!B:B,0),1)),"")</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O677" s="49" t="str">
        <f>IFERROR(IF(INDEX(DATOS!AQ:AQ,MATCH(CHECKLIST!B677,DATOS!B:B,0),1)=0,"",INDEX(DATOS!AQ:AQ,MATCH(CHECKLIST!B677,DATOS!B:B,0),1)),"")</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O678" s="49" t="str">
        <f>IFERROR(IF(INDEX(DATOS!AQ:AQ,MATCH(CHECKLIST!B678,DATOS!B:B,0),1)=0,"",INDEX(DATOS!AQ:AQ,MATCH(CHECKLIST!B678,DATOS!B:B,0),1)),"")</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O679" s="49" t="str">
        <f>IFERROR(IF(INDEX(DATOS!AQ:AQ,MATCH(CHECKLIST!B679,DATOS!B:B,0),1)=0,"",INDEX(DATOS!AQ:AQ,MATCH(CHECKLIST!B679,DATOS!B:B,0),1)),"")</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O680" s="49" t="str">
        <f>IFERROR(IF(INDEX(DATOS!AQ:AQ,MATCH(CHECKLIST!B680,DATOS!B:B,0),1)=0,"",INDEX(DATOS!AQ:AQ,MATCH(CHECKLIST!B680,DATOS!B:B,0),1)),"")</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O681" s="49" t="str">
        <f>IFERROR(IF(INDEX(DATOS!AQ:AQ,MATCH(CHECKLIST!B681,DATOS!B:B,0),1)=0,"",INDEX(DATOS!AQ:AQ,MATCH(CHECKLIST!B681,DATOS!B:B,0),1)),"")</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O682" s="49" t="str">
        <f>IFERROR(IF(INDEX(DATOS!AQ:AQ,MATCH(CHECKLIST!B682,DATOS!B:B,0),1)=0,"",INDEX(DATOS!AQ:AQ,MATCH(CHECKLIST!B682,DATOS!B:B,0),1)),"")</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O683" s="49" t="str">
        <f>IFERROR(IF(INDEX(DATOS!AQ:AQ,MATCH(CHECKLIST!B683,DATOS!B:B,0),1)=0,"",INDEX(DATOS!AQ:AQ,MATCH(CHECKLIST!B683,DATOS!B:B,0),1)),"")</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O684" s="49" t="str">
        <f>IFERROR(IF(INDEX(DATOS!AQ:AQ,MATCH(CHECKLIST!B684,DATOS!B:B,0),1)=0,"",INDEX(DATOS!AQ:AQ,MATCH(CHECKLIST!B684,DATOS!B:B,0),1)),"")</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O685" s="49" t="str">
        <f>IFERROR(IF(INDEX(DATOS!AQ:AQ,MATCH(CHECKLIST!B685,DATOS!B:B,0),1)=0,"",INDEX(DATOS!AQ:AQ,MATCH(CHECKLIST!B685,DATOS!B:B,0),1)),"")</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O686" s="49" t="str">
        <f>IFERROR(IF(INDEX(DATOS!AQ:AQ,MATCH(CHECKLIST!B686,DATOS!B:B,0),1)=0,"",INDEX(DATOS!AQ:AQ,MATCH(CHECKLIST!B686,DATOS!B:B,0),1)),"")</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O687" s="49" t="str">
        <f>IFERROR(IF(INDEX(DATOS!AQ:AQ,MATCH(CHECKLIST!B687,DATOS!B:B,0),1)=0,"",INDEX(DATOS!AQ:AQ,MATCH(CHECKLIST!B687,DATOS!B:B,0),1)),"")</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O688" s="49" t="str">
        <f>IFERROR(IF(INDEX(DATOS!AQ:AQ,MATCH(CHECKLIST!B688,DATOS!B:B,0),1)=0,"",INDEX(DATOS!AQ:AQ,MATCH(CHECKLIST!B688,DATOS!B:B,0),1)),"")</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O689" s="49" t="str">
        <f>IFERROR(IF(INDEX(DATOS!AQ:AQ,MATCH(CHECKLIST!B689,DATOS!B:B,0),1)=0,"",INDEX(DATOS!AQ:AQ,MATCH(CHECKLIST!B689,DATOS!B:B,0),1)),"")</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O690" s="49" t="str">
        <f>IFERROR(IF(INDEX(DATOS!AQ:AQ,MATCH(CHECKLIST!B690,DATOS!B:B,0),1)=0,"",INDEX(DATOS!AQ:AQ,MATCH(CHECKLIST!B690,DATOS!B:B,0),1)),"")</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O691" s="49" t="str">
        <f>IFERROR(IF(INDEX(DATOS!AQ:AQ,MATCH(CHECKLIST!B691,DATOS!B:B,0),1)=0,"",INDEX(DATOS!AQ:AQ,MATCH(CHECKLIST!B691,DATOS!B:B,0),1)),"")</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O692" s="49" t="str">
        <f>IFERROR(IF(INDEX(DATOS!AQ:AQ,MATCH(CHECKLIST!B692,DATOS!B:B,0),1)=0,"",INDEX(DATOS!AQ:AQ,MATCH(CHECKLIST!B692,DATOS!B:B,0),1)),"")</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O693" s="49" t="str">
        <f>IFERROR(IF(INDEX(DATOS!AQ:AQ,MATCH(CHECKLIST!B693,DATOS!B:B,0),1)=0,"",INDEX(DATOS!AQ:AQ,MATCH(CHECKLIST!B693,DATOS!B:B,0),1)),"")</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O694" s="49" t="str">
        <f>IFERROR(IF(INDEX(DATOS!AQ:AQ,MATCH(CHECKLIST!B694,DATOS!B:B,0),1)=0,"",INDEX(DATOS!AQ:AQ,MATCH(CHECKLIST!B694,DATOS!B:B,0),1)),"")</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O695" s="49" t="str">
        <f>IFERROR(IF(INDEX(DATOS!AQ:AQ,MATCH(CHECKLIST!B695,DATOS!B:B,0),1)=0,"",INDEX(DATOS!AQ:AQ,MATCH(CHECKLIST!B695,DATOS!B:B,0),1)),"")</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O696" s="49" t="str">
        <f>IFERROR(IF(INDEX(DATOS!AQ:AQ,MATCH(CHECKLIST!B696,DATOS!B:B,0),1)=0,"",INDEX(DATOS!AQ:AQ,MATCH(CHECKLIST!B696,DATOS!B:B,0),1)),"")</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O697" s="49" t="str">
        <f>IFERROR(IF(INDEX(DATOS!AQ:AQ,MATCH(CHECKLIST!B697,DATOS!B:B,0),1)=0,"",INDEX(DATOS!AQ:AQ,MATCH(CHECKLIST!B697,DATOS!B:B,0),1)),"")</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O698" s="49" t="str">
        <f>IFERROR(IF(INDEX(DATOS!AQ:AQ,MATCH(CHECKLIST!B698,DATOS!B:B,0),1)=0,"",INDEX(DATOS!AQ:AQ,MATCH(CHECKLIST!B698,DATOS!B:B,0),1)),"")</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O699" s="49" t="str">
        <f>IFERROR(IF(INDEX(DATOS!AQ:AQ,MATCH(CHECKLIST!B699,DATOS!B:B,0),1)=0,"",INDEX(DATOS!AQ:AQ,MATCH(CHECKLIST!B699,DATOS!B:B,0),1)),"")</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O700" s="49" t="str">
        <f>IFERROR(IF(INDEX(DATOS!AQ:AQ,MATCH(CHECKLIST!B700,DATOS!B:B,0),1)=0,"",INDEX(DATOS!AQ:AQ,MATCH(CHECKLIST!B700,DATOS!B:B,0),1)),"")</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O701" s="49" t="str">
        <f>IFERROR(IF(INDEX(DATOS!AQ:AQ,MATCH(CHECKLIST!B701,DATOS!B:B,0),1)=0,"",INDEX(DATOS!AQ:AQ,MATCH(CHECKLIST!B701,DATOS!B:B,0),1)),"")</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O702" s="49" t="str">
        <f>IFERROR(IF(INDEX(DATOS!AQ:AQ,MATCH(CHECKLIST!B702,DATOS!B:B,0),1)=0,"",INDEX(DATOS!AQ:AQ,MATCH(CHECKLIST!B702,DATOS!B:B,0),1)),"")</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O703" s="49" t="str">
        <f>IFERROR(IF(INDEX(DATOS!AQ:AQ,MATCH(CHECKLIST!B703,DATOS!B:B,0),1)=0,"",INDEX(DATOS!AQ:AQ,MATCH(CHECKLIST!B703,DATOS!B:B,0),1)),"")</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O704" s="49" t="str">
        <f>IFERROR(IF(INDEX(DATOS!AQ:AQ,MATCH(CHECKLIST!B704,DATOS!B:B,0),1)=0,"",INDEX(DATOS!AQ:AQ,MATCH(CHECKLIST!B704,DATOS!B:B,0),1)),"")</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O705" s="49" t="str">
        <f>IFERROR(IF(INDEX(DATOS!AQ:AQ,MATCH(CHECKLIST!B705,DATOS!B:B,0),1)=0,"",INDEX(DATOS!AQ:AQ,MATCH(CHECKLIST!B705,DATOS!B:B,0),1)),"")</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O706" s="49" t="str">
        <f>IFERROR(IF(INDEX(DATOS!AQ:AQ,MATCH(CHECKLIST!B706,DATOS!B:B,0),1)=0,"",INDEX(DATOS!AQ:AQ,MATCH(CHECKLIST!B706,DATOS!B:B,0),1)),"")</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O707" s="49" t="str">
        <f>IFERROR(IF(INDEX(DATOS!AQ:AQ,MATCH(CHECKLIST!B707,DATOS!B:B,0),1)=0,"",INDEX(DATOS!AQ:AQ,MATCH(CHECKLIST!B707,DATOS!B:B,0),1)),"")</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O708" s="49" t="str">
        <f>IFERROR(IF(INDEX(DATOS!AQ:AQ,MATCH(CHECKLIST!B708,DATOS!B:B,0),1)=0,"",INDEX(DATOS!AQ:AQ,MATCH(CHECKLIST!B708,DATOS!B:B,0),1)),"")</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O709" s="49" t="str">
        <f>IFERROR(IF(INDEX(DATOS!AQ:AQ,MATCH(CHECKLIST!B709,DATOS!B:B,0),1)=0,"",INDEX(DATOS!AQ:AQ,MATCH(CHECKLIST!B709,DATOS!B:B,0),1)),"")</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O710" s="49" t="str">
        <f>IFERROR(IF(INDEX(DATOS!AQ:AQ,MATCH(CHECKLIST!B710,DATOS!B:B,0),1)=0,"",INDEX(DATOS!AQ:AQ,MATCH(CHECKLIST!B710,DATOS!B:B,0),1)),"")</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O711" s="49" t="str">
        <f>IFERROR(IF(INDEX(DATOS!AQ:AQ,MATCH(CHECKLIST!B711,DATOS!B:B,0),1)=0,"",INDEX(DATOS!AQ:AQ,MATCH(CHECKLIST!B711,DATOS!B:B,0),1)),"")</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O712" s="49" t="str">
        <f>IFERROR(IF(INDEX(DATOS!AQ:AQ,MATCH(CHECKLIST!B712,DATOS!B:B,0),1)=0,"",INDEX(DATOS!AQ:AQ,MATCH(CHECKLIST!B712,DATOS!B:B,0),1)),"")</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O713" s="49" t="str">
        <f>IFERROR(IF(INDEX(DATOS!AQ:AQ,MATCH(CHECKLIST!B713,DATOS!B:B,0),1)=0,"",INDEX(DATOS!AQ:AQ,MATCH(CHECKLIST!B713,DATOS!B:B,0),1)),"")</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O714" s="49" t="str">
        <f>IFERROR(IF(INDEX(DATOS!AQ:AQ,MATCH(CHECKLIST!B714,DATOS!B:B,0),1)=0,"",INDEX(DATOS!AQ:AQ,MATCH(CHECKLIST!B714,DATOS!B:B,0),1)),"")</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O715" s="49" t="str">
        <f>IFERROR(IF(INDEX(DATOS!AQ:AQ,MATCH(CHECKLIST!B715,DATOS!B:B,0),1)=0,"",INDEX(DATOS!AQ:AQ,MATCH(CHECKLIST!B715,DATOS!B:B,0),1)),"")</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O716" s="49" t="str">
        <f>IFERROR(IF(INDEX(DATOS!AQ:AQ,MATCH(CHECKLIST!B716,DATOS!B:B,0),1)=0,"",INDEX(DATOS!AQ:AQ,MATCH(CHECKLIST!B716,DATOS!B:B,0),1)),"")</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O717" s="49" t="str">
        <f>IFERROR(IF(INDEX(DATOS!AQ:AQ,MATCH(CHECKLIST!B717,DATOS!B:B,0),1)=0,"",INDEX(DATOS!AQ:AQ,MATCH(CHECKLIST!B717,DATOS!B:B,0),1)),"")</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O718" s="49" t="str">
        <f>IFERROR(IF(INDEX(DATOS!AQ:AQ,MATCH(CHECKLIST!B718,DATOS!B:B,0),1)=0,"",INDEX(DATOS!AQ:AQ,MATCH(CHECKLIST!B718,DATOS!B:B,0),1)),"")</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O719" s="49" t="str">
        <f>IFERROR(IF(INDEX(DATOS!AQ:AQ,MATCH(CHECKLIST!B719,DATOS!B:B,0),1)=0,"",INDEX(DATOS!AQ:AQ,MATCH(CHECKLIST!B719,DATOS!B:B,0),1)),"")</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O720" s="49" t="str">
        <f>IFERROR(IF(INDEX(DATOS!AQ:AQ,MATCH(CHECKLIST!B720,DATOS!B:B,0),1)=0,"",INDEX(DATOS!AQ:AQ,MATCH(CHECKLIST!B720,DATOS!B:B,0),1)),"")</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O721" s="49" t="str">
        <f>IFERROR(IF(INDEX(DATOS!AQ:AQ,MATCH(CHECKLIST!B721,DATOS!B:B,0),1)=0,"",INDEX(DATOS!AQ:AQ,MATCH(CHECKLIST!B721,DATOS!B:B,0),1)),"")</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O722" s="49" t="str">
        <f>IFERROR(IF(INDEX(DATOS!AQ:AQ,MATCH(CHECKLIST!B722,DATOS!B:B,0),1)=0,"",INDEX(DATOS!AQ:AQ,MATCH(CHECKLIST!B722,DATOS!B:B,0),1)),"")</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O723" s="49" t="str">
        <f>IFERROR(IF(INDEX(DATOS!AQ:AQ,MATCH(CHECKLIST!B723,DATOS!B:B,0),1)=0,"",INDEX(DATOS!AQ:AQ,MATCH(CHECKLIST!B723,DATOS!B:B,0),1)),"")</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O724" s="49" t="str">
        <f>IFERROR(IF(INDEX(DATOS!AQ:AQ,MATCH(CHECKLIST!B724,DATOS!B:B,0),1)=0,"",INDEX(DATOS!AQ:AQ,MATCH(CHECKLIST!B724,DATOS!B:B,0),1)),"")</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O725" s="49" t="str">
        <f>IFERROR(IF(INDEX(DATOS!AQ:AQ,MATCH(CHECKLIST!B725,DATOS!B:B,0),1)=0,"",INDEX(DATOS!AQ:AQ,MATCH(CHECKLIST!B725,DATOS!B:B,0),1)),"")</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O726" s="49" t="str">
        <f>IFERROR(IF(INDEX(DATOS!AQ:AQ,MATCH(CHECKLIST!B726,DATOS!B:B,0),1)=0,"",INDEX(DATOS!AQ:AQ,MATCH(CHECKLIST!B726,DATOS!B:B,0),1)),"")</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O727" s="49" t="str">
        <f>IFERROR(IF(INDEX(DATOS!AQ:AQ,MATCH(CHECKLIST!B727,DATOS!B:B,0),1)=0,"",INDEX(DATOS!AQ:AQ,MATCH(CHECKLIST!B727,DATOS!B:B,0),1)),"")</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O728" s="49" t="str">
        <f>IFERROR(IF(INDEX(DATOS!AQ:AQ,MATCH(CHECKLIST!B728,DATOS!B:B,0),1)=0,"",INDEX(DATOS!AQ:AQ,MATCH(CHECKLIST!B728,DATOS!B:B,0),1)),"")</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O729" s="49" t="str">
        <f>IFERROR(IF(INDEX(DATOS!AQ:AQ,MATCH(CHECKLIST!B729,DATOS!B:B,0),1)=0,"",INDEX(DATOS!AQ:AQ,MATCH(CHECKLIST!B729,DATOS!B:B,0),1)),"")</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O730" s="49" t="str">
        <f>IFERROR(IF(INDEX(DATOS!AQ:AQ,MATCH(CHECKLIST!B730,DATOS!B:B,0),1)=0,"",INDEX(DATOS!AQ:AQ,MATCH(CHECKLIST!B730,DATOS!B:B,0),1)),"")</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O731" s="49" t="str">
        <f>IFERROR(IF(INDEX(DATOS!AQ:AQ,MATCH(CHECKLIST!B731,DATOS!B:B,0),1)=0,"",INDEX(DATOS!AQ:AQ,MATCH(CHECKLIST!B731,DATOS!B:B,0),1)),"")</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O732" s="49" t="str">
        <f>IFERROR(IF(INDEX(DATOS!AQ:AQ,MATCH(CHECKLIST!B732,DATOS!B:B,0),1)=0,"",INDEX(DATOS!AQ:AQ,MATCH(CHECKLIST!B732,DATOS!B:B,0),1)),"")</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O733" s="49" t="str">
        <f>IFERROR(IF(INDEX(DATOS!AQ:AQ,MATCH(CHECKLIST!B733,DATOS!B:B,0),1)=0,"",INDEX(DATOS!AQ:AQ,MATCH(CHECKLIST!B733,DATOS!B:B,0),1)),"")</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O734" s="49" t="str">
        <f>IFERROR(IF(INDEX(DATOS!AQ:AQ,MATCH(CHECKLIST!B734,DATOS!B:B,0),1)=0,"",INDEX(DATOS!AQ:AQ,MATCH(CHECKLIST!B734,DATOS!B:B,0),1)),"")</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O735" s="49" t="str">
        <f>IFERROR(IF(INDEX(DATOS!AQ:AQ,MATCH(CHECKLIST!B735,DATOS!B:B,0),1)=0,"",INDEX(DATOS!AQ:AQ,MATCH(CHECKLIST!B735,DATOS!B:B,0),1)),"")</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O736" s="49" t="str">
        <f>IFERROR(IF(INDEX(DATOS!AQ:AQ,MATCH(CHECKLIST!B736,DATOS!B:B,0),1)=0,"",INDEX(DATOS!AQ:AQ,MATCH(CHECKLIST!B736,DATOS!B:B,0),1)),"")</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O737" s="49" t="str">
        <f>IFERROR(IF(INDEX(DATOS!AQ:AQ,MATCH(CHECKLIST!B737,DATOS!B:B,0),1)=0,"",INDEX(DATOS!AQ:AQ,MATCH(CHECKLIST!B737,DATOS!B:B,0),1)),"")</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O738" s="49" t="str">
        <f>IFERROR(IF(INDEX(DATOS!AQ:AQ,MATCH(CHECKLIST!B738,DATOS!B:B,0),1)=0,"",INDEX(DATOS!AQ:AQ,MATCH(CHECKLIST!B738,DATOS!B:B,0),1)),"")</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O739" s="49" t="str">
        <f>IFERROR(IF(INDEX(DATOS!AQ:AQ,MATCH(CHECKLIST!B739,DATOS!B:B,0),1)=0,"",INDEX(DATOS!AQ:AQ,MATCH(CHECKLIST!B739,DATOS!B:B,0),1)),"")</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O740" s="49" t="str">
        <f>IFERROR(IF(INDEX(DATOS!AQ:AQ,MATCH(CHECKLIST!B740,DATOS!B:B,0),1)=0,"",INDEX(DATOS!AQ:AQ,MATCH(CHECKLIST!B740,DATOS!B:B,0),1)),"")</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O741" s="49" t="str">
        <f>IFERROR(IF(INDEX(DATOS!AQ:AQ,MATCH(CHECKLIST!B741,DATOS!B:B,0),1)=0,"",INDEX(DATOS!AQ:AQ,MATCH(CHECKLIST!B741,DATOS!B:B,0),1)),"")</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O742" s="49" t="str">
        <f>IFERROR(IF(INDEX(DATOS!AQ:AQ,MATCH(CHECKLIST!B742,DATOS!B:B,0),1)=0,"",INDEX(DATOS!AQ:AQ,MATCH(CHECKLIST!B742,DATOS!B:B,0),1)),"")</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O743" s="49" t="str">
        <f>IFERROR(IF(INDEX(DATOS!AQ:AQ,MATCH(CHECKLIST!B743,DATOS!B:B,0),1)=0,"",INDEX(DATOS!AQ:AQ,MATCH(CHECKLIST!B743,DATOS!B:B,0),1)),"")</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O744" s="49" t="str">
        <f>IFERROR(IF(INDEX(DATOS!AQ:AQ,MATCH(CHECKLIST!B744,DATOS!B:B,0),1)=0,"",INDEX(DATOS!AQ:AQ,MATCH(CHECKLIST!B744,DATOS!B:B,0),1)),"")</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O745" s="49" t="str">
        <f>IFERROR(IF(INDEX(DATOS!AQ:AQ,MATCH(CHECKLIST!B745,DATOS!B:B,0),1)=0,"",INDEX(DATOS!AQ:AQ,MATCH(CHECKLIST!B745,DATOS!B:B,0),1)),"")</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O746" s="49" t="str">
        <f>IFERROR(IF(INDEX(DATOS!AQ:AQ,MATCH(CHECKLIST!B746,DATOS!B:B,0),1)=0,"",INDEX(DATOS!AQ:AQ,MATCH(CHECKLIST!B746,DATOS!B:B,0),1)),"")</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O747" s="49" t="str">
        <f>IFERROR(IF(INDEX(DATOS!AQ:AQ,MATCH(CHECKLIST!B747,DATOS!B:B,0),1)=0,"",INDEX(DATOS!AQ:AQ,MATCH(CHECKLIST!B747,DATOS!B:B,0),1)),"")</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O748" s="49" t="str">
        <f>IFERROR(IF(INDEX(DATOS!AQ:AQ,MATCH(CHECKLIST!B748,DATOS!B:B,0),1)=0,"",INDEX(DATOS!AQ:AQ,MATCH(CHECKLIST!B748,DATOS!B:B,0),1)),"")</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O749" s="49" t="str">
        <f>IFERROR(IF(INDEX(DATOS!AQ:AQ,MATCH(CHECKLIST!B749,DATOS!B:B,0),1)=0,"",INDEX(DATOS!AQ:AQ,MATCH(CHECKLIST!B749,DATOS!B:B,0),1)),"")</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O750" s="49" t="str">
        <f>IFERROR(IF(INDEX(DATOS!AQ:AQ,MATCH(CHECKLIST!B750,DATOS!B:B,0),1)=0,"",INDEX(DATOS!AQ:AQ,MATCH(CHECKLIST!B750,DATOS!B:B,0),1)),"")</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O751" s="49" t="str">
        <f>IFERROR(IF(INDEX(DATOS!AQ:AQ,MATCH(CHECKLIST!B751,DATOS!B:B,0),1)=0,"",INDEX(DATOS!AQ:AQ,MATCH(CHECKLIST!B751,DATOS!B:B,0),1)),"")</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O752" s="49" t="str">
        <f>IFERROR(IF(INDEX(DATOS!AQ:AQ,MATCH(CHECKLIST!B752,DATOS!B:B,0),1)=0,"",INDEX(DATOS!AQ:AQ,MATCH(CHECKLIST!B752,DATOS!B:B,0),1)),"")</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O753" s="49" t="str">
        <f>IFERROR(IF(INDEX(DATOS!AQ:AQ,MATCH(CHECKLIST!B753,DATOS!B:B,0),1)=0,"",INDEX(DATOS!AQ:AQ,MATCH(CHECKLIST!B753,DATOS!B:B,0),1)),"")</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O754" s="49" t="str">
        <f>IFERROR(IF(INDEX(DATOS!AQ:AQ,MATCH(CHECKLIST!B754,DATOS!B:B,0),1)=0,"",INDEX(DATOS!AQ:AQ,MATCH(CHECKLIST!B754,DATOS!B:B,0),1)),"")</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O755" s="49" t="str">
        <f>IFERROR(IF(INDEX(DATOS!AQ:AQ,MATCH(CHECKLIST!B755,DATOS!B:B,0),1)=0,"",INDEX(DATOS!AQ:AQ,MATCH(CHECKLIST!B755,DATOS!B:B,0),1)),"")</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O756" s="49" t="str">
        <f>IFERROR(IF(INDEX(DATOS!AQ:AQ,MATCH(CHECKLIST!B756,DATOS!B:B,0),1)=0,"",INDEX(DATOS!AQ:AQ,MATCH(CHECKLIST!B756,DATOS!B:B,0),1)),"")</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O757" s="49" t="str">
        <f>IFERROR(IF(INDEX(DATOS!AQ:AQ,MATCH(CHECKLIST!B757,DATOS!B:B,0),1)=0,"",INDEX(DATOS!AQ:AQ,MATCH(CHECKLIST!B757,DATOS!B:B,0),1)),"")</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O758" s="49" t="str">
        <f>IFERROR(IF(INDEX(DATOS!AQ:AQ,MATCH(CHECKLIST!B758,DATOS!B:B,0),1)=0,"",INDEX(DATOS!AQ:AQ,MATCH(CHECKLIST!B758,DATOS!B:B,0),1)),"")</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O759" s="49" t="str">
        <f>IFERROR(IF(INDEX(DATOS!AQ:AQ,MATCH(CHECKLIST!B759,DATOS!B:B,0),1)=0,"",INDEX(DATOS!AQ:AQ,MATCH(CHECKLIST!B759,DATOS!B:B,0),1)),"")</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O760" s="49" t="str">
        <f>IFERROR(IF(INDEX(DATOS!AQ:AQ,MATCH(CHECKLIST!B760,DATOS!B:B,0),1)=0,"",INDEX(DATOS!AQ:AQ,MATCH(CHECKLIST!B760,DATOS!B:B,0),1)),"")</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O761" s="49" t="str">
        <f>IFERROR(IF(INDEX(DATOS!AQ:AQ,MATCH(CHECKLIST!B761,DATOS!B:B,0),1)=0,"",INDEX(DATOS!AQ:AQ,MATCH(CHECKLIST!B761,DATOS!B:B,0),1)),"")</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O762" s="49" t="str">
        <f>IFERROR(IF(INDEX(DATOS!AQ:AQ,MATCH(CHECKLIST!B762,DATOS!B:B,0),1)=0,"",INDEX(DATOS!AQ:AQ,MATCH(CHECKLIST!B762,DATOS!B:B,0),1)),"")</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O763" s="49" t="str">
        <f>IFERROR(IF(INDEX(DATOS!AQ:AQ,MATCH(CHECKLIST!B763,DATOS!B:B,0),1)=0,"",INDEX(DATOS!AQ:AQ,MATCH(CHECKLIST!B763,DATOS!B:B,0),1)),"")</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O764" s="49" t="str">
        <f>IFERROR(IF(INDEX(DATOS!AQ:AQ,MATCH(CHECKLIST!B764,DATOS!B:B,0),1)=0,"",INDEX(DATOS!AQ:AQ,MATCH(CHECKLIST!B764,DATOS!B:B,0),1)),"")</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O765" s="49" t="str">
        <f>IFERROR(IF(INDEX(DATOS!AQ:AQ,MATCH(CHECKLIST!B765,DATOS!B:B,0),1)=0,"",INDEX(DATOS!AQ:AQ,MATCH(CHECKLIST!B765,DATOS!B:B,0),1)),"")</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O766" s="49" t="str">
        <f>IFERROR(IF(INDEX(DATOS!AQ:AQ,MATCH(CHECKLIST!B766,DATOS!B:B,0),1)=0,"",INDEX(DATOS!AQ:AQ,MATCH(CHECKLIST!B766,DATOS!B:B,0),1)),"")</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O767" s="49" t="str">
        <f>IFERROR(IF(INDEX(DATOS!AQ:AQ,MATCH(CHECKLIST!B767,DATOS!B:B,0),1)=0,"",INDEX(DATOS!AQ:AQ,MATCH(CHECKLIST!B767,DATOS!B:B,0),1)),"")</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O768" s="49" t="str">
        <f>IFERROR(IF(INDEX(DATOS!AQ:AQ,MATCH(CHECKLIST!B768,DATOS!B:B,0),1)=0,"",INDEX(DATOS!AQ:AQ,MATCH(CHECKLIST!B768,DATOS!B:B,0),1)),"")</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O769" s="49" t="str">
        <f>IFERROR(IF(INDEX(DATOS!AQ:AQ,MATCH(CHECKLIST!B769,DATOS!B:B,0),1)=0,"",INDEX(DATOS!AQ:AQ,MATCH(CHECKLIST!B769,DATOS!B:B,0),1)),"")</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O770" s="49" t="str">
        <f>IFERROR(IF(INDEX(DATOS!AQ:AQ,MATCH(CHECKLIST!B770,DATOS!B:B,0),1)=0,"",INDEX(DATOS!AQ:AQ,MATCH(CHECKLIST!B770,DATOS!B:B,0),1)),"")</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O771" s="49" t="str">
        <f>IFERROR(IF(INDEX(DATOS!AQ:AQ,MATCH(CHECKLIST!B771,DATOS!B:B,0),1)=0,"",INDEX(DATOS!AQ:AQ,MATCH(CHECKLIST!B771,DATOS!B:B,0),1)),"")</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O772" s="49" t="str">
        <f>IFERROR(IF(INDEX(DATOS!AQ:AQ,MATCH(CHECKLIST!B772,DATOS!B:B,0),1)=0,"",INDEX(DATOS!AQ:AQ,MATCH(CHECKLIST!B772,DATOS!B:B,0),1)),"")</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O773" s="49" t="str">
        <f>IFERROR(IF(INDEX(DATOS!AQ:AQ,MATCH(CHECKLIST!B773,DATOS!B:B,0),1)=0,"",INDEX(DATOS!AQ:AQ,MATCH(CHECKLIST!B773,DATOS!B:B,0),1)),"")</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O774" s="49" t="str">
        <f>IFERROR(IF(INDEX(DATOS!AQ:AQ,MATCH(CHECKLIST!B774,DATOS!B:B,0),1)=0,"",INDEX(DATOS!AQ:AQ,MATCH(CHECKLIST!B774,DATOS!B:B,0),1)),"")</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O775" s="49" t="str">
        <f>IFERROR(IF(INDEX(DATOS!AQ:AQ,MATCH(CHECKLIST!B775,DATOS!B:B,0),1)=0,"",INDEX(DATOS!AQ:AQ,MATCH(CHECKLIST!B775,DATOS!B:B,0),1)),"")</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O776" s="49" t="str">
        <f>IFERROR(IF(INDEX(DATOS!AQ:AQ,MATCH(CHECKLIST!B776,DATOS!B:B,0),1)=0,"",INDEX(DATOS!AQ:AQ,MATCH(CHECKLIST!B776,DATOS!B:B,0),1)),"")</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O777" s="49" t="str">
        <f>IFERROR(IF(INDEX(DATOS!AQ:AQ,MATCH(CHECKLIST!B777,DATOS!B:B,0),1)=0,"",INDEX(DATOS!AQ:AQ,MATCH(CHECKLIST!B777,DATOS!B:B,0),1)),"")</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O778" s="49" t="str">
        <f>IFERROR(IF(INDEX(DATOS!AQ:AQ,MATCH(CHECKLIST!B778,DATOS!B:B,0),1)=0,"",INDEX(DATOS!AQ:AQ,MATCH(CHECKLIST!B778,DATOS!B:B,0),1)),"")</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O779" s="49" t="str">
        <f>IFERROR(IF(INDEX(DATOS!AQ:AQ,MATCH(CHECKLIST!B779,DATOS!B:B,0),1)=0,"",INDEX(DATOS!AQ:AQ,MATCH(CHECKLIST!B779,DATOS!B:B,0),1)),"")</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O780" s="49" t="str">
        <f>IFERROR(IF(INDEX(DATOS!AQ:AQ,MATCH(CHECKLIST!B780,DATOS!B:B,0),1)=0,"",INDEX(DATOS!AQ:AQ,MATCH(CHECKLIST!B780,DATOS!B:B,0),1)),"")</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O781" s="49" t="str">
        <f>IFERROR(IF(INDEX(DATOS!AQ:AQ,MATCH(CHECKLIST!B781,DATOS!B:B,0),1)=0,"",INDEX(DATOS!AQ:AQ,MATCH(CHECKLIST!B781,DATOS!B:B,0),1)),"")</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O782" s="49" t="str">
        <f>IFERROR(IF(INDEX(DATOS!AQ:AQ,MATCH(CHECKLIST!B782,DATOS!B:B,0),1)=0,"",INDEX(DATOS!AQ:AQ,MATCH(CHECKLIST!B782,DATOS!B:B,0),1)),"")</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O783" s="49" t="str">
        <f>IFERROR(IF(INDEX(DATOS!AQ:AQ,MATCH(CHECKLIST!B783,DATOS!B:B,0),1)=0,"",INDEX(DATOS!AQ:AQ,MATCH(CHECKLIST!B783,DATOS!B:B,0),1)),"")</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O784" s="49" t="str">
        <f>IFERROR(IF(INDEX(DATOS!AQ:AQ,MATCH(CHECKLIST!B784,DATOS!B:B,0),1)=0,"",INDEX(DATOS!AQ:AQ,MATCH(CHECKLIST!B784,DATOS!B:B,0),1)),"")</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O785" s="49" t="str">
        <f>IFERROR(IF(INDEX(DATOS!AQ:AQ,MATCH(CHECKLIST!B785,DATOS!B:B,0),1)=0,"",INDEX(DATOS!AQ:AQ,MATCH(CHECKLIST!B785,DATOS!B:B,0),1)),"")</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O786" s="49" t="str">
        <f>IFERROR(IF(INDEX(DATOS!AQ:AQ,MATCH(CHECKLIST!B786,DATOS!B:B,0),1)=0,"",INDEX(DATOS!AQ:AQ,MATCH(CHECKLIST!B786,DATOS!B:B,0),1)),"")</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O787" s="49" t="str">
        <f>IFERROR(IF(INDEX(DATOS!AQ:AQ,MATCH(CHECKLIST!B787,DATOS!B:B,0),1)=0,"",INDEX(DATOS!AQ:AQ,MATCH(CHECKLIST!B787,DATOS!B:B,0),1)),"")</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O788" s="49" t="str">
        <f>IFERROR(IF(INDEX(DATOS!AQ:AQ,MATCH(CHECKLIST!B788,DATOS!B:B,0),1)=0,"",INDEX(DATOS!AQ:AQ,MATCH(CHECKLIST!B788,DATOS!B:B,0),1)),"")</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O789" s="49" t="str">
        <f>IFERROR(IF(INDEX(DATOS!AQ:AQ,MATCH(CHECKLIST!B789,DATOS!B:B,0),1)=0,"",INDEX(DATOS!AQ:AQ,MATCH(CHECKLIST!B789,DATOS!B:B,0),1)),"")</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O790" s="49" t="str">
        <f>IFERROR(IF(INDEX(DATOS!AQ:AQ,MATCH(CHECKLIST!B790,DATOS!B:B,0),1)=0,"",INDEX(DATOS!AQ:AQ,MATCH(CHECKLIST!B790,DATOS!B:B,0),1)),"")</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O791" s="49" t="str">
        <f>IFERROR(IF(INDEX(DATOS!AQ:AQ,MATCH(CHECKLIST!B791,DATOS!B:B,0),1)=0,"",INDEX(DATOS!AQ:AQ,MATCH(CHECKLIST!B791,DATOS!B:B,0),1)),"")</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O792" s="49" t="str">
        <f>IFERROR(IF(INDEX(DATOS!AQ:AQ,MATCH(CHECKLIST!B792,DATOS!B:B,0),1)=0,"",INDEX(DATOS!AQ:AQ,MATCH(CHECKLIST!B792,DATOS!B:B,0),1)),"")</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O793" s="49" t="str">
        <f>IFERROR(IF(INDEX(DATOS!AQ:AQ,MATCH(CHECKLIST!B793,DATOS!B:B,0),1)=0,"",INDEX(DATOS!AQ:AQ,MATCH(CHECKLIST!B793,DATOS!B:B,0),1)),"")</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O794" s="49" t="str">
        <f>IFERROR(IF(INDEX(DATOS!AQ:AQ,MATCH(CHECKLIST!B794,DATOS!B:B,0),1)=0,"",INDEX(DATOS!AQ:AQ,MATCH(CHECKLIST!B794,DATOS!B:B,0),1)),"")</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O795" s="49" t="str">
        <f>IFERROR(IF(INDEX(DATOS!AQ:AQ,MATCH(CHECKLIST!B795,DATOS!B:B,0),1)=0,"",INDEX(DATOS!AQ:AQ,MATCH(CHECKLIST!B795,DATOS!B:B,0),1)),"")</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O796" s="49" t="str">
        <f>IFERROR(IF(INDEX(DATOS!AQ:AQ,MATCH(CHECKLIST!B796,DATOS!B:B,0),1)=0,"",INDEX(DATOS!AQ:AQ,MATCH(CHECKLIST!B796,DATOS!B:B,0),1)),"")</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O797" s="49" t="str">
        <f>IFERROR(IF(INDEX(DATOS!AQ:AQ,MATCH(CHECKLIST!B797,DATOS!B:B,0),1)=0,"",INDEX(DATOS!AQ:AQ,MATCH(CHECKLIST!B797,DATOS!B:B,0),1)),"")</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O798" s="49" t="str">
        <f>IFERROR(IF(INDEX(DATOS!AQ:AQ,MATCH(CHECKLIST!B798,DATOS!B:B,0),1)=0,"",INDEX(DATOS!AQ:AQ,MATCH(CHECKLIST!B798,DATOS!B:B,0),1)),"")</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O799" s="49" t="str">
        <f>IFERROR(IF(INDEX(DATOS!AQ:AQ,MATCH(CHECKLIST!B799,DATOS!B:B,0),1)=0,"",INDEX(DATOS!AQ:AQ,MATCH(CHECKLIST!B799,DATOS!B:B,0),1)),"")</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O800" s="49" t="str">
        <f>IFERROR(IF(INDEX(DATOS!AQ:AQ,MATCH(CHECKLIST!B800,DATOS!B:B,0),1)=0,"",INDEX(DATOS!AQ:AQ,MATCH(CHECKLIST!B800,DATOS!B:B,0),1)),"")</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O801" s="49" t="str">
        <f>IFERROR(IF(INDEX(DATOS!AQ:AQ,MATCH(CHECKLIST!B801,DATOS!B:B,0),1)=0,"",INDEX(DATOS!AQ:AQ,MATCH(CHECKLIST!B801,DATOS!B:B,0),1)),"")</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O802" s="49" t="str">
        <f>IFERROR(IF(INDEX(DATOS!AQ:AQ,MATCH(CHECKLIST!B802,DATOS!B:B,0),1)=0,"",INDEX(DATOS!AQ:AQ,MATCH(CHECKLIST!B802,DATOS!B:B,0),1)),"")</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O803" s="49" t="str">
        <f>IFERROR(IF(INDEX(DATOS!AQ:AQ,MATCH(CHECKLIST!B803,DATOS!B:B,0),1)=0,"",INDEX(DATOS!AQ:AQ,MATCH(CHECKLIST!B803,DATOS!B:B,0),1)),"")</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O804" s="49" t="str">
        <f>IFERROR(IF(INDEX(DATOS!AQ:AQ,MATCH(CHECKLIST!B804,DATOS!B:B,0),1)=0,"",INDEX(DATOS!AQ:AQ,MATCH(CHECKLIST!B804,DATOS!B:B,0),1)),"")</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O805" s="49" t="str">
        <f>IFERROR(IF(INDEX(DATOS!AQ:AQ,MATCH(CHECKLIST!B805,DATOS!B:B,0),1)=0,"",INDEX(DATOS!AQ:AQ,MATCH(CHECKLIST!B805,DATOS!B:B,0),1)),"")</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O806" s="49" t="str">
        <f>IFERROR(IF(INDEX(DATOS!AQ:AQ,MATCH(CHECKLIST!B806,DATOS!B:B,0),1)=0,"",INDEX(DATOS!AQ:AQ,MATCH(CHECKLIST!B806,DATOS!B:B,0),1)),"")</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O807" s="49" t="str">
        <f>IFERROR(IF(INDEX(DATOS!AQ:AQ,MATCH(CHECKLIST!B807,DATOS!B:B,0),1)=0,"",INDEX(DATOS!AQ:AQ,MATCH(CHECKLIST!B807,DATOS!B:B,0),1)),"")</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O808" s="49" t="str">
        <f>IFERROR(IF(INDEX(DATOS!AQ:AQ,MATCH(CHECKLIST!B808,DATOS!B:B,0),1)=0,"",INDEX(DATOS!AQ:AQ,MATCH(CHECKLIST!B808,DATOS!B:B,0),1)),"")</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O809" s="49" t="str">
        <f>IFERROR(IF(INDEX(DATOS!AQ:AQ,MATCH(CHECKLIST!B809,DATOS!B:B,0),1)=0,"",INDEX(DATOS!AQ:AQ,MATCH(CHECKLIST!B809,DATOS!B:B,0),1)),"")</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O810" s="49" t="str">
        <f>IFERROR(IF(INDEX(DATOS!AQ:AQ,MATCH(CHECKLIST!B810,DATOS!B:B,0),1)=0,"",INDEX(DATOS!AQ:AQ,MATCH(CHECKLIST!B810,DATOS!B:B,0),1)),"")</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O811" s="49" t="str">
        <f>IFERROR(IF(INDEX(DATOS!AQ:AQ,MATCH(CHECKLIST!B811,DATOS!B:B,0),1)=0,"",INDEX(DATOS!AQ:AQ,MATCH(CHECKLIST!B811,DATOS!B:B,0),1)),"")</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O812" s="49" t="str">
        <f>IFERROR(IF(INDEX(DATOS!AQ:AQ,MATCH(CHECKLIST!B812,DATOS!B:B,0),1)=0,"",INDEX(DATOS!AQ:AQ,MATCH(CHECKLIST!B812,DATOS!B:B,0),1)),"")</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O813" s="49" t="str">
        <f>IFERROR(IF(INDEX(DATOS!AQ:AQ,MATCH(CHECKLIST!B813,DATOS!B:B,0),1)=0,"",INDEX(DATOS!AQ:AQ,MATCH(CHECKLIST!B813,DATOS!B:B,0),1)),"")</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O814" s="49" t="str">
        <f>IFERROR(IF(INDEX(DATOS!AQ:AQ,MATCH(CHECKLIST!B814,DATOS!B:B,0),1)=0,"",INDEX(DATOS!AQ:AQ,MATCH(CHECKLIST!B814,DATOS!B:B,0),1)),"")</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O815" s="49" t="str">
        <f>IFERROR(IF(INDEX(DATOS!AQ:AQ,MATCH(CHECKLIST!B815,DATOS!B:B,0),1)=0,"",INDEX(DATOS!AQ:AQ,MATCH(CHECKLIST!B815,DATOS!B:B,0),1)),"")</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O816" s="49" t="str">
        <f>IFERROR(IF(INDEX(DATOS!AQ:AQ,MATCH(CHECKLIST!B816,DATOS!B:B,0),1)=0,"",INDEX(DATOS!AQ:AQ,MATCH(CHECKLIST!B816,DATOS!B:B,0),1)),"")</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O817" s="49" t="str">
        <f>IFERROR(IF(INDEX(DATOS!AQ:AQ,MATCH(CHECKLIST!B817,DATOS!B:B,0),1)=0,"",INDEX(DATOS!AQ:AQ,MATCH(CHECKLIST!B817,DATOS!B:B,0),1)),"")</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O818" s="49" t="str">
        <f>IFERROR(IF(INDEX(DATOS!AQ:AQ,MATCH(CHECKLIST!B818,DATOS!B:B,0),1)=0,"",INDEX(DATOS!AQ:AQ,MATCH(CHECKLIST!B818,DATOS!B:B,0),1)),"")</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O819" s="49" t="str">
        <f>IFERROR(IF(INDEX(DATOS!AQ:AQ,MATCH(CHECKLIST!B819,DATOS!B:B,0),1)=0,"",INDEX(DATOS!AQ:AQ,MATCH(CHECKLIST!B819,DATOS!B:B,0),1)),"")</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O820" s="49" t="str">
        <f>IFERROR(IF(INDEX(DATOS!AQ:AQ,MATCH(CHECKLIST!B820,DATOS!B:B,0),1)=0,"",INDEX(DATOS!AQ:AQ,MATCH(CHECKLIST!B820,DATOS!B:B,0),1)),"")</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O821" s="49" t="str">
        <f>IFERROR(IF(INDEX(DATOS!AQ:AQ,MATCH(CHECKLIST!B821,DATOS!B:B,0),1)=0,"",INDEX(DATOS!AQ:AQ,MATCH(CHECKLIST!B821,DATOS!B:B,0),1)),"")</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O822" s="49" t="str">
        <f>IFERROR(IF(INDEX(DATOS!AQ:AQ,MATCH(CHECKLIST!B822,DATOS!B:B,0),1)=0,"",INDEX(DATOS!AQ:AQ,MATCH(CHECKLIST!B822,DATOS!B:B,0),1)),"")</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O823" s="49" t="str">
        <f>IFERROR(IF(INDEX(DATOS!AQ:AQ,MATCH(CHECKLIST!B823,DATOS!B:B,0),1)=0,"",INDEX(DATOS!AQ:AQ,MATCH(CHECKLIST!B823,DATOS!B:B,0),1)),"")</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O824" s="49" t="str">
        <f>IFERROR(IF(INDEX(DATOS!AQ:AQ,MATCH(CHECKLIST!B824,DATOS!B:B,0),1)=0,"",INDEX(DATOS!AQ:AQ,MATCH(CHECKLIST!B824,DATOS!B:B,0),1)),"")</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O825" s="49" t="str">
        <f>IFERROR(IF(INDEX(DATOS!AQ:AQ,MATCH(CHECKLIST!B825,DATOS!B:B,0),1)=0,"",INDEX(DATOS!AQ:AQ,MATCH(CHECKLIST!B825,DATOS!B:B,0),1)),"")</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O826" s="49" t="str">
        <f>IFERROR(IF(INDEX(DATOS!AQ:AQ,MATCH(CHECKLIST!B826,DATOS!B:B,0),1)=0,"",INDEX(DATOS!AQ:AQ,MATCH(CHECKLIST!B826,DATOS!B:B,0),1)),"")</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O827" s="49" t="str">
        <f>IFERROR(IF(INDEX(DATOS!AQ:AQ,MATCH(CHECKLIST!B827,DATOS!B:B,0),1)=0,"",INDEX(DATOS!AQ:AQ,MATCH(CHECKLIST!B827,DATOS!B:B,0),1)),"")</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O828" s="49" t="str">
        <f>IFERROR(IF(INDEX(DATOS!AQ:AQ,MATCH(CHECKLIST!B828,DATOS!B:B,0),1)=0,"",INDEX(DATOS!AQ:AQ,MATCH(CHECKLIST!B828,DATOS!B:B,0),1)),"")</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O829" s="49" t="str">
        <f>IFERROR(IF(INDEX(DATOS!AQ:AQ,MATCH(CHECKLIST!B829,DATOS!B:B,0),1)=0,"",INDEX(DATOS!AQ:AQ,MATCH(CHECKLIST!B829,DATOS!B:B,0),1)),"")</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O830" s="49" t="str">
        <f>IFERROR(IF(INDEX(DATOS!AQ:AQ,MATCH(CHECKLIST!B830,DATOS!B:B,0),1)=0,"",INDEX(DATOS!AQ:AQ,MATCH(CHECKLIST!B830,DATOS!B:B,0),1)),"")</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O831" s="49" t="str">
        <f>IFERROR(IF(INDEX(DATOS!AQ:AQ,MATCH(CHECKLIST!B831,DATOS!B:B,0),1)=0,"",INDEX(DATOS!AQ:AQ,MATCH(CHECKLIST!B831,DATOS!B:B,0),1)),"")</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O832" s="49" t="str">
        <f>IFERROR(IF(INDEX(DATOS!AQ:AQ,MATCH(CHECKLIST!B832,DATOS!B:B,0),1)=0,"",INDEX(DATOS!AQ:AQ,MATCH(CHECKLIST!B832,DATOS!B:B,0),1)),"")</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O833" s="49" t="str">
        <f>IFERROR(IF(INDEX(DATOS!AQ:AQ,MATCH(CHECKLIST!B833,DATOS!B:B,0),1)=0,"",INDEX(DATOS!AQ:AQ,MATCH(CHECKLIST!B833,DATOS!B:B,0),1)),"")</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O834" s="49" t="str">
        <f>IFERROR(IF(INDEX(DATOS!AQ:AQ,MATCH(CHECKLIST!B834,DATOS!B:B,0),1)=0,"",INDEX(DATOS!AQ:AQ,MATCH(CHECKLIST!B834,DATOS!B:B,0),1)),"")</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O835" s="49" t="str">
        <f>IFERROR(IF(INDEX(DATOS!AQ:AQ,MATCH(CHECKLIST!B835,DATOS!B:B,0),1)=0,"",INDEX(DATOS!AQ:AQ,MATCH(CHECKLIST!B835,DATOS!B:B,0),1)),"")</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O836" s="49" t="str">
        <f>IFERROR(IF(INDEX(DATOS!AQ:AQ,MATCH(CHECKLIST!B836,DATOS!B:B,0),1)=0,"",INDEX(DATOS!AQ:AQ,MATCH(CHECKLIST!B836,DATOS!B:B,0),1)),"")</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O837" s="49" t="str">
        <f>IFERROR(IF(INDEX(DATOS!AQ:AQ,MATCH(CHECKLIST!B837,DATOS!B:B,0),1)=0,"",INDEX(DATOS!AQ:AQ,MATCH(CHECKLIST!B837,DATOS!B:B,0),1)),"")</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O838" s="49" t="str">
        <f>IFERROR(IF(INDEX(DATOS!AQ:AQ,MATCH(CHECKLIST!B838,DATOS!B:B,0),1)=0,"",INDEX(DATOS!AQ:AQ,MATCH(CHECKLIST!B838,DATOS!B:B,0),1)),"")</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O839" s="49" t="str">
        <f>IFERROR(IF(INDEX(DATOS!AQ:AQ,MATCH(CHECKLIST!B839,DATOS!B:B,0),1)=0,"",INDEX(DATOS!AQ:AQ,MATCH(CHECKLIST!B839,DATOS!B:B,0),1)),"")</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O840" s="49" t="str">
        <f>IFERROR(IF(INDEX(DATOS!AQ:AQ,MATCH(CHECKLIST!B840,DATOS!B:B,0),1)=0,"",INDEX(DATOS!AQ:AQ,MATCH(CHECKLIST!B840,DATOS!B:B,0),1)),"")</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O841" s="49" t="str">
        <f>IFERROR(IF(INDEX(DATOS!AQ:AQ,MATCH(CHECKLIST!B841,DATOS!B:B,0),1)=0,"",INDEX(DATOS!AQ:AQ,MATCH(CHECKLIST!B841,DATOS!B:B,0),1)),"")</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O842" s="49" t="str">
        <f>IFERROR(IF(INDEX(DATOS!AQ:AQ,MATCH(CHECKLIST!B842,DATOS!B:B,0),1)=0,"",INDEX(DATOS!AQ:AQ,MATCH(CHECKLIST!B842,DATOS!B:B,0),1)),"")</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O843" s="49" t="str">
        <f>IFERROR(IF(INDEX(DATOS!AQ:AQ,MATCH(CHECKLIST!B843,DATOS!B:B,0),1)=0,"",INDEX(DATOS!AQ:AQ,MATCH(CHECKLIST!B843,DATOS!B:B,0),1)),"")</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O844" s="49" t="str">
        <f>IFERROR(IF(INDEX(DATOS!AQ:AQ,MATCH(CHECKLIST!B844,DATOS!B:B,0),1)=0,"",INDEX(DATOS!AQ:AQ,MATCH(CHECKLIST!B844,DATOS!B:B,0),1)),"")</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O845" s="49" t="str">
        <f>IFERROR(IF(INDEX(DATOS!AQ:AQ,MATCH(CHECKLIST!B845,DATOS!B:B,0),1)=0,"",INDEX(DATOS!AQ:AQ,MATCH(CHECKLIST!B845,DATOS!B:B,0),1)),"")</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O846" s="49" t="str">
        <f>IFERROR(IF(INDEX(DATOS!AQ:AQ,MATCH(CHECKLIST!B846,DATOS!B:B,0),1)=0,"",INDEX(DATOS!AQ:AQ,MATCH(CHECKLIST!B846,DATOS!B:B,0),1)),"")</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O847" s="49" t="str">
        <f>IFERROR(IF(INDEX(DATOS!AQ:AQ,MATCH(CHECKLIST!B847,DATOS!B:B,0),1)=0,"",INDEX(DATOS!AQ:AQ,MATCH(CHECKLIST!B847,DATOS!B:B,0),1)),"")</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O848" s="49" t="str">
        <f>IFERROR(IF(INDEX(DATOS!AQ:AQ,MATCH(CHECKLIST!B848,DATOS!B:B,0),1)=0,"",INDEX(DATOS!AQ:AQ,MATCH(CHECKLIST!B848,DATOS!B:B,0),1)),"")</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O849" s="49" t="str">
        <f>IFERROR(IF(INDEX(DATOS!AQ:AQ,MATCH(CHECKLIST!B849,DATOS!B:B,0),1)=0,"",INDEX(DATOS!AQ:AQ,MATCH(CHECKLIST!B849,DATOS!B:B,0),1)),"")</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O850" s="49" t="str">
        <f>IFERROR(IF(INDEX(DATOS!AQ:AQ,MATCH(CHECKLIST!B850,DATOS!B:B,0),1)=0,"",INDEX(DATOS!AQ:AQ,MATCH(CHECKLIST!B850,DATOS!B:B,0),1)),"")</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O851" s="49" t="str">
        <f>IFERROR(IF(INDEX(DATOS!AQ:AQ,MATCH(CHECKLIST!B851,DATOS!B:B,0),1)=0,"",INDEX(DATOS!AQ:AQ,MATCH(CHECKLIST!B851,DATOS!B:B,0),1)),"")</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O852" s="49" t="str">
        <f>IFERROR(IF(INDEX(DATOS!AQ:AQ,MATCH(CHECKLIST!B852,DATOS!B:B,0),1)=0,"",INDEX(DATOS!AQ:AQ,MATCH(CHECKLIST!B852,DATOS!B:B,0),1)),"")</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O853" s="49" t="str">
        <f>IFERROR(IF(INDEX(DATOS!AQ:AQ,MATCH(CHECKLIST!B853,DATOS!B:B,0),1)=0,"",INDEX(DATOS!AQ:AQ,MATCH(CHECKLIST!B853,DATOS!B:B,0),1)),"")</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O854" s="49" t="str">
        <f>IFERROR(IF(INDEX(DATOS!AQ:AQ,MATCH(CHECKLIST!B854,DATOS!B:B,0),1)=0,"",INDEX(DATOS!AQ:AQ,MATCH(CHECKLIST!B854,DATOS!B:B,0),1)),"")</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O855" s="49" t="str">
        <f>IFERROR(IF(INDEX(DATOS!AQ:AQ,MATCH(CHECKLIST!B855,DATOS!B:B,0),1)=0,"",INDEX(DATOS!AQ:AQ,MATCH(CHECKLIST!B855,DATOS!B:B,0),1)),"")</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O856" s="49" t="str">
        <f>IFERROR(IF(INDEX(DATOS!AQ:AQ,MATCH(CHECKLIST!B856,DATOS!B:B,0),1)=0,"",INDEX(DATOS!AQ:AQ,MATCH(CHECKLIST!B856,DATOS!B:B,0),1)),"")</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O857" s="49" t="str">
        <f>IFERROR(IF(INDEX(DATOS!AQ:AQ,MATCH(CHECKLIST!B857,DATOS!B:B,0),1)=0,"",INDEX(DATOS!AQ:AQ,MATCH(CHECKLIST!B857,DATOS!B:B,0),1)),"")</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O858" s="49" t="str">
        <f>IFERROR(IF(INDEX(DATOS!AQ:AQ,MATCH(CHECKLIST!B858,DATOS!B:B,0),1)=0,"",INDEX(DATOS!AQ:AQ,MATCH(CHECKLIST!B858,DATOS!B:B,0),1)),"")</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O859" s="49" t="str">
        <f>IFERROR(IF(INDEX(DATOS!AQ:AQ,MATCH(CHECKLIST!B859,DATOS!B:B,0),1)=0,"",INDEX(DATOS!AQ:AQ,MATCH(CHECKLIST!B859,DATOS!B:B,0),1)),"")</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O860" s="49" t="str">
        <f>IFERROR(IF(INDEX(DATOS!AQ:AQ,MATCH(CHECKLIST!B860,DATOS!B:B,0),1)=0,"",INDEX(DATOS!AQ:AQ,MATCH(CHECKLIST!B860,DATOS!B:B,0),1)),"")</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O861" s="49" t="str">
        <f>IFERROR(IF(INDEX(DATOS!AQ:AQ,MATCH(CHECKLIST!B861,DATOS!B:B,0),1)=0,"",INDEX(DATOS!AQ:AQ,MATCH(CHECKLIST!B861,DATOS!B:B,0),1)),"")</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O862" s="49" t="str">
        <f>IFERROR(IF(INDEX(DATOS!AQ:AQ,MATCH(CHECKLIST!B862,DATOS!B:B,0),1)=0,"",INDEX(DATOS!AQ:AQ,MATCH(CHECKLIST!B862,DATOS!B:B,0),1)),"")</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O863" s="49" t="str">
        <f>IFERROR(IF(INDEX(DATOS!AQ:AQ,MATCH(CHECKLIST!B863,DATOS!B:B,0),1)=0,"",INDEX(DATOS!AQ:AQ,MATCH(CHECKLIST!B863,DATOS!B:B,0),1)),"")</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O864" s="49" t="str">
        <f>IFERROR(IF(INDEX(DATOS!AQ:AQ,MATCH(CHECKLIST!B864,DATOS!B:B,0),1)=0,"",INDEX(DATOS!AQ:AQ,MATCH(CHECKLIST!B864,DATOS!B:B,0),1)),"")</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O865" s="49" t="str">
        <f>IFERROR(IF(INDEX(DATOS!AQ:AQ,MATCH(CHECKLIST!B865,DATOS!B:B,0),1)=0,"",INDEX(DATOS!AQ:AQ,MATCH(CHECKLIST!B865,DATOS!B:B,0),1)),"")</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O866" s="49" t="str">
        <f>IFERROR(IF(INDEX(DATOS!AQ:AQ,MATCH(CHECKLIST!B866,DATOS!B:B,0),1)=0,"",INDEX(DATOS!AQ:AQ,MATCH(CHECKLIST!B866,DATOS!B:B,0),1)),"")</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O867" s="49" t="str">
        <f>IFERROR(IF(INDEX(DATOS!AQ:AQ,MATCH(CHECKLIST!B867,DATOS!B:B,0),1)=0,"",INDEX(DATOS!AQ:AQ,MATCH(CHECKLIST!B867,DATOS!B:B,0),1)),"")</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O868" s="49" t="str">
        <f>IFERROR(IF(INDEX(DATOS!AQ:AQ,MATCH(CHECKLIST!B868,DATOS!B:B,0),1)=0,"",INDEX(DATOS!AQ:AQ,MATCH(CHECKLIST!B868,DATOS!B:B,0),1)),"")</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O869" s="49" t="str">
        <f>IFERROR(IF(INDEX(DATOS!AQ:AQ,MATCH(CHECKLIST!B869,DATOS!B:B,0),1)=0,"",INDEX(DATOS!AQ:AQ,MATCH(CHECKLIST!B869,DATOS!B:B,0),1)),"")</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O870" s="49" t="str">
        <f>IFERROR(IF(INDEX(DATOS!AQ:AQ,MATCH(CHECKLIST!B870,DATOS!B:B,0),1)=0,"",INDEX(DATOS!AQ:AQ,MATCH(CHECKLIST!B870,DATOS!B:B,0),1)),"")</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O871" s="49" t="str">
        <f>IFERROR(IF(INDEX(DATOS!AQ:AQ,MATCH(CHECKLIST!B871,DATOS!B:B,0),1)=0,"",INDEX(DATOS!AQ:AQ,MATCH(CHECKLIST!B871,DATOS!B:B,0),1)),"")</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O872" s="49" t="str">
        <f>IFERROR(IF(INDEX(DATOS!AQ:AQ,MATCH(CHECKLIST!B872,DATOS!B:B,0),1)=0,"",INDEX(DATOS!AQ:AQ,MATCH(CHECKLIST!B872,DATOS!B:B,0),1)),"")</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O873" s="49" t="str">
        <f>IFERROR(IF(INDEX(DATOS!AQ:AQ,MATCH(CHECKLIST!B873,DATOS!B:B,0),1)=0,"",INDEX(DATOS!AQ:AQ,MATCH(CHECKLIST!B873,DATOS!B:B,0),1)),"")</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O874" s="49" t="str">
        <f>IFERROR(IF(INDEX(DATOS!AQ:AQ,MATCH(CHECKLIST!B874,DATOS!B:B,0),1)=0,"",INDEX(DATOS!AQ:AQ,MATCH(CHECKLIST!B874,DATOS!B:B,0),1)),"")</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O875" s="49" t="str">
        <f>IFERROR(IF(INDEX(DATOS!AQ:AQ,MATCH(CHECKLIST!B875,DATOS!B:B,0),1)=0,"",INDEX(DATOS!AQ:AQ,MATCH(CHECKLIST!B875,DATOS!B:B,0),1)),"")</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O876" s="49" t="str">
        <f>IFERROR(IF(INDEX(DATOS!AQ:AQ,MATCH(CHECKLIST!B876,DATOS!B:B,0),1)=0,"",INDEX(DATOS!AQ:AQ,MATCH(CHECKLIST!B876,DATOS!B:B,0),1)),"")</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O877" s="49" t="str">
        <f>IFERROR(IF(INDEX(DATOS!AQ:AQ,MATCH(CHECKLIST!B877,DATOS!B:B,0),1)=0,"",INDEX(DATOS!AQ:AQ,MATCH(CHECKLIST!B877,DATOS!B:B,0),1)),"")</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O878" s="49" t="str">
        <f>IFERROR(IF(INDEX(DATOS!AQ:AQ,MATCH(CHECKLIST!B878,DATOS!B:B,0),1)=0,"",INDEX(DATOS!AQ:AQ,MATCH(CHECKLIST!B878,DATOS!B:B,0),1)),"")</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O879" s="49" t="str">
        <f>IFERROR(IF(INDEX(DATOS!AQ:AQ,MATCH(CHECKLIST!B879,DATOS!B:B,0),1)=0,"",INDEX(DATOS!AQ:AQ,MATCH(CHECKLIST!B879,DATOS!B:B,0),1)),"")</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O880" s="49" t="str">
        <f>IFERROR(IF(INDEX(DATOS!AQ:AQ,MATCH(CHECKLIST!B880,DATOS!B:B,0),1)=0,"",INDEX(DATOS!AQ:AQ,MATCH(CHECKLIST!B880,DATOS!B:B,0),1)),"")</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O881" s="49" t="str">
        <f>IFERROR(IF(INDEX(DATOS!AQ:AQ,MATCH(CHECKLIST!B881,DATOS!B:B,0),1)=0,"",INDEX(DATOS!AQ:AQ,MATCH(CHECKLIST!B881,DATOS!B:B,0),1)),"")</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O882" s="49" t="str">
        <f>IFERROR(IF(INDEX(DATOS!AQ:AQ,MATCH(CHECKLIST!B882,DATOS!B:B,0),1)=0,"",INDEX(DATOS!AQ:AQ,MATCH(CHECKLIST!B882,DATOS!B:B,0),1)),"")</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O883" s="49" t="str">
        <f>IFERROR(IF(INDEX(DATOS!AQ:AQ,MATCH(CHECKLIST!B883,DATOS!B:B,0),1)=0,"",INDEX(DATOS!AQ:AQ,MATCH(CHECKLIST!B883,DATOS!B:B,0),1)),"")</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O884" s="49" t="str">
        <f>IFERROR(IF(INDEX(DATOS!AQ:AQ,MATCH(CHECKLIST!B884,DATOS!B:B,0),1)=0,"",INDEX(DATOS!AQ:AQ,MATCH(CHECKLIST!B884,DATOS!B:B,0),1)),"")</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O885" s="49" t="str">
        <f>IFERROR(IF(INDEX(DATOS!AQ:AQ,MATCH(CHECKLIST!B885,DATOS!B:B,0),1)=0,"",INDEX(DATOS!AQ:AQ,MATCH(CHECKLIST!B885,DATOS!B:B,0),1)),"")</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O886" s="49" t="str">
        <f>IFERROR(IF(INDEX(DATOS!AQ:AQ,MATCH(CHECKLIST!B886,DATOS!B:B,0),1)=0,"",INDEX(DATOS!AQ:AQ,MATCH(CHECKLIST!B886,DATOS!B:B,0),1)),"")</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O887" s="49" t="str">
        <f>IFERROR(IF(INDEX(DATOS!AQ:AQ,MATCH(CHECKLIST!B887,DATOS!B:B,0),1)=0,"",INDEX(DATOS!AQ:AQ,MATCH(CHECKLIST!B887,DATOS!B:B,0),1)),"")</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O888" s="49" t="str">
        <f>IFERROR(IF(INDEX(DATOS!AQ:AQ,MATCH(CHECKLIST!B888,DATOS!B:B,0),1)=0,"",INDEX(DATOS!AQ:AQ,MATCH(CHECKLIST!B888,DATOS!B:B,0),1)),"")</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O889" s="49" t="str">
        <f>IFERROR(IF(INDEX(DATOS!AQ:AQ,MATCH(CHECKLIST!B889,DATOS!B:B,0),1)=0,"",INDEX(DATOS!AQ:AQ,MATCH(CHECKLIST!B889,DATOS!B:B,0),1)),"")</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O890" s="49" t="str">
        <f>IFERROR(IF(INDEX(DATOS!AQ:AQ,MATCH(CHECKLIST!B890,DATOS!B:B,0),1)=0,"",INDEX(DATOS!AQ:AQ,MATCH(CHECKLIST!B890,DATOS!B:B,0),1)),"")</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O891" s="49" t="str">
        <f>IFERROR(IF(INDEX(DATOS!AQ:AQ,MATCH(CHECKLIST!B891,DATOS!B:B,0),1)=0,"",INDEX(DATOS!AQ:AQ,MATCH(CHECKLIST!B891,DATOS!B:B,0),1)),"")</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O892" s="49" t="str">
        <f>IFERROR(IF(INDEX(DATOS!AQ:AQ,MATCH(CHECKLIST!B892,DATOS!B:B,0),1)=0,"",INDEX(DATOS!AQ:AQ,MATCH(CHECKLIST!B892,DATOS!B:B,0),1)),"")</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O893" s="49" t="str">
        <f>IFERROR(IF(INDEX(DATOS!AQ:AQ,MATCH(CHECKLIST!B893,DATOS!B:B,0),1)=0,"",INDEX(DATOS!AQ:AQ,MATCH(CHECKLIST!B893,DATOS!B:B,0),1)),"")</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O894" s="49" t="str">
        <f>IFERROR(IF(INDEX(DATOS!AQ:AQ,MATCH(CHECKLIST!B894,DATOS!B:B,0),1)=0,"",INDEX(DATOS!AQ:AQ,MATCH(CHECKLIST!B894,DATOS!B:B,0),1)),"")</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O895" s="49" t="str">
        <f>IFERROR(IF(INDEX(DATOS!AQ:AQ,MATCH(CHECKLIST!B895,DATOS!B:B,0),1)=0,"",INDEX(DATOS!AQ:AQ,MATCH(CHECKLIST!B895,DATOS!B:B,0),1)),"")</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O896" s="49" t="str">
        <f>IFERROR(IF(INDEX(DATOS!AQ:AQ,MATCH(CHECKLIST!B896,DATOS!B:B,0),1)=0,"",INDEX(DATOS!AQ:AQ,MATCH(CHECKLIST!B896,DATOS!B:B,0),1)),"")</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O897" s="49" t="str">
        <f>IFERROR(IF(INDEX(DATOS!AQ:AQ,MATCH(CHECKLIST!B897,DATOS!B:B,0),1)=0,"",INDEX(DATOS!AQ:AQ,MATCH(CHECKLIST!B897,DATOS!B:B,0),1)),"")</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O898" s="49" t="str">
        <f>IFERROR(IF(INDEX(DATOS!AQ:AQ,MATCH(CHECKLIST!B898,DATOS!B:B,0),1)=0,"",INDEX(DATOS!AQ:AQ,MATCH(CHECKLIST!B898,DATOS!B:B,0),1)),"")</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O899" s="49" t="str">
        <f>IFERROR(IF(INDEX(DATOS!AQ:AQ,MATCH(CHECKLIST!B899,DATOS!B:B,0),1)=0,"",INDEX(DATOS!AQ:AQ,MATCH(CHECKLIST!B899,DATOS!B:B,0),1)),"")</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O900" s="49" t="str">
        <f>IFERROR(IF(INDEX(DATOS!AQ:AQ,MATCH(CHECKLIST!B900,DATOS!B:B,0),1)=0,"",INDEX(DATOS!AQ:AQ,MATCH(CHECKLIST!B900,DATOS!B:B,0),1)),"")</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O901" s="49" t="str">
        <f>IFERROR(IF(INDEX(DATOS!AQ:AQ,MATCH(CHECKLIST!B901,DATOS!B:B,0),1)=0,"",INDEX(DATOS!AQ:AQ,MATCH(CHECKLIST!B901,DATOS!B:B,0),1)),"")</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O902" s="49" t="str">
        <f>IFERROR(IF(INDEX(DATOS!AQ:AQ,MATCH(CHECKLIST!B902,DATOS!B:B,0),1)=0,"",INDEX(DATOS!AQ:AQ,MATCH(CHECKLIST!B902,DATOS!B:B,0),1)),"")</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O903" s="49" t="str">
        <f>IFERROR(IF(INDEX(DATOS!AQ:AQ,MATCH(CHECKLIST!B903,DATOS!B:B,0),1)=0,"",INDEX(DATOS!AQ:AQ,MATCH(CHECKLIST!B903,DATOS!B:B,0),1)),"")</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O904" s="49" t="str">
        <f>IFERROR(IF(INDEX(DATOS!AQ:AQ,MATCH(CHECKLIST!B904,DATOS!B:B,0),1)=0,"",INDEX(DATOS!AQ:AQ,MATCH(CHECKLIST!B904,DATOS!B:B,0),1)),"")</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O905" s="49" t="str">
        <f>IFERROR(IF(INDEX(DATOS!AQ:AQ,MATCH(CHECKLIST!B905,DATOS!B:B,0),1)=0,"",INDEX(DATOS!AQ:AQ,MATCH(CHECKLIST!B905,DATOS!B:B,0),1)),"")</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O906" s="49" t="str">
        <f>IFERROR(IF(INDEX(DATOS!AQ:AQ,MATCH(CHECKLIST!B906,DATOS!B:B,0),1)=0,"",INDEX(DATOS!AQ:AQ,MATCH(CHECKLIST!B906,DATOS!B:B,0),1)),"")</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O907" s="49" t="str">
        <f>IFERROR(IF(INDEX(DATOS!AQ:AQ,MATCH(CHECKLIST!B907,DATOS!B:B,0),1)=0,"",INDEX(DATOS!AQ:AQ,MATCH(CHECKLIST!B907,DATOS!B:B,0),1)),"")</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O908" s="49" t="str">
        <f>IFERROR(IF(INDEX(DATOS!AQ:AQ,MATCH(CHECKLIST!B908,DATOS!B:B,0),1)=0,"",INDEX(DATOS!AQ:AQ,MATCH(CHECKLIST!B908,DATOS!B:B,0),1)),"")</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O909" s="49" t="str">
        <f>IFERROR(IF(INDEX(DATOS!AQ:AQ,MATCH(CHECKLIST!B909,DATOS!B:B,0),1)=0,"",INDEX(DATOS!AQ:AQ,MATCH(CHECKLIST!B909,DATOS!B:B,0),1)),"")</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O910" s="49" t="str">
        <f>IFERROR(IF(INDEX(DATOS!AQ:AQ,MATCH(CHECKLIST!B910,DATOS!B:B,0),1)=0,"",INDEX(DATOS!AQ:AQ,MATCH(CHECKLIST!B910,DATOS!B:B,0),1)),"")</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O911" s="49" t="str">
        <f>IFERROR(IF(INDEX(DATOS!AQ:AQ,MATCH(CHECKLIST!B911,DATOS!B:B,0),1)=0,"",INDEX(DATOS!AQ:AQ,MATCH(CHECKLIST!B911,DATOS!B:B,0),1)),"")</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O912" s="49" t="str">
        <f>IFERROR(IF(INDEX(DATOS!AQ:AQ,MATCH(CHECKLIST!B912,DATOS!B:B,0),1)=0,"",INDEX(DATOS!AQ:AQ,MATCH(CHECKLIST!B912,DATOS!B:B,0),1)),"")</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O913" s="49" t="str">
        <f>IFERROR(IF(INDEX(DATOS!AQ:AQ,MATCH(CHECKLIST!B913,DATOS!B:B,0),1)=0,"",INDEX(DATOS!AQ:AQ,MATCH(CHECKLIST!B913,DATOS!B:B,0),1)),"")</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O914" s="49" t="str">
        <f>IFERROR(IF(INDEX(DATOS!AQ:AQ,MATCH(CHECKLIST!B914,DATOS!B:B,0),1)=0,"",INDEX(DATOS!AQ:AQ,MATCH(CHECKLIST!B914,DATOS!B:B,0),1)),"")</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O915" s="49" t="str">
        <f>IFERROR(IF(INDEX(DATOS!AQ:AQ,MATCH(CHECKLIST!B915,DATOS!B:B,0),1)=0,"",INDEX(DATOS!AQ:AQ,MATCH(CHECKLIST!B915,DATOS!B:B,0),1)),"")</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O916" s="49" t="str">
        <f>IFERROR(IF(INDEX(DATOS!AQ:AQ,MATCH(CHECKLIST!B916,DATOS!B:B,0),1)=0,"",INDEX(DATOS!AQ:AQ,MATCH(CHECKLIST!B916,DATOS!B:B,0),1)),"")</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O917" s="49" t="str">
        <f>IFERROR(IF(INDEX(DATOS!AQ:AQ,MATCH(CHECKLIST!B917,DATOS!B:B,0),1)=0,"",INDEX(DATOS!AQ:AQ,MATCH(CHECKLIST!B917,DATOS!B:B,0),1)),"")</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O918" s="49" t="str">
        <f>IFERROR(IF(INDEX(DATOS!AQ:AQ,MATCH(CHECKLIST!B918,DATOS!B:B,0),1)=0,"",INDEX(DATOS!AQ:AQ,MATCH(CHECKLIST!B918,DATOS!B:B,0),1)),"")</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O919" s="49" t="str">
        <f>IFERROR(IF(INDEX(DATOS!AQ:AQ,MATCH(CHECKLIST!B919,DATOS!B:B,0),1)=0,"",INDEX(DATOS!AQ:AQ,MATCH(CHECKLIST!B919,DATOS!B:B,0),1)),"")</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O920" s="49" t="str">
        <f>IFERROR(IF(INDEX(DATOS!AQ:AQ,MATCH(CHECKLIST!B920,DATOS!B:B,0),1)=0,"",INDEX(DATOS!AQ:AQ,MATCH(CHECKLIST!B920,DATOS!B:B,0),1)),"")</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O921" s="49" t="str">
        <f>IFERROR(IF(INDEX(DATOS!AQ:AQ,MATCH(CHECKLIST!B921,DATOS!B:B,0),1)=0,"",INDEX(DATOS!AQ:AQ,MATCH(CHECKLIST!B921,DATOS!B:B,0),1)),"")</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O922" s="49" t="str">
        <f>IFERROR(IF(INDEX(DATOS!AQ:AQ,MATCH(CHECKLIST!B922,DATOS!B:B,0),1)=0,"",INDEX(DATOS!AQ:AQ,MATCH(CHECKLIST!B922,DATOS!B:B,0),1)),"")</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O923" s="49" t="str">
        <f>IFERROR(IF(INDEX(DATOS!AQ:AQ,MATCH(CHECKLIST!B923,DATOS!B:B,0),1)=0,"",INDEX(DATOS!AQ:AQ,MATCH(CHECKLIST!B923,DATOS!B:B,0),1)),"")</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O924" s="49" t="str">
        <f>IFERROR(IF(INDEX(DATOS!AQ:AQ,MATCH(CHECKLIST!B924,DATOS!B:B,0),1)=0,"",INDEX(DATOS!AQ:AQ,MATCH(CHECKLIST!B924,DATOS!B:B,0),1)),"")</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O925" s="49" t="str">
        <f>IFERROR(IF(INDEX(DATOS!AQ:AQ,MATCH(CHECKLIST!B925,DATOS!B:B,0),1)=0,"",INDEX(DATOS!AQ:AQ,MATCH(CHECKLIST!B925,DATOS!B:B,0),1)),"")</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O926" s="49" t="str">
        <f>IFERROR(IF(INDEX(DATOS!AQ:AQ,MATCH(CHECKLIST!B926,DATOS!B:B,0),1)=0,"",INDEX(DATOS!AQ:AQ,MATCH(CHECKLIST!B926,DATOS!B:B,0),1)),"")</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O927" s="49" t="str">
        <f>IFERROR(IF(INDEX(DATOS!AQ:AQ,MATCH(CHECKLIST!B927,DATOS!B:B,0),1)=0,"",INDEX(DATOS!AQ:AQ,MATCH(CHECKLIST!B927,DATOS!B:B,0),1)),"")</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O928" s="49" t="str">
        <f>IFERROR(IF(INDEX(DATOS!AQ:AQ,MATCH(CHECKLIST!B928,DATOS!B:B,0),1)=0,"",INDEX(DATOS!AQ:AQ,MATCH(CHECKLIST!B928,DATOS!B:B,0),1)),"")</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O929" s="49" t="str">
        <f>IFERROR(IF(INDEX(DATOS!AQ:AQ,MATCH(CHECKLIST!B929,DATOS!B:B,0),1)=0,"",INDEX(DATOS!AQ:AQ,MATCH(CHECKLIST!B929,DATOS!B:B,0),1)),"")</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O930" s="49" t="str">
        <f>IFERROR(IF(INDEX(DATOS!AQ:AQ,MATCH(CHECKLIST!B930,DATOS!B:B,0),1)=0,"",INDEX(DATOS!AQ:AQ,MATCH(CHECKLIST!B930,DATOS!B:B,0),1)),"")</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O931" s="49" t="str">
        <f>IFERROR(IF(INDEX(DATOS!AQ:AQ,MATCH(CHECKLIST!B931,DATOS!B:B,0),1)=0,"",INDEX(DATOS!AQ:AQ,MATCH(CHECKLIST!B931,DATOS!B:B,0),1)),"")</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O932" s="49" t="str">
        <f>IFERROR(IF(INDEX(DATOS!AQ:AQ,MATCH(CHECKLIST!B932,DATOS!B:B,0),1)=0,"",INDEX(DATOS!AQ:AQ,MATCH(CHECKLIST!B932,DATOS!B:B,0),1)),"")</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O933" s="49" t="str">
        <f>IFERROR(IF(INDEX(DATOS!AQ:AQ,MATCH(CHECKLIST!B933,DATOS!B:B,0),1)=0,"",INDEX(DATOS!AQ:AQ,MATCH(CHECKLIST!B933,DATOS!B:B,0),1)),"")</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O934" s="49" t="str">
        <f>IFERROR(IF(INDEX(DATOS!AQ:AQ,MATCH(CHECKLIST!B934,DATOS!B:B,0),1)=0,"",INDEX(DATOS!AQ:AQ,MATCH(CHECKLIST!B934,DATOS!B:B,0),1)),"")</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O935" s="49" t="str">
        <f>IFERROR(IF(INDEX(DATOS!AQ:AQ,MATCH(CHECKLIST!B935,DATOS!B:B,0),1)=0,"",INDEX(DATOS!AQ:AQ,MATCH(CHECKLIST!B935,DATOS!B:B,0),1)),"")</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O936" s="49" t="str">
        <f>IFERROR(IF(INDEX(DATOS!AQ:AQ,MATCH(CHECKLIST!B936,DATOS!B:B,0),1)=0,"",INDEX(DATOS!AQ:AQ,MATCH(CHECKLIST!B936,DATOS!B:B,0),1)),"")</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O937" s="49" t="str">
        <f>IFERROR(IF(INDEX(DATOS!AQ:AQ,MATCH(CHECKLIST!B937,DATOS!B:B,0),1)=0,"",INDEX(DATOS!AQ:AQ,MATCH(CHECKLIST!B937,DATOS!B:B,0),1)),"")</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O938" s="49" t="str">
        <f>IFERROR(IF(INDEX(DATOS!AQ:AQ,MATCH(CHECKLIST!B938,DATOS!B:B,0),1)=0,"",INDEX(DATOS!AQ:AQ,MATCH(CHECKLIST!B938,DATOS!B:B,0),1)),"")</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O939" s="49" t="str">
        <f>IFERROR(IF(INDEX(DATOS!AQ:AQ,MATCH(CHECKLIST!B939,DATOS!B:B,0),1)=0,"",INDEX(DATOS!AQ:AQ,MATCH(CHECKLIST!B939,DATOS!B:B,0),1)),"")</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O940" s="49" t="str">
        <f>IFERROR(IF(INDEX(DATOS!AQ:AQ,MATCH(CHECKLIST!B940,DATOS!B:B,0),1)=0,"",INDEX(DATOS!AQ:AQ,MATCH(CHECKLIST!B940,DATOS!B:B,0),1)),"")</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O941" s="49" t="str">
        <f>IFERROR(IF(INDEX(DATOS!AQ:AQ,MATCH(CHECKLIST!B941,DATOS!B:B,0),1)=0,"",INDEX(DATOS!AQ:AQ,MATCH(CHECKLIST!B941,DATOS!B:B,0),1)),"")</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O942" s="49" t="str">
        <f>IFERROR(IF(INDEX(DATOS!AQ:AQ,MATCH(CHECKLIST!B942,DATOS!B:B,0),1)=0,"",INDEX(DATOS!AQ:AQ,MATCH(CHECKLIST!B942,DATOS!B:B,0),1)),"")</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O943" s="49" t="str">
        <f>IFERROR(IF(INDEX(DATOS!AQ:AQ,MATCH(CHECKLIST!B943,DATOS!B:B,0),1)=0,"",INDEX(DATOS!AQ:AQ,MATCH(CHECKLIST!B943,DATOS!B:B,0),1)),"")</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O944" s="49" t="str">
        <f>IFERROR(IF(INDEX(DATOS!AQ:AQ,MATCH(CHECKLIST!B944,DATOS!B:B,0),1)=0,"",INDEX(DATOS!AQ:AQ,MATCH(CHECKLIST!B944,DATOS!B:B,0),1)),"")</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O945" s="49" t="str">
        <f>IFERROR(IF(INDEX(DATOS!AQ:AQ,MATCH(CHECKLIST!B945,DATOS!B:B,0),1)=0,"",INDEX(DATOS!AQ:AQ,MATCH(CHECKLIST!B945,DATOS!B:B,0),1)),"")</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O946" s="49" t="str">
        <f>IFERROR(IF(INDEX(DATOS!AQ:AQ,MATCH(CHECKLIST!B946,DATOS!B:B,0),1)=0,"",INDEX(DATOS!AQ:AQ,MATCH(CHECKLIST!B946,DATOS!B:B,0),1)),"")</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O947" s="49" t="str">
        <f>IFERROR(IF(INDEX(DATOS!AQ:AQ,MATCH(CHECKLIST!B947,DATOS!B:B,0),1)=0,"",INDEX(DATOS!AQ:AQ,MATCH(CHECKLIST!B947,DATOS!B:B,0),1)),"")</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O948" s="49" t="str">
        <f>IFERROR(IF(INDEX(DATOS!AQ:AQ,MATCH(CHECKLIST!B948,DATOS!B:B,0),1)=0,"",INDEX(DATOS!AQ:AQ,MATCH(CHECKLIST!B948,DATOS!B:B,0),1)),"")</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O949" s="49" t="str">
        <f>IFERROR(IF(INDEX(DATOS!AQ:AQ,MATCH(CHECKLIST!B949,DATOS!B:B,0),1)=0,"",INDEX(DATOS!AQ:AQ,MATCH(CHECKLIST!B949,DATOS!B:B,0),1)),"")</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O950" s="49" t="str">
        <f>IFERROR(IF(INDEX(DATOS!AQ:AQ,MATCH(CHECKLIST!B950,DATOS!B:B,0),1)=0,"",INDEX(DATOS!AQ:AQ,MATCH(CHECKLIST!B950,DATOS!B:B,0),1)),"")</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O951" s="49" t="str">
        <f>IFERROR(IF(INDEX(DATOS!AQ:AQ,MATCH(CHECKLIST!B951,DATOS!B:B,0),1)=0,"",INDEX(DATOS!AQ:AQ,MATCH(CHECKLIST!B951,DATOS!B:B,0),1)),"")</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O952" s="49" t="str">
        <f>IFERROR(IF(INDEX(DATOS!AQ:AQ,MATCH(CHECKLIST!B952,DATOS!B:B,0),1)=0,"",INDEX(DATOS!AQ:AQ,MATCH(CHECKLIST!B952,DATOS!B:B,0),1)),"")</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O953" s="49" t="str">
        <f>IFERROR(IF(INDEX(DATOS!AQ:AQ,MATCH(CHECKLIST!B953,DATOS!B:B,0),1)=0,"",INDEX(DATOS!AQ:AQ,MATCH(CHECKLIST!B953,DATOS!B:B,0),1)),"")</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O954" s="49" t="str">
        <f>IFERROR(IF(INDEX(DATOS!AQ:AQ,MATCH(CHECKLIST!B954,DATOS!B:B,0),1)=0,"",INDEX(DATOS!AQ:AQ,MATCH(CHECKLIST!B954,DATOS!B:B,0),1)),"")</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O955" s="49" t="str">
        <f>IFERROR(IF(INDEX(DATOS!AQ:AQ,MATCH(CHECKLIST!B955,DATOS!B:B,0),1)=0,"",INDEX(DATOS!AQ:AQ,MATCH(CHECKLIST!B955,DATOS!B:B,0),1)),"")</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O956" s="49" t="str">
        <f>IFERROR(IF(INDEX(DATOS!AQ:AQ,MATCH(CHECKLIST!B956,DATOS!B:B,0),1)=0,"",INDEX(DATOS!AQ:AQ,MATCH(CHECKLIST!B956,DATOS!B:B,0),1)),"")</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O957" s="49" t="str">
        <f>IFERROR(IF(INDEX(DATOS!AQ:AQ,MATCH(CHECKLIST!B957,DATOS!B:B,0),1)=0,"",INDEX(DATOS!AQ:AQ,MATCH(CHECKLIST!B957,DATOS!B:B,0),1)),"")</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O958" s="49" t="str">
        <f>IFERROR(IF(INDEX(DATOS!AQ:AQ,MATCH(CHECKLIST!B958,DATOS!B:B,0),1)=0,"",INDEX(DATOS!AQ:AQ,MATCH(CHECKLIST!B958,DATOS!B:B,0),1)),"")</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O959" s="49" t="str">
        <f>IFERROR(IF(INDEX(DATOS!AQ:AQ,MATCH(CHECKLIST!B959,DATOS!B:B,0),1)=0,"",INDEX(DATOS!AQ:AQ,MATCH(CHECKLIST!B959,DATOS!B:B,0),1)),"")</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O960" s="49" t="str">
        <f>IFERROR(IF(INDEX(DATOS!AQ:AQ,MATCH(CHECKLIST!B960,DATOS!B:B,0),1)=0,"",INDEX(DATOS!AQ:AQ,MATCH(CHECKLIST!B960,DATOS!B:B,0),1)),"")</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O961" s="49" t="str">
        <f>IFERROR(IF(INDEX(DATOS!AQ:AQ,MATCH(CHECKLIST!B961,DATOS!B:B,0),1)=0,"",INDEX(DATOS!AQ:AQ,MATCH(CHECKLIST!B961,DATOS!B:B,0),1)),"")</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O962" s="49" t="str">
        <f>IFERROR(IF(INDEX(DATOS!AQ:AQ,MATCH(CHECKLIST!B962,DATOS!B:B,0),1)=0,"",INDEX(DATOS!AQ:AQ,MATCH(CHECKLIST!B962,DATOS!B:B,0),1)),"")</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O963" s="49" t="str">
        <f>IFERROR(IF(INDEX(DATOS!AQ:AQ,MATCH(CHECKLIST!B963,DATOS!B:B,0),1)=0,"",INDEX(DATOS!AQ:AQ,MATCH(CHECKLIST!B963,DATOS!B:B,0),1)),"")</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O964" s="49" t="str">
        <f>IFERROR(IF(INDEX(DATOS!AQ:AQ,MATCH(CHECKLIST!B964,DATOS!B:B,0),1)=0,"",INDEX(DATOS!AQ:AQ,MATCH(CHECKLIST!B964,DATOS!B:B,0),1)),"")</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O965" s="49" t="str">
        <f>IFERROR(IF(INDEX(DATOS!AQ:AQ,MATCH(CHECKLIST!B965,DATOS!B:B,0),1)=0,"",INDEX(DATOS!AQ:AQ,MATCH(CHECKLIST!B965,DATOS!B:B,0),1)),"")</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O966" s="49" t="str">
        <f>IFERROR(IF(INDEX(DATOS!AQ:AQ,MATCH(CHECKLIST!B966,DATOS!B:B,0),1)=0,"",INDEX(DATOS!AQ:AQ,MATCH(CHECKLIST!B966,DATOS!B:B,0),1)),"")</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O967" s="49" t="str">
        <f>IFERROR(IF(INDEX(DATOS!AQ:AQ,MATCH(CHECKLIST!B967,DATOS!B:B,0),1)=0,"",INDEX(DATOS!AQ:AQ,MATCH(CHECKLIST!B967,DATOS!B:B,0),1)),"")</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O968" s="49" t="str">
        <f>IFERROR(IF(INDEX(DATOS!AQ:AQ,MATCH(CHECKLIST!B968,DATOS!B:B,0),1)=0,"",INDEX(DATOS!AQ:AQ,MATCH(CHECKLIST!B968,DATOS!B:B,0),1)),"")</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O969" s="49" t="str">
        <f>IFERROR(IF(INDEX(DATOS!AQ:AQ,MATCH(CHECKLIST!B969,DATOS!B:B,0),1)=0,"",INDEX(DATOS!AQ:AQ,MATCH(CHECKLIST!B969,DATOS!B:B,0),1)),"")</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O970" s="49" t="str">
        <f>IFERROR(IF(INDEX(DATOS!AQ:AQ,MATCH(CHECKLIST!B970,DATOS!B:B,0),1)=0,"",INDEX(DATOS!AQ:AQ,MATCH(CHECKLIST!B970,DATOS!B:B,0),1)),"")</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O971" s="49" t="str">
        <f>IFERROR(IF(INDEX(DATOS!AQ:AQ,MATCH(CHECKLIST!B971,DATOS!B:B,0),1)=0,"",INDEX(DATOS!AQ:AQ,MATCH(CHECKLIST!B971,DATOS!B:B,0),1)),"")</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O972" s="49" t="str">
        <f>IFERROR(IF(INDEX(DATOS!AQ:AQ,MATCH(CHECKLIST!B972,DATOS!B:B,0),1)=0,"",INDEX(DATOS!AQ:AQ,MATCH(CHECKLIST!B972,DATOS!B:B,0),1)),"")</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O973" s="49" t="str">
        <f>IFERROR(IF(INDEX(DATOS!AQ:AQ,MATCH(CHECKLIST!B973,DATOS!B:B,0),1)=0,"",INDEX(DATOS!AQ:AQ,MATCH(CHECKLIST!B973,DATOS!B:B,0),1)),"")</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O974" s="49" t="str">
        <f>IFERROR(IF(INDEX(DATOS!AQ:AQ,MATCH(CHECKLIST!B974,DATOS!B:B,0),1)=0,"",INDEX(DATOS!AQ:AQ,MATCH(CHECKLIST!B974,DATOS!B:B,0),1)),"")</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O975" s="49" t="str">
        <f>IFERROR(IF(INDEX(DATOS!AQ:AQ,MATCH(CHECKLIST!B975,DATOS!B:B,0),1)=0,"",INDEX(DATOS!AQ:AQ,MATCH(CHECKLIST!B975,DATOS!B:B,0),1)),"")</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O976" s="49" t="str">
        <f>IFERROR(IF(INDEX(DATOS!AQ:AQ,MATCH(CHECKLIST!B976,DATOS!B:B,0),1)=0,"",INDEX(DATOS!AQ:AQ,MATCH(CHECKLIST!B976,DATOS!B:B,0),1)),"")</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O977" s="49" t="str">
        <f>IFERROR(IF(INDEX(DATOS!AQ:AQ,MATCH(CHECKLIST!B977,DATOS!B:B,0),1)=0,"",INDEX(DATOS!AQ:AQ,MATCH(CHECKLIST!B977,DATOS!B:B,0),1)),"")</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O978" s="49" t="str">
        <f>IFERROR(IF(INDEX(DATOS!AQ:AQ,MATCH(CHECKLIST!B978,DATOS!B:B,0),1)=0,"",INDEX(DATOS!AQ:AQ,MATCH(CHECKLIST!B978,DATOS!B:B,0),1)),"")</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O979" s="49" t="str">
        <f>IFERROR(IF(INDEX(DATOS!AQ:AQ,MATCH(CHECKLIST!B979,DATOS!B:B,0),1)=0,"",INDEX(DATOS!AQ:AQ,MATCH(CHECKLIST!B979,DATOS!B:B,0),1)),"")</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O980" s="49" t="str">
        <f>IFERROR(IF(INDEX(DATOS!AQ:AQ,MATCH(CHECKLIST!B980,DATOS!B:B,0),1)=0,"",INDEX(DATOS!AQ:AQ,MATCH(CHECKLIST!B980,DATOS!B:B,0),1)),"")</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O981" s="49" t="str">
        <f>IFERROR(IF(INDEX(DATOS!AQ:AQ,MATCH(CHECKLIST!B981,DATOS!B:B,0),1)=0,"",INDEX(DATOS!AQ:AQ,MATCH(CHECKLIST!B981,DATOS!B:B,0),1)),"")</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O982" s="49" t="str">
        <f>IFERROR(IF(INDEX(DATOS!AQ:AQ,MATCH(CHECKLIST!B982,DATOS!B:B,0),1)=0,"",INDEX(DATOS!AQ:AQ,MATCH(CHECKLIST!B982,DATOS!B:B,0),1)),"")</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O983" s="49" t="str">
        <f>IFERROR(IF(INDEX(DATOS!AQ:AQ,MATCH(CHECKLIST!B983,DATOS!B:B,0),1)=0,"",INDEX(DATOS!AQ:AQ,MATCH(CHECKLIST!B983,DATOS!B:B,0),1)),"")</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O984" s="49" t="str">
        <f>IFERROR(IF(INDEX(DATOS!AQ:AQ,MATCH(CHECKLIST!B984,DATOS!B:B,0),1)=0,"",INDEX(DATOS!AQ:AQ,MATCH(CHECKLIST!B984,DATOS!B:B,0),1)),"")</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O985" s="49" t="str">
        <f>IFERROR(IF(INDEX(DATOS!AQ:AQ,MATCH(CHECKLIST!B985,DATOS!B:B,0),1)=0,"",INDEX(DATOS!AQ:AQ,MATCH(CHECKLIST!B985,DATOS!B:B,0),1)),"")</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O986" s="49" t="str">
        <f>IFERROR(IF(INDEX(DATOS!AQ:AQ,MATCH(CHECKLIST!B986,DATOS!B:B,0),1)=0,"",INDEX(DATOS!AQ:AQ,MATCH(CHECKLIST!B986,DATOS!B:B,0),1)),"")</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O987" s="49" t="str">
        <f>IFERROR(IF(INDEX(DATOS!AQ:AQ,MATCH(CHECKLIST!B987,DATOS!B:B,0),1)=0,"",INDEX(DATOS!AQ:AQ,MATCH(CHECKLIST!B987,DATOS!B:B,0),1)),"")</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O988" s="49" t="str">
        <f>IFERROR(IF(INDEX(DATOS!AQ:AQ,MATCH(CHECKLIST!B988,DATOS!B:B,0),1)=0,"",INDEX(DATOS!AQ:AQ,MATCH(CHECKLIST!B988,DATOS!B:B,0),1)),"")</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O989" s="49" t="str">
        <f>IFERROR(IF(INDEX(DATOS!AQ:AQ,MATCH(CHECKLIST!B989,DATOS!B:B,0),1)=0,"",INDEX(DATOS!AQ:AQ,MATCH(CHECKLIST!B989,DATOS!B:B,0),1)),"")</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O990" s="49" t="str">
        <f>IFERROR(IF(INDEX(DATOS!AQ:AQ,MATCH(CHECKLIST!B990,DATOS!B:B,0),1)=0,"",INDEX(DATOS!AQ:AQ,MATCH(CHECKLIST!B990,DATOS!B:B,0),1)),"")</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O991" s="49" t="str">
        <f>IFERROR(IF(INDEX(DATOS!AQ:AQ,MATCH(CHECKLIST!B991,DATOS!B:B,0),1)=0,"",INDEX(DATOS!AQ:AQ,MATCH(CHECKLIST!B991,DATOS!B:B,0),1)),"")</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O992" s="49" t="str">
        <f>IFERROR(IF(INDEX(DATOS!AQ:AQ,MATCH(CHECKLIST!B992,DATOS!B:B,0),1)=0,"",INDEX(DATOS!AQ:AQ,MATCH(CHECKLIST!B992,DATOS!B:B,0),1)),"")</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O993" s="49" t="str">
        <f>IFERROR(IF(INDEX(DATOS!AQ:AQ,MATCH(CHECKLIST!B993,DATOS!B:B,0),1)=0,"",INDEX(DATOS!AQ:AQ,MATCH(CHECKLIST!B993,DATOS!B:B,0),1)),"")</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O994" s="49" t="str">
        <f>IFERROR(IF(INDEX(DATOS!AQ:AQ,MATCH(CHECKLIST!B994,DATOS!B:B,0),1)=0,"",INDEX(DATOS!AQ:AQ,MATCH(CHECKLIST!B994,DATOS!B:B,0),1)),"")</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O995" s="49" t="str">
        <f>IFERROR(IF(INDEX(DATOS!AQ:AQ,MATCH(CHECKLIST!B995,DATOS!B:B,0),1)=0,"",INDEX(DATOS!AQ:AQ,MATCH(CHECKLIST!B995,DATOS!B:B,0),1)),"")</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O996" s="49" t="str">
        <f>IFERROR(IF(INDEX(DATOS!AQ:AQ,MATCH(CHECKLIST!B996,DATOS!B:B,0),1)=0,"",INDEX(DATOS!AQ:AQ,MATCH(CHECKLIST!B996,DATOS!B:B,0),1)),"")</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O997" s="49" t="str">
        <f>IFERROR(IF(INDEX(DATOS!AQ:AQ,MATCH(CHECKLIST!B997,DATOS!B:B,0),1)=0,"",INDEX(DATOS!AQ:AQ,MATCH(CHECKLIST!B997,DATOS!B:B,0),1)),"")</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O998" s="49" t="str">
        <f>IFERROR(IF(INDEX(DATOS!AQ:AQ,MATCH(CHECKLIST!B998,DATOS!B:B,0),1)=0,"",INDEX(DATOS!AQ:AQ,MATCH(CHECKLIST!B998,DATOS!B:B,0),1)),"")</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O999" s="49" t="str">
        <f>IFERROR(IF(INDEX(DATOS!AQ:AQ,MATCH(CHECKLIST!B999,DATOS!B:B,0),1)=0,"",INDEX(DATOS!AQ:AQ,MATCH(CHECKLIST!B999,DATOS!B:B,0),1)),"")</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O1000" s="49" t="str">
        <f>IFERROR(IF(INDEX(DATOS!AQ:AQ,MATCH(CHECKLIST!B1000,DATOS!B:B,0),1)=0,"",INDEX(DATOS!AQ:AQ,MATCH(CHECKLIST!B1000,DATOS!B:B,0),1)),"")</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B1001" t="str">
        <f>IFERROR(INDEX(DATOS!B:B,MATCH(CHECKLIST!A1001,DATOS!BV:BV,0),1),"")</f>
        <v/>
      </c>
      <c r="C1001" t="str">
        <f>IFERROR(INDEX(DATOS!J:J,MATCH(CHECKLIST!A1001,DATOS!BV:BV,0),1),"")</f>
        <v/>
      </c>
      <c r="D1001" t="str">
        <f>IFERROR(INDEX(DATOS!R:R,MATCH(CHECKLIST!E1001,DATOS!C:C,0),1),"")</f>
        <v/>
      </c>
      <c r="E1001" s="16" t="str">
        <f>IFERROR(INDEX(DATOS!C:C,MATCH(CHECKLIST!A1001,DATOS!BV:BV,0),1),"")</f>
        <v/>
      </c>
      <c r="F1001" s="13" t="str">
        <f t="shared" ref="F1001:F1064" si="54">IF(B1001="","",IF(CONCATENATE(G1001,H1001,I1001,J1001,K1001,L1001,M1001,N1001,P1001,Q1001)="","ü","û"))</f>
        <v/>
      </c>
      <c r="G1001" s="17" t="str">
        <f>IF(IFERROR(FIND(G$13,INDEX(DATOS!CB:CB,MATCH(CHECKLIST!B1001,DATOS!B:B,0),1),1),"")="",IF(IFERROR(FIND("FINADO",INDEX(DATOS!CB:CB,MATCH(CHECKLIST!B1001,DATOS!B:B,0),1),1),"")="",IF(IFERROR(FIND("BAJA",INDEX(DATOS!CB:CB,MATCH(CHECKLIST!B1001,DATOS!B:B,0),1),1),"")="",IF(IFERROR(FIND("FECHA PEUA",INDEX(DATOS!CB:CB,MATCH(CHECKLIST!B1001,DATOS!B:B,0),1),1),"")="",IF(IFERROR(FIND("FIRMA",INDEX(DATOS!CB:CB,MATCH(CHECKLIST!B1001,DATOS!B:B,0),1),1),"")="","","FIRMA"),"PEUA"),"BAJA"),"FINADO"),"X")</f>
        <v/>
      </c>
      <c r="H1001" s="17" t="str">
        <f>IF(IFERROR(FIND(H$13,INDEX(DATOS!CB:CB,MATCH(CHECKLIST!B1001,DATOS!B:B,0),1),1),"")="",IF(IFERROR(FIND("VENCIDA",INDEX(DATOS!BI:BI,MATCH(CHECKLIST!B1001,DATOS!B:B,0),1),1),"")="","","VENCIDO"),"X")</f>
        <v/>
      </c>
      <c r="I1001" s="17" t="str">
        <f>IF(IFERROR(FIND(I$13,INDEX(DATOS!CB:CB,MATCH(CHECKLIST!B1001,DATOS!B:B,0),1),1),"")="","","X")</f>
        <v/>
      </c>
      <c r="J1001" s="17" t="str">
        <f>IF(IFERROR(FIND(J$13,INDEX(DATOS!CB:CB,MATCH(CHECKLIST!B1001,DATOS!B:B,0),1),1),"")="","","X")</f>
        <v/>
      </c>
      <c r="K1001" s="17" t="str">
        <f>IF(IFERROR(FIND(K$13,INDEX(DATOS!CB:CB,MATCH(CHECKLIST!B1001,DATOS!B:B,0),1),1),"")="","","X")</f>
        <v/>
      </c>
      <c r="L1001" s="17" t="str">
        <f>IF(IFERROR(FIND(L$13,INDEX(DATOS!CB:CB,MATCH(CHECKLIST!B1001,DATOS!B:B,0),1),1),"")="","","X")</f>
        <v/>
      </c>
      <c r="M1001" s="17" t="str">
        <f>IF(IFERROR(FIND(M$13,INDEX(DATOS!CB:CB,MATCH(CHECKLIST!B1001,DATOS!B:B,0),1),1),"")="","","X")</f>
        <v/>
      </c>
      <c r="N1001" s="49" t="str">
        <f ca="1">IFERROR(IF(INDEX(DATOS!I:I,MATCH(CHECKLIST!B1001,DATOS!B:B,0),1)="","X",IF(INDEX(DATOS!I:I,MATCH(CHECKLIST!B1001,DATOS!B:B,0),1)&gt;YEAR(TODAY())-1,"","VENCIDA")),"")</f>
        <v/>
      </c>
      <c r="O1001" s="49" t="str">
        <f>IFERROR(IF(INDEX(DATOS!AQ:AQ,MATCH(CHECKLIST!B1001,DATOS!B:B,0),1)=0,"",INDEX(DATOS!AQ:AQ,MATCH(CHECKLIST!B1001,DATOS!B:B,0),1)),"")</f>
        <v/>
      </c>
      <c r="P1001" s="17" t="str">
        <f>IF(B1001="","",IF(IFERROR(FIND(P$13,INDEX(DATOS!CB:CB,MATCH(CHECKLIST!B1001,DATOS!B:B,0),1),1),"")="","","X"))</f>
        <v/>
      </c>
      <c r="Q1001" s="17" t="str">
        <f>IF(B1001="","",IF(IFERROR(FIND(Q$13,INDEX(DATOS!CB:CB,MATCH(CHECKLIST!B1001,DATOS!B:B,0),1),1),"")="","","X"))</f>
        <v/>
      </c>
    </row>
    <row r="1002" spans="1:22" x14ac:dyDescent="0.25">
      <c r="B1002" t="str">
        <f>IFERROR(INDEX(DATOS!B:B,MATCH(CHECKLIST!A1002,DATOS!BV:BV,0),1),"")</f>
        <v/>
      </c>
      <c r="C1002" t="str">
        <f>IFERROR(INDEX(DATOS!J:J,MATCH(CHECKLIST!A1002,DATOS!BV:BV,0),1),"")</f>
        <v/>
      </c>
      <c r="D1002" t="str">
        <f>IFERROR(INDEX(DATOS!R:R,MATCH(CHECKLIST!E1002,DATOS!C:C,0),1),"")</f>
        <v/>
      </c>
      <c r="E1002" s="16" t="str">
        <f>IFERROR(INDEX(DATOS!C:C,MATCH(CHECKLIST!A1002,DATOS!BV:BV,0),1),"")</f>
        <v/>
      </c>
      <c r="F1002" s="13" t="str">
        <f t="shared" si="54"/>
        <v/>
      </c>
      <c r="G1002" s="17" t="str">
        <f>IF(IFERROR(FIND(G$13,INDEX(DATOS!CB:CB,MATCH(CHECKLIST!B1002,DATOS!B:B,0),1),1),"")="",IF(IFERROR(FIND("FINADO",INDEX(DATOS!CB:CB,MATCH(CHECKLIST!B1002,DATOS!B:B,0),1),1),"")="",IF(IFERROR(FIND("BAJA",INDEX(DATOS!CB:CB,MATCH(CHECKLIST!B1002,DATOS!B:B,0),1),1),"")="",IF(IFERROR(FIND("FECHA PEUA",INDEX(DATOS!CB:CB,MATCH(CHECKLIST!B1002,DATOS!B:B,0),1),1),"")="",IF(IFERROR(FIND("FIRMA",INDEX(DATOS!CB:CB,MATCH(CHECKLIST!B1002,DATOS!B:B,0),1),1),"")="","","FIRMA"),"PEUA"),"BAJA"),"FINADO"),"X")</f>
        <v/>
      </c>
      <c r="H1002" s="17" t="str">
        <f>IF(IFERROR(FIND(H$13,INDEX(DATOS!CB:CB,MATCH(CHECKLIST!B1002,DATOS!B:B,0),1),1),"")="",IF(IFERROR(FIND("VENCIDA",INDEX(DATOS!BI:BI,MATCH(CHECKLIST!B1002,DATOS!B:B,0),1),1),"")="","","VENCIDO"),"X")</f>
        <v/>
      </c>
      <c r="I1002" s="17" t="str">
        <f>IF(IFERROR(FIND(I$13,INDEX(DATOS!CB:CB,MATCH(CHECKLIST!B1002,DATOS!B:B,0),1),1),"")="","","X")</f>
        <v/>
      </c>
      <c r="J1002" s="17" t="str">
        <f>IF(IFERROR(FIND(J$13,INDEX(DATOS!CB:CB,MATCH(CHECKLIST!B1002,DATOS!B:B,0),1),1),"")="","","X")</f>
        <v/>
      </c>
      <c r="K1002" s="17" t="str">
        <f>IF(IFERROR(FIND(K$13,INDEX(DATOS!CB:CB,MATCH(CHECKLIST!B1002,DATOS!B:B,0),1),1),"")="","","X")</f>
        <v/>
      </c>
      <c r="L1002" s="17" t="str">
        <f>IF(IFERROR(FIND(L$13,INDEX(DATOS!CB:CB,MATCH(CHECKLIST!B1002,DATOS!B:B,0),1),1),"")="","","X")</f>
        <v/>
      </c>
      <c r="M1002" s="17" t="str">
        <f>IF(IFERROR(FIND(M$13,INDEX(DATOS!CB:CB,MATCH(CHECKLIST!B1002,DATOS!B:B,0),1),1),"")="","","X")</f>
        <v/>
      </c>
      <c r="N1002" s="49" t="str">
        <f ca="1">IFERROR(IF(INDEX(DATOS!I:I,MATCH(CHECKLIST!B1002,DATOS!B:B,0),1)="","X",IF(INDEX(DATOS!I:I,MATCH(CHECKLIST!B1002,DATOS!B:B,0),1)&gt;YEAR(TODAY())-1,"","VENCIDA")),"")</f>
        <v/>
      </c>
      <c r="O1002" s="49" t="str">
        <f>IFERROR(IF(INDEX(DATOS!AQ:AQ,MATCH(CHECKLIST!B1002,DATOS!B:B,0),1)=0,"",INDEX(DATOS!AQ:AQ,MATCH(CHECKLIST!B1002,DATOS!B:B,0),1)),"")</f>
        <v/>
      </c>
      <c r="P1002" s="17" t="str">
        <f>IF(B1002="","",IF(IFERROR(FIND(P$13,INDEX(DATOS!CB:CB,MATCH(CHECKLIST!B1002,DATOS!B:B,0),1),1),"")="","","X"))</f>
        <v/>
      </c>
      <c r="Q1002" s="17" t="str">
        <f>IF(B1002="","",IF(IFERROR(FIND(Q$13,INDEX(DATOS!CB:CB,MATCH(CHECKLIST!B1002,DATOS!B:B,0),1),1),"")="","","X"))</f>
        <v/>
      </c>
    </row>
    <row r="1003" spans="1:22" x14ac:dyDescent="0.25">
      <c r="B1003" t="str">
        <f>IFERROR(INDEX(DATOS!B:B,MATCH(CHECKLIST!A1003,DATOS!BV:BV,0),1),"")</f>
        <v/>
      </c>
      <c r="C1003" t="str">
        <f>IFERROR(INDEX(DATOS!J:J,MATCH(CHECKLIST!A1003,DATOS!BV:BV,0),1),"")</f>
        <v/>
      </c>
      <c r="D1003" t="str">
        <f>IFERROR(INDEX(DATOS!R:R,MATCH(CHECKLIST!E1003,DATOS!C:C,0),1),"")</f>
        <v/>
      </c>
      <c r="E1003" s="16" t="str">
        <f>IFERROR(INDEX(DATOS!C:C,MATCH(CHECKLIST!A1003,DATOS!BV:BV,0),1),"")</f>
        <v/>
      </c>
      <c r="F1003" s="13" t="str">
        <f t="shared" si="54"/>
        <v/>
      </c>
      <c r="G1003" s="17" t="str">
        <f>IF(IFERROR(FIND(G$13,INDEX(DATOS!CB:CB,MATCH(CHECKLIST!B1003,DATOS!B:B,0),1),1),"")="",IF(IFERROR(FIND("FINADO",INDEX(DATOS!CB:CB,MATCH(CHECKLIST!B1003,DATOS!B:B,0),1),1),"")="",IF(IFERROR(FIND("BAJA",INDEX(DATOS!CB:CB,MATCH(CHECKLIST!B1003,DATOS!B:B,0),1),1),"")="",IF(IFERROR(FIND("FECHA PEUA",INDEX(DATOS!CB:CB,MATCH(CHECKLIST!B1003,DATOS!B:B,0),1),1),"")="",IF(IFERROR(FIND("FIRMA",INDEX(DATOS!CB:CB,MATCH(CHECKLIST!B1003,DATOS!B:B,0),1),1),"")="","","FIRMA"),"PEUA"),"BAJA"),"FINADO"),"X")</f>
        <v/>
      </c>
      <c r="H1003" s="17" t="str">
        <f>IF(IFERROR(FIND(H$13,INDEX(DATOS!CB:CB,MATCH(CHECKLIST!B1003,DATOS!B:B,0),1),1),"")="",IF(IFERROR(FIND("VENCIDA",INDEX(DATOS!BI:BI,MATCH(CHECKLIST!B1003,DATOS!B:B,0),1),1),"")="","","VENCIDO"),"X")</f>
        <v/>
      </c>
      <c r="I1003" s="17" t="str">
        <f>IF(IFERROR(FIND(I$13,INDEX(DATOS!CB:CB,MATCH(CHECKLIST!B1003,DATOS!B:B,0),1),1),"")="","","X")</f>
        <v/>
      </c>
      <c r="J1003" s="17" t="str">
        <f>IF(IFERROR(FIND(J$13,INDEX(DATOS!CB:CB,MATCH(CHECKLIST!B1003,DATOS!B:B,0),1),1),"")="","","X")</f>
        <v/>
      </c>
      <c r="K1003" s="17" t="str">
        <f>IF(IFERROR(FIND(K$13,INDEX(DATOS!CB:CB,MATCH(CHECKLIST!B1003,DATOS!B:B,0),1),1),"")="","","X")</f>
        <v/>
      </c>
      <c r="L1003" s="17" t="str">
        <f>IF(IFERROR(FIND(L$13,INDEX(DATOS!CB:CB,MATCH(CHECKLIST!B1003,DATOS!B:B,0),1),1),"")="","","X")</f>
        <v/>
      </c>
      <c r="M1003" s="17" t="str">
        <f>IF(IFERROR(FIND(M$13,INDEX(DATOS!CB:CB,MATCH(CHECKLIST!B1003,DATOS!B:B,0),1),1),"")="","","X")</f>
        <v/>
      </c>
      <c r="N1003" s="49" t="str">
        <f ca="1">IFERROR(IF(INDEX(DATOS!I:I,MATCH(CHECKLIST!B1003,DATOS!B:B,0),1)="","X",IF(INDEX(DATOS!I:I,MATCH(CHECKLIST!B1003,DATOS!B:B,0),1)&gt;YEAR(TODAY())-1,"","VENCIDA")),"")</f>
        <v/>
      </c>
      <c r="O1003" s="49" t="str">
        <f>IFERROR(IF(INDEX(DATOS!AQ:AQ,MATCH(CHECKLIST!B1003,DATOS!B:B,0),1)=0,"",INDEX(DATOS!AQ:AQ,MATCH(CHECKLIST!B1003,DATOS!B:B,0),1)),"")</f>
        <v/>
      </c>
      <c r="P1003" s="17" t="str">
        <f>IF(B1003="","",IF(IFERROR(FIND(P$13,INDEX(DATOS!CB:CB,MATCH(CHECKLIST!B1003,DATOS!B:B,0),1),1),"")="","","X"))</f>
        <v/>
      </c>
      <c r="Q1003" s="17" t="str">
        <f>IF(B1003="","",IF(IFERROR(FIND(Q$13,INDEX(DATOS!CB:CB,MATCH(CHECKLIST!B1003,DATOS!B:B,0),1),1),"")="","","X"))</f>
        <v/>
      </c>
    </row>
    <row r="1004" spans="1:22" x14ac:dyDescent="0.25">
      <c r="B1004" t="str">
        <f>IFERROR(INDEX(DATOS!B:B,MATCH(CHECKLIST!A1004,DATOS!BV:BV,0),1),"")</f>
        <v/>
      </c>
      <c r="C1004" t="str">
        <f>IFERROR(INDEX(DATOS!J:J,MATCH(CHECKLIST!A1004,DATOS!BV:BV,0),1),"")</f>
        <v/>
      </c>
      <c r="D1004" t="str">
        <f>IFERROR(INDEX(DATOS!R:R,MATCH(CHECKLIST!E1004,DATOS!C:C,0),1),"")</f>
        <v/>
      </c>
      <c r="E1004" s="16" t="str">
        <f>IFERROR(INDEX(DATOS!C:C,MATCH(CHECKLIST!A1004,DATOS!BV:BV,0),1),"")</f>
        <v/>
      </c>
      <c r="F1004" s="13" t="str">
        <f t="shared" si="54"/>
        <v/>
      </c>
      <c r="G1004" s="17" t="str">
        <f>IF(IFERROR(FIND(G$13,INDEX(DATOS!CB:CB,MATCH(CHECKLIST!B1004,DATOS!B:B,0),1),1),"")="",IF(IFERROR(FIND("FINADO",INDEX(DATOS!CB:CB,MATCH(CHECKLIST!B1004,DATOS!B:B,0),1),1),"")="",IF(IFERROR(FIND("BAJA",INDEX(DATOS!CB:CB,MATCH(CHECKLIST!B1004,DATOS!B:B,0),1),1),"")="",IF(IFERROR(FIND("FECHA PEUA",INDEX(DATOS!CB:CB,MATCH(CHECKLIST!B1004,DATOS!B:B,0),1),1),"")="",IF(IFERROR(FIND("FIRMA",INDEX(DATOS!CB:CB,MATCH(CHECKLIST!B1004,DATOS!B:B,0),1),1),"")="","","FIRMA"),"PEUA"),"BAJA"),"FINADO"),"X")</f>
        <v/>
      </c>
      <c r="H1004" s="17" t="str">
        <f>IF(IFERROR(FIND(H$13,INDEX(DATOS!CB:CB,MATCH(CHECKLIST!B1004,DATOS!B:B,0),1),1),"")="",IF(IFERROR(FIND("VENCIDA",INDEX(DATOS!BI:BI,MATCH(CHECKLIST!B1004,DATOS!B:B,0),1),1),"")="","","VENCIDO"),"X")</f>
        <v/>
      </c>
      <c r="I1004" s="17" t="str">
        <f>IF(IFERROR(FIND(I$13,INDEX(DATOS!CB:CB,MATCH(CHECKLIST!B1004,DATOS!B:B,0),1),1),"")="","","X")</f>
        <v/>
      </c>
      <c r="J1004" s="17" t="str">
        <f>IF(IFERROR(FIND(J$13,INDEX(DATOS!CB:CB,MATCH(CHECKLIST!B1004,DATOS!B:B,0),1),1),"")="","","X")</f>
        <v/>
      </c>
      <c r="K1004" s="17" t="str">
        <f>IF(IFERROR(FIND(K$13,INDEX(DATOS!CB:CB,MATCH(CHECKLIST!B1004,DATOS!B:B,0),1),1),"")="","","X")</f>
        <v/>
      </c>
      <c r="L1004" s="17" t="str">
        <f>IF(IFERROR(FIND(L$13,INDEX(DATOS!CB:CB,MATCH(CHECKLIST!B1004,DATOS!B:B,0),1),1),"")="","","X")</f>
        <v/>
      </c>
      <c r="M1004" s="17" t="str">
        <f>IF(IFERROR(FIND(M$13,INDEX(DATOS!CB:CB,MATCH(CHECKLIST!B1004,DATOS!B:B,0),1),1),"")="","","X")</f>
        <v/>
      </c>
      <c r="N1004" s="49" t="str">
        <f ca="1">IFERROR(IF(INDEX(DATOS!I:I,MATCH(CHECKLIST!B1004,DATOS!B:B,0),1)="","X",IF(INDEX(DATOS!I:I,MATCH(CHECKLIST!B1004,DATOS!B:B,0),1)&gt;YEAR(TODAY())-1,"","VENCIDA")),"")</f>
        <v/>
      </c>
      <c r="O1004" s="49" t="str">
        <f>IFERROR(IF(INDEX(DATOS!AQ:AQ,MATCH(CHECKLIST!B1004,DATOS!B:B,0),1)=0,"",INDEX(DATOS!AQ:AQ,MATCH(CHECKLIST!B1004,DATOS!B:B,0),1)),"")</f>
        <v/>
      </c>
      <c r="P1004" s="17" t="str">
        <f>IF(B1004="","",IF(IFERROR(FIND(P$13,INDEX(DATOS!CB:CB,MATCH(CHECKLIST!B1004,DATOS!B:B,0),1),1),"")="","","X"))</f>
        <v/>
      </c>
      <c r="Q1004" s="17" t="str">
        <f>IF(B1004="","",IF(IFERROR(FIND(Q$13,INDEX(DATOS!CB:CB,MATCH(CHECKLIST!B1004,DATOS!B:B,0),1),1),"")="","","X"))</f>
        <v/>
      </c>
    </row>
    <row r="1005" spans="1:22" x14ac:dyDescent="0.25">
      <c r="B1005" t="str">
        <f>IFERROR(INDEX(DATOS!B:B,MATCH(CHECKLIST!A1005,DATOS!BV:BV,0),1),"")</f>
        <v/>
      </c>
      <c r="C1005" t="str">
        <f>IFERROR(INDEX(DATOS!J:J,MATCH(CHECKLIST!A1005,DATOS!BV:BV,0),1),"")</f>
        <v/>
      </c>
      <c r="D1005" t="str">
        <f>IFERROR(INDEX(DATOS!R:R,MATCH(CHECKLIST!E1005,DATOS!C:C,0),1),"")</f>
        <v/>
      </c>
      <c r="E1005" s="16" t="str">
        <f>IFERROR(INDEX(DATOS!C:C,MATCH(CHECKLIST!A1005,DATOS!BV:BV,0),1),"")</f>
        <v/>
      </c>
      <c r="F1005" s="13" t="str">
        <f t="shared" si="54"/>
        <v/>
      </c>
      <c r="G1005" s="17" t="str">
        <f>IF(IFERROR(FIND(G$13,INDEX(DATOS!CB:CB,MATCH(CHECKLIST!B1005,DATOS!B:B,0),1),1),"")="",IF(IFERROR(FIND("FINADO",INDEX(DATOS!CB:CB,MATCH(CHECKLIST!B1005,DATOS!B:B,0),1),1),"")="",IF(IFERROR(FIND("BAJA",INDEX(DATOS!CB:CB,MATCH(CHECKLIST!B1005,DATOS!B:B,0),1),1),"")="",IF(IFERROR(FIND("FECHA PEUA",INDEX(DATOS!CB:CB,MATCH(CHECKLIST!B1005,DATOS!B:B,0),1),1),"")="",IF(IFERROR(FIND("FIRMA",INDEX(DATOS!CB:CB,MATCH(CHECKLIST!B1005,DATOS!B:B,0),1),1),"")="","","FIRMA"),"PEUA"),"BAJA"),"FINADO"),"X")</f>
        <v/>
      </c>
      <c r="H1005" s="17" t="str">
        <f>IF(IFERROR(FIND(H$13,INDEX(DATOS!CB:CB,MATCH(CHECKLIST!B1005,DATOS!B:B,0),1),1),"")="",IF(IFERROR(FIND("VENCIDA",INDEX(DATOS!BI:BI,MATCH(CHECKLIST!B1005,DATOS!B:B,0),1),1),"")="","","VENCIDO"),"X")</f>
        <v/>
      </c>
      <c r="I1005" s="17" t="str">
        <f>IF(IFERROR(FIND(I$13,INDEX(DATOS!CB:CB,MATCH(CHECKLIST!B1005,DATOS!B:B,0),1),1),"")="","","X")</f>
        <v/>
      </c>
      <c r="J1005" s="17" t="str">
        <f>IF(IFERROR(FIND(J$13,INDEX(DATOS!CB:CB,MATCH(CHECKLIST!B1005,DATOS!B:B,0),1),1),"")="","","X")</f>
        <v/>
      </c>
      <c r="K1005" s="17" t="str">
        <f>IF(IFERROR(FIND(K$13,INDEX(DATOS!CB:CB,MATCH(CHECKLIST!B1005,DATOS!B:B,0),1),1),"")="","","X")</f>
        <v/>
      </c>
      <c r="L1005" s="17" t="str">
        <f>IF(IFERROR(FIND(L$13,INDEX(DATOS!CB:CB,MATCH(CHECKLIST!B1005,DATOS!B:B,0),1),1),"")="","","X")</f>
        <v/>
      </c>
      <c r="M1005" s="17" t="str">
        <f>IF(IFERROR(FIND(M$13,INDEX(DATOS!CB:CB,MATCH(CHECKLIST!B1005,DATOS!B:B,0),1),1),"")="","","X")</f>
        <v/>
      </c>
      <c r="N1005" s="49" t="str">
        <f ca="1">IFERROR(IF(INDEX(DATOS!I:I,MATCH(CHECKLIST!B1005,DATOS!B:B,0),1)="","X",IF(INDEX(DATOS!I:I,MATCH(CHECKLIST!B1005,DATOS!B:B,0),1)&gt;YEAR(TODAY())-1,"","VENCIDA")),"")</f>
        <v/>
      </c>
      <c r="O1005" s="49" t="str">
        <f>IFERROR(IF(INDEX(DATOS!AQ:AQ,MATCH(CHECKLIST!B1005,DATOS!B:B,0),1)=0,"",INDEX(DATOS!AQ:AQ,MATCH(CHECKLIST!B1005,DATOS!B:B,0),1)),"")</f>
        <v/>
      </c>
      <c r="P1005" s="17" t="str">
        <f>IF(B1005="","",IF(IFERROR(FIND(P$13,INDEX(DATOS!CB:CB,MATCH(CHECKLIST!B1005,DATOS!B:B,0),1),1),"")="","","X"))</f>
        <v/>
      </c>
      <c r="Q1005" s="17" t="str">
        <f>IF(B1005="","",IF(IFERROR(FIND(Q$13,INDEX(DATOS!CB:CB,MATCH(CHECKLIST!B1005,DATOS!B:B,0),1),1),"")="","","X"))</f>
        <v/>
      </c>
    </row>
    <row r="1006" spans="1:22" x14ac:dyDescent="0.25">
      <c r="B1006" t="str">
        <f>IFERROR(INDEX(DATOS!B:B,MATCH(CHECKLIST!A1006,DATOS!BV:BV,0),1),"")</f>
        <v/>
      </c>
      <c r="C1006" t="str">
        <f>IFERROR(INDEX(DATOS!J:J,MATCH(CHECKLIST!A1006,DATOS!BV:BV,0),1),"")</f>
        <v/>
      </c>
      <c r="D1006" t="str">
        <f>IFERROR(INDEX(DATOS!R:R,MATCH(CHECKLIST!E1006,DATOS!C:C,0),1),"")</f>
        <v/>
      </c>
      <c r="E1006" s="16" t="str">
        <f>IFERROR(INDEX(DATOS!C:C,MATCH(CHECKLIST!A1006,DATOS!BV:BV,0),1),"")</f>
        <v/>
      </c>
      <c r="F1006" s="13" t="str">
        <f t="shared" si="54"/>
        <v/>
      </c>
      <c r="G1006" s="17" t="str">
        <f>IF(IFERROR(FIND(G$13,INDEX(DATOS!CB:CB,MATCH(CHECKLIST!B1006,DATOS!B:B,0),1),1),"")="",IF(IFERROR(FIND("FINADO",INDEX(DATOS!CB:CB,MATCH(CHECKLIST!B1006,DATOS!B:B,0),1),1),"")="",IF(IFERROR(FIND("BAJA",INDEX(DATOS!CB:CB,MATCH(CHECKLIST!B1006,DATOS!B:B,0),1),1),"")="",IF(IFERROR(FIND("FECHA PEUA",INDEX(DATOS!CB:CB,MATCH(CHECKLIST!B1006,DATOS!B:B,0),1),1),"")="",IF(IFERROR(FIND("FIRMA",INDEX(DATOS!CB:CB,MATCH(CHECKLIST!B1006,DATOS!B:B,0),1),1),"")="","","FIRMA"),"PEUA"),"BAJA"),"FINADO"),"X")</f>
        <v/>
      </c>
      <c r="H1006" s="17" t="str">
        <f>IF(IFERROR(FIND(H$13,INDEX(DATOS!CB:CB,MATCH(CHECKLIST!B1006,DATOS!B:B,0),1),1),"")="",IF(IFERROR(FIND("VENCIDA",INDEX(DATOS!BI:BI,MATCH(CHECKLIST!B1006,DATOS!B:B,0),1),1),"")="","","VENCIDO"),"X")</f>
        <v/>
      </c>
      <c r="I1006" s="17" t="str">
        <f>IF(IFERROR(FIND(I$13,INDEX(DATOS!CB:CB,MATCH(CHECKLIST!B1006,DATOS!B:B,0),1),1),"")="","","X")</f>
        <v/>
      </c>
      <c r="J1006" s="17" t="str">
        <f>IF(IFERROR(FIND(J$13,INDEX(DATOS!CB:CB,MATCH(CHECKLIST!B1006,DATOS!B:B,0),1),1),"")="","","X")</f>
        <v/>
      </c>
      <c r="K1006" s="17" t="str">
        <f>IF(IFERROR(FIND(K$13,INDEX(DATOS!CB:CB,MATCH(CHECKLIST!B1006,DATOS!B:B,0),1),1),"")="","","X")</f>
        <v/>
      </c>
      <c r="L1006" s="17" t="str">
        <f>IF(IFERROR(FIND(L$13,INDEX(DATOS!CB:CB,MATCH(CHECKLIST!B1006,DATOS!B:B,0),1),1),"")="","","X")</f>
        <v/>
      </c>
      <c r="M1006" s="17" t="str">
        <f>IF(IFERROR(FIND(M$13,INDEX(DATOS!CB:CB,MATCH(CHECKLIST!B1006,DATOS!B:B,0),1),1),"")="","","X")</f>
        <v/>
      </c>
      <c r="N1006" s="49" t="str">
        <f ca="1">IFERROR(IF(INDEX(DATOS!I:I,MATCH(CHECKLIST!B1006,DATOS!B:B,0),1)="","X",IF(INDEX(DATOS!I:I,MATCH(CHECKLIST!B1006,DATOS!B:B,0),1)&gt;YEAR(TODAY())-1,"","VENCIDA")),"")</f>
        <v/>
      </c>
      <c r="O1006" s="49" t="str">
        <f>IFERROR(IF(INDEX(DATOS!AQ:AQ,MATCH(CHECKLIST!B1006,DATOS!B:B,0),1)=0,"",INDEX(DATOS!AQ:AQ,MATCH(CHECKLIST!B1006,DATOS!B:B,0),1)),"")</f>
        <v/>
      </c>
      <c r="P1006" s="17" t="str">
        <f>IF(B1006="","",IF(IFERROR(FIND(P$13,INDEX(DATOS!CB:CB,MATCH(CHECKLIST!B1006,DATOS!B:B,0),1),1),"")="","","X"))</f>
        <v/>
      </c>
      <c r="Q1006" s="17" t="str">
        <f>IF(B1006="","",IF(IFERROR(FIND(Q$13,INDEX(DATOS!CB:CB,MATCH(CHECKLIST!B1006,DATOS!B:B,0),1),1),"")="","","X"))</f>
        <v/>
      </c>
    </row>
    <row r="1007" spans="1:22" x14ac:dyDescent="0.25">
      <c r="B1007" t="str">
        <f>IFERROR(INDEX(DATOS!B:B,MATCH(CHECKLIST!A1007,DATOS!BV:BV,0),1),"")</f>
        <v/>
      </c>
      <c r="C1007" t="str">
        <f>IFERROR(INDEX(DATOS!J:J,MATCH(CHECKLIST!A1007,DATOS!BV:BV,0),1),"")</f>
        <v/>
      </c>
      <c r="D1007" t="str">
        <f>IFERROR(INDEX(DATOS!R:R,MATCH(CHECKLIST!E1007,DATOS!C:C,0),1),"")</f>
        <v/>
      </c>
      <c r="E1007" s="16" t="str">
        <f>IFERROR(INDEX(DATOS!C:C,MATCH(CHECKLIST!A1007,DATOS!BV:BV,0),1),"")</f>
        <v/>
      </c>
      <c r="F1007" s="13" t="str">
        <f t="shared" si="54"/>
        <v/>
      </c>
      <c r="G1007" s="17" t="str">
        <f>IF(IFERROR(FIND(G$13,INDEX(DATOS!CB:CB,MATCH(CHECKLIST!B1007,DATOS!B:B,0),1),1),"")="",IF(IFERROR(FIND("FINADO",INDEX(DATOS!CB:CB,MATCH(CHECKLIST!B1007,DATOS!B:B,0),1),1),"")="",IF(IFERROR(FIND("BAJA",INDEX(DATOS!CB:CB,MATCH(CHECKLIST!B1007,DATOS!B:B,0),1),1),"")="",IF(IFERROR(FIND("FECHA PEUA",INDEX(DATOS!CB:CB,MATCH(CHECKLIST!B1007,DATOS!B:B,0),1),1),"")="",IF(IFERROR(FIND("FIRMA",INDEX(DATOS!CB:CB,MATCH(CHECKLIST!B1007,DATOS!B:B,0),1),1),"")="","","FIRMA"),"PEUA"),"BAJA"),"FINADO"),"X")</f>
        <v/>
      </c>
      <c r="H1007" s="17" t="str">
        <f>IF(IFERROR(FIND(H$13,INDEX(DATOS!CB:CB,MATCH(CHECKLIST!B1007,DATOS!B:B,0),1),1),"")="",IF(IFERROR(FIND("VENCIDA",INDEX(DATOS!BI:BI,MATCH(CHECKLIST!B1007,DATOS!B:B,0),1),1),"")="","","VENCIDO"),"X")</f>
        <v/>
      </c>
      <c r="I1007" s="17" t="str">
        <f>IF(IFERROR(FIND(I$13,INDEX(DATOS!CB:CB,MATCH(CHECKLIST!B1007,DATOS!B:B,0),1),1),"")="","","X")</f>
        <v/>
      </c>
      <c r="J1007" s="17" t="str">
        <f>IF(IFERROR(FIND(J$13,INDEX(DATOS!CB:CB,MATCH(CHECKLIST!B1007,DATOS!B:B,0),1),1),"")="","","X")</f>
        <v/>
      </c>
      <c r="K1007" s="17" t="str">
        <f>IF(IFERROR(FIND(K$13,INDEX(DATOS!CB:CB,MATCH(CHECKLIST!B1007,DATOS!B:B,0),1),1),"")="","","X")</f>
        <v/>
      </c>
      <c r="L1007" s="17" t="str">
        <f>IF(IFERROR(FIND(L$13,INDEX(DATOS!CB:CB,MATCH(CHECKLIST!B1007,DATOS!B:B,0),1),1),"")="","","X")</f>
        <v/>
      </c>
      <c r="M1007" s="17" t="str">
        <f>IF(IFERROR(FIND(M$13,INDEX(DATOS!CB:CB,MATCH(CHECKLIST!B1007,DATOS!B:B,0),1),1),"")="","","X")</f>
        <v/>
      </c>
      <c r="N1007" s="49" t="str">
        <f ca="1">IFERROR(IF(INDEX(DATOS!I:I,MATCH(CHECKLIST!B1007,DATOS!B:B,0),1)="","X",IF(INDEX(DATOS!I:I,MATCH(CHECKLIST!B1007,DATOS!B:B,0),1)&gt;YEAR(TODAY())-1,"","VENCIDA")),"")</f>
        <v/>
      </c>
      <c r="O1007" s="49" t="str">
        <f>IFERROR(IF(INDEX(DATOS!AQ:AQ,MATCH(CHECKLIST!B1007,DATOS!B:B,0),1)=0,"",INDEX(DATOS!AQ:AQ,MATCH(CHECKLIST!B1007,DATOS!B:B,0),1)),"")</f>
        <v/>
      </c>
      <c r="P1007" s="17" t="str">
        <f>IF(B1007="","",IF(IFERROR(FIND(P$13,INDEX(DATOS!CB:CB,MATCH(CHECKLIST!B1007,DATOS!B:B,0),1),1),"")="","","X"))</f>
        <v/>
      </c>
      <c r="Q1007" s="17" t="str">
        <f>IF(B1007="","",IF(IFERROR(FIND(Q$13,INDEX(DATOS!CB:CB,MATCH(CHECKLIST!B1007,DATOS!B:B,0),1),1),"")="","","X"))</f>
        <v/>
      </c>
    </row>
    <row r="1008" spans="1:22" x14ac:dyDescent="0.25">
      <c r="B1008" t="str">
        <f>IFERROR(INDEX(DATOS!B:B,MATCH(CHECKLIST!A1008,DATOS!BV:BV,0),1),"")</f>
        <v/>
      </c>
      <c r="C1008" t="str">
        <f>IFERROR(INDEX(DATOS!J:J,MATCH(CHECKLIST!A1008,DATOS!BV:BV,0),1),"")</f>
        <v/>
      </c>
      <c r="D1008" t="str">
        <f>IFERROR(INDEX(DATOS!R:R,MATCH(CHECKLIST!E1008,DATOS!C:C,0),1),"")</f>
        <v/>
      </c>
      <c r="E1008" s="16" t="str">
        <f>IFERROR(INDEX(DATOS!C:C,MATCH(CHECKLIST!A1008,DATOS!BV:BV,0),1),"")</f>
        <v/>
      </c>
      <c r="F1008" s="13" t="str">
        <f t="shared" si="54"/>
        <v/>
      </c>
      <c r="G1008" s="17" t="str">
        <f>IF(IFERROR(FIND(G$13,INDEX(DATOS!CB:CB,MATCH(CHECKLIST!B1008,DATOS!B:B,0),1),1),"")="",IF(IFERROR(FIND("FINADO",INDEX(DATOS!CB:CB,MATCH(CHECKLIST!B1008,DATOS!B:B,0),1),1),"")="",IF(IFERROR(FIND("BAJA",INDEX(DATOS!CB:CB,MATCH(CHECKLIST!B1008,DATOS!B:B,0),1),1),"")="",IF(IFERROR(FIND("FECHA PEUA",INDEX(DATOS!CB:CB,MATCH(CHECKLIST!B1008,DATOS!B:B,0),1),1),"")="",IF(IFERROR(FIND("FIRMA",INDEX(DATOS!CB:CB,MATCH(CHECKLIST!B1008,DATOS!B:B,0),1),1),"")="","","FIRMA"),"PEUA"),"BAJA"),"FINADO"),"X")</f>
        <v/>
      </c>
      <c r="H1008" s="17" t="str">
        <f>IF(IFERROR(FIND(H$13,INDEX(DATOS!CB:CB,MATCH(CHECKLIST!B1008,DATOS!B:B,0),1),1),"")="",IF(IFERROR(FIND("VENCIDA",INDEX(DATOS!BI:BI,MATCH(CHECKLIST!B1008,DATOS!B:B,0),1),1),"")="","","VENCIDO"),"X")</f>
        <v/>
      </c>
      <c r="I1008" s="17" t="str">
        <f>IF(IFERROR(FIND(I$13,INDEX(DATOS!CB:CB,MATCH(CHECKLIST!B1008,DATOS!B:B,0),1),1),"")="","","X")</f>
        <v/>
      </c>
      <c r="J1008" s="17" t="str">
        <f>IF(IFERROR(FIND(J$13,INDEX(DATOS!CB:CB,MATCH(CHECKLIST!B1008,DATOS!B:B,0),1),1),"")="","","X")</f>
        <v/>
      </c>
      <c r="K1008" s="17" t="str">
        <f>IF(IFERROR(FIND(K$13,INDEX(DATOS!CB:CB,MATCH(CHECKLIST!B1008,DATOS!B:B,0),1),1),"")="","","X")</f>
        <v/>
      </c>
      <c r="L1008" s="17" t="str">
        <f>IF(IFERROR(FIND(L$13,INDEX(DATOS!CB:CB,MATCH(CHECKLIST!B1008,DATOS!B:B,0),1),1),"")="","","X")</f>
        <v/>
      </c>
      <c r="M1008" s="17" t="str">
        <f>IF(IFERROR(FIND(M$13,INDEX(DATOS!CB:CB,MATCH(CHECKLIST!B1008,DATOS!B:B,0),1),1),"")="","","X")</f>
        <v/>
      </c>
      <c r="N1008" s="49" t="str">
        <f ca="1">IFERROR(IF(INDEX(DATOS!I:I,MATCH(CHECKLIST!B1008,DATOS!B:B,0),1)="","X",IF(INDEX(DATOS!I:I,MATCH(CHECKLIST!B1008,DATOS!B:B,0),1)&gt;YEAR(TODAY())-1,"","VENCIDA")),"")</f>
        <v/>
      </c>
      <c r="O1008" s="49" t="str">
        <f>IFERROR(IF(INDEX(DATOS!AQ:AQ,MATCH(CHECKLIST!B1008,DATOS!B:B,0),1)=0,"",INDEX(DATOS!AQ:AQ,MATCH(CHECKLIST!B1008,DATOS!B:B,0),1)),"")</f>
        <v/>
      </c>
      <c r="P1008" s="17" t="str">
        <f>IF(B1008="","",IF(IFERROR(FIND(P$13,INDEX(DATOS!CB:CB,MATCH(CHECKLIST!B1008,DATOS!B:B,0),1),1),"")="","","X"))</f>
        <v/>
      </c>
      <c r="Q1008" s="17" t="str">
        <f>IF(B1008="","",IF(IFERROR(FIND(Q$13,INDEX(DATOS!CB:CB,MATCH(CHECKLIST!B1008,DATOS!B:B,0),1),1),"")="","","X"))</f>
        <v/>
      </c>
    </row>
    <row r="1009" spans="2:17" x14ac:dyDescent="0.25">
      <c r="B1009" t="str">
        <f>IFERROR(INDEX(DATOS!B:B,MATCH(CHECKLIST!A1009,DATOS!BV:BV,0),1),"")</f>
        <v/>
      </c>
      <c r="C1009" t="str">
        <f>IFERROR(INDEX(DATOS!J:J,MATCH(CHECKLIST!A1009,DATOS!BV:BV,0),1),"")</f>
        <v/>
      </c>
      <c r="D1009" t="str">
        <f>IFERROR(INDEX(DATOS!R:R,MATCH(CHECKLIST!E1009,DATOS!C:C,0),1),"")</f>
        <v/>
      </c>
      <c r="E1009" s="16" t="str">
        <f>IFERROR(INDEX(DATOS!C:C,MATCH(CHECKLIST!A1009,DATOS!BV:BV,0),1),"")</f>
        <v/>
      </c>
      <c r="F1009" s="13" t="str">
        <f t="shared" si="54"/>
        <v/>
      </c>
      <c r="G1009" s="17" t="str">
        <f>IF(IFERROR(FIND(G$13,INDEX(DATOS!CB:CB,MATCH(CHECKLIST!B1009,DATOS!B:B,0),1),1),"")="",IF(IFERROR(FIND("FINADO",INDEX(DATOS!CB:CB,MATCH(CHECKLIST!B1009,DATOS!B:B,0),1),1),"")="",IF(IFERROR(FIND("BAJA",INDEX(DATOS!CB:CB,MATCH(CHECKLIST!B1009,DATOS!B:B,0),1),1),"")="",IF(IFERROR(FIND("FECHA PEUA",INDEX(DATOS!CB:CB,MATCH(CHECKLIST!B1009,DATOS!B:B,0),1),1),"")="",IF(IFERROR(FIND("FIRMA",INDEX(DATOS!CB:CB,MATCH(CHECKLIST!B1009,DATOS!B:B,0),1),1),"")="","","FIRMA"),"PEUA"),"BAJA"),"FINADO"),"X")</f>
        <v/>
      </c>
      <c r="H1009" s="17" t="str">
        <f>IF(IFERROR(FIND(H$13,INDEX(DATOS!CB:CB,MATCH(CHECKLIST!B1009,DATOS!B:B,0),1),1),"")="",IF(IFERROR(FIND("VENCIDA",INDEX(DATOS!BI:BI,MATCH(CHECKLIST!B1009,DATOS!B:B,0),1),1),"")="","","VENCIDO"),"X")</f>
        <v/>
      </c>
      <c r="I1009" s="17" t="str">
        <f>IF(IFERROR(FIND(I$13,INDEX(DATOS!CB:CB,MATCH(CHECKLIST!B1009,DATOS!B:B,0),1),1),"")="","","X")</f>
        <v/>
      </c>
      <c r="J1009" s="17" t="str">
        <f>IF(IFERROR(FIND(J$13,INDEX(DATOS!CB:CB,MATCH(CHECKLIST!B1009,DATOS!B:B,0),1),1),"")="","","X")</f>
        <v/>
      </c>
      <c r="K1009" s="17" t="str">
        <f>IF(IFERROR(FIND(K$13,INDEX(DATOS!CB:CB,MATCH(CHECKLIST!B1009,DATOS!B:B,0),1),1),"")="","","X")</f>
        <v/>
      </c>
      <c r="L1009" s="17" t="str">
        <f>IF(IFERROR(FIND(L$13,INDEX(DATOS!CB:CB,MATCH(CHECKLIST!B1009,DATOS!B:B,0),1),1),"")="","","X")</f>
        <v/>
      </c>
      <c r="M1009" s="17" t="str">
        <f>IF(IFERROR(FIND(M$13,INDEX(DATOS!CB:CB,MATCH(CHECKLIST!B1009,DATOS!B:B,0),1),1),"")="","","X")</f>
        <v/>
      </c>
      <c r="N1009" s="49" t="str">
        <f ca="1">IFERROR(IF(INDEX(DATOS!I:I,MATCH(CHECKLIST!B1009,DATOS!B:B,0),1)="","X",IF(INDEX(DATOS!I:I,MATCH(CHECKLIST!B1009,DATOS!B:B,0),1)&gt;YEAR(TODAY())-1,"","VENCIDA")),"")</f>
        <v/>
      </c>
      <c r="O1009" s="49" t="str">
        <f>IFERROR(IF(INDEX(DATOS!AQ:AQ,MATCH(CHECKLIST!B1009,DATOS!B:B,0),1)=0,"",INDEX(DATOS!AQ:AQ,MATCH(CHECKLIST!B1009,DATOS!B:B,0),1)),"")</f>
        <v/>
      </c>
      <c r="P1009" s="17" t="str">
        <f>IF(B1009="","",IF(IFERROR(FIND(P$13,INDEX(DATOS!CB:CB,MATCH(CHECKLIST!B1009,DATOS!B:B,0),1),1),"")="","","X"))</f>
        <v/>
      </c>
      <c r="Q1009" s="17" t="str">
        <f>IF(B1009="","",IF(IFERROR(FIND(Q$13,INDEX(DATOS!CB:CB,MATCH(CHECKLIST!B1009,DATOS!B:B,0),1),1),"")="","","X"))</f>
        <v/>
      </c>
    </row>
    <row r="1010" spans="2:17" x14ac:dyDescent="0.25">
      <c r="B1010" t="str">
        <f>IFERROR(INDEX(DATOS!B:B,MATCH(CHECKLIST!A1010,DATOS!BV:BV,0),1),"")</f>
        <v/>
      </c>
      <c r="C1010" t="str">
        <f>IFERROR(INDEX(DATOS!J:J,MATCH(CHECKLIST!A1010,DATOS!BV:BV,0),1),"")</f>
        <v/>
      </c>
      <c r="D1010" t="str">
        <f>IFERROR(INDEX(DATOS!R:R,MATCH(CHECKLIST!E1010,DATOS!C:C,0),1),"")</f>
        <v/>
      </c>
      <c r="E1010" s="16" t="str">
        <f>IFERROR(INDEX(DATOS!C:C,MATCH(CHECKLIST!A1010,DATOS!BV:BV,0),1),"")</f>
        <v/>
      </c>
      <c r="F1010" s="13" t="str">
        <f t="shared" si="54"/>
        <v/>
      </c>
      <c r="G1010" s="17" t="str">
        <f>IF(IFERROR(FIND(G$13,INDEX(DATOS!CB:CB,MATCH(CHECKLIST!B1010,DATOS!B:B,0),1),1),"")="",IF(IFERROR(FIND("FINADO",INDEX(DATOS!CB:CB,MATCH(CHECKLIST!B1010,DATOS!B:B,0),1),1),"")="",IF(IFERROR(FIND("BAJA",INDEX(DATOS!CB:CB,MATCH(CHECKLIST!B1010,DATOS!B:B,0),1),1),"")="",IF(IFERROR(FIND("FECHA PEUA",INDEX(DATOS!CB:CB,MATCH(CHECKLIST!B1010,DATOS!B:B,0),1),1),"")="",IF(IFERROR(FIND("FIRMA",INDEX(DATOS!CB:CB,MATCH(CHECKLIST!B1010,DATOS!B:B,0),1),1),"")="","","FIRMA"),"PEUA"),"BAJA"),"FINADO"),"X")</f>
        <v/>
      </c>
      <c r="H1010" s="17" t="str">
        <f>IF(IFERROR(FIND(H$13,INDEX(DATOS!CB:CB,MATCH(CHECKLIST!B1010,DATOS!B:B,0),1),1),"")="",IF(IFERROR(FIND("VENCIDA",INDEX(DATOS!BI:BI,MATCH(CHECKLIST!B1010,DATOS!B:B,0),1),1),"")="","","VENCIDO"),"X")</f>
        <v/>
      </c>
      <c r="I1010" s="17" t="str">
        <f>IF(IFERROR(FIND(I$13,INDEX(DATOS!CB:CB,MATCH(CHECKLIST!B1010,DATOS!B:B,0),1),1),"")="","","X")</f>
        <v/>
      </c>
      <c r="J1010" s="17" t="str">
        <f>IF(IFERROR(FIND(J$13,INDEX(DATOS!CB:CB,MATCH(CHECKLIST!B1010,DATOS!B:B,0),1),1),"")="","","X")</f>
        <v/>
      </c>
      <c r="K1010" s="17" t="str">
        <f>IF(IFERROR(FIND(K$13,INDEX(DATOS!CB:CB,MATCH(CHECKLIST!B1010,DATOS!B:B,0),1),1),"")="","","X")</f>
        <v/>
      </c>
      <c r="L1010" s="17" t="str">
        <f>IF(IFERROR(FIND(L$13,INDEX(DATOS!CB:CB,MATCH(CHECKLIST!B1010,DATOS!B:B,0),1),1),"")="","","X")</f>
        <v/>
      </c>
      <c r="M1010" s="17" t="str">
        <f>IF(IFERROR(FIND(M$13,INDEX(DATOS!CB:CB,MATCH(CHECKLIST!B1010,DATOS!B:B,0),1),1),"")="","","X")</f>
        <v/>
      </c>
      <c r="N1010" s="49" t="str">
        <f ca="1">IFERROR(IF(INDEX(DATOS!I:I,MATCH(CHECKLIST!B1010,DATOS!B:B,0),1)="","X",IF(INDEX(DATOS!I:I,MATCH(CHECKLIST!B1010,DATOS!B:B,0),1)&gt;YEAR(TODAY())-1,"","VENCIDA")),"")</f>
        <v/>
      </c>
      <c r="O1010" s="49" t="str">
        <f>IFERROR(IF(INDEX(DATOS!AQ:AQ,MATCH(CHECKLIST!B1010,DATOS!B:B,0),1)=0,"",INDEX(DATOS!AQ:AQ,MATCH(CHECKLIST!B1010,DATOS!B:B,0),1)),"")</f>
        <v/>
      </c>
      <c r="P1010" s="17" t="str">
        <f>IF(B1010="","",IF(IFERROR(FIND(P$13,INDEX(DATOS!CB:CB,MATCH(CHECKLIST!B1010,DATOS!B:B,0),1),1),"")="","","X"))</f>
        <v/>
      </c>
      <c r="Q1010" s="17" t="str">
        <f>IF(B1010="","",IF(IFERROR(FIND(Q$13,INDEX(DATOS!CB:CB,MATCH(CHECKLIST!B1010,DATOS!B:B,0),1),1),"")="","","X"))</f>
        <v/>
      </c>
    </row>
    <row r="1011" spans="2:17" x14ac:dyDescent="0.25">
      <c r="B1011" t="str">
        <f>IFERROR(INDEX(DATOS!B:B,MATCH(CHECKLIST!A1011,DATOS!BV:BV,0),1),"")</f>
        <v/>
      </c>
      <c r="C1011" t="str">
        <f>IFERROR(INDEX(DATOS!J:J,MATCH(CHECKLIST!A1011,DATOS!BV:BV,0),1),"")</f>
        <v/>
      </c>
      <c r="D1011" t="str">
        <f>IFERROR(INDEX(DATOS!R:R,MATCH(CHECKLIST!E1011,DATOS!C:C,0),1),"")</f>
        <v/>
      </c>
      <c r="E1011" s="16" t="str">
        <f>IFERROR(INDEX(DATOS!C:C,MATCH(CHECKLIST!A1011,DATOS!BV:BV,0),1),"")</f>
        <v/>
      </c>
      <c r="F1011" s="13" t="str">
        <f t="shared" si="54"/>
        <v/>
      </c>
      <c r="G1011" s="17" t="str">
        <f>IF(IFERROR(FIND(G$13,INDEX(DATOS!CB:CB,MATCH(CHECKLIST!B1011,DATOS!B:B,0),1),1),"")="",IF(IFERROR(FIND("FINADO",INDEX(DATOS!CB:CB,MATCH(CHECKLIST!B1011,DATOS!B:B,0),1),1),"")="",IF(IFERROR(FIND("BAJA",INDEX(DATOS!CB:CB,MATCH(CHECKLIST!B1011,DATOS!B:B,0),1),1),"")="",IF(IFERROR(FIND("FECHA PEUA",INDEX(DATOS!CB:CB,MATCH(CHECKLIST!B1011,DATOS!B:B,0),1),1),"")="",IF(IFERROR(FIND("FIRMA",INDEX(DATOS!CB:CB,MATCH(CHECKLIST!B1011,DATOS!B:B,0),1),1),"")="","","FIRMA"),"PEUA"),"BAJA"),"FINADO"),"X")</f>
        <v/>
      </c>
      <c r="H1011" s="17" t="str">
        <f>IF(IFERROR(FIND(H$13,INDEX(DATOS!CB:CB,MATCH(CHECKLIST!B1011,DATOS!B:B,0),1),1),"")="",IF(IFERROR(FIND("VENCIDA",INDEX(DATOS!BI:BI,MATCH(CHECKLIST!B1011,DATOS!B:B,0),1),1),"")="","","VENCIDO"),"X")</f>
        <v/>
      </c>
      <c r="I1011" s="17" t="str">
        <f>IF(IFERROR(FIND(I$13,INDEX(DATOS!CB:CB,MATCH(CHECKLIST!B1011,DATOS!B:B,0),1),1),"")="","","X")</f>
        <v/>
      </c>
      <c r="J1011" s="17" t="str">
        <f>IF(IFERROR(FIND(J$13,INDEX(DATOS!CB:CB,MATCH(CHECKLIST!B1011,DATOS!B:B,0),1),1),"")="","","X")</f>
        <v/>
      </c>
      <c r="K1011" s="17" t="str">
        <f>IF(IFERROR(FIND(K$13,INDEX(DATOS!CB:CB,MATCH(CHECKLIST!B1011,DATOS!B:B,0),1),1),"")="","","X")</f>
        <v/>
      </c>
      <c r="L1011" s="17" t="str">
        <f>IF(IFERROR(FIND(L$13,INDEX(DATOS!CB:CB,MATCH(CHECKLIST!B1011,DATOS!B:B,0),1),1),"")="","","X")</f>
        <v/>
      </c>
      <c r="M1011" s="17" t="str">
        <f>IF(IFERROR(FIND(M$13,INDEX(DATOS!CB:CB,MATCH(CHECKLIST!B1011,DATOS!B:B,0),1),1),"")="","","X")</f>
        <v/>
      </c>
      <c r="N1011" s="49" t="str">
        <f ca="1">IFERROR(IF(INDEX(DATOS!I:I,MATCH(CHECKLIST!B1011,DATOS!B:B,0),1)="","X",IF(INDEX(DATOS!I:I,MATCH(CHECKLIST!B1011,DATOS!B:B,0),1)&gt;YEAR(TODAY())-1,"","VENCIDA")),"")</f>
        <v/>
      </c>
      <c r="O1011" s="49" t="str">
        <f>IFERROR(IF(INDEX(DATOS!AQ:AQ,MATCH(CHECKLIST!B1011,DATOS!B:B,0),1)=0,"",INDEX(DATOS!AQ:AQ,MATCH(CHECKLIST!B1011,DATOS!B:B,0),1)),"")</f>
        <v/>
      </c>
      <c r="P1011" s="17" t="str">
        <f>IF(B1011="","",IF(IFERROR(FIND(P$13,INDEX(DATOS!CB:CB,MATCH(CHECKLIST!B1011,DATOS!B:B,0),1),1),"")="","","X"))</f>
        <v/>
      </c>
      <c r="Q1011" s="17" t="str">
        <f>IF(B1011="","",IF(IFERROR(FIND(Q$13,INDEX(DATOS!CB:CB,MATCH(CHECKLIST!B1011,DATOS!B:B,0),1),1),"")="","","X"))</f>
        <v/>
      </c>
    </row>
    <row r="1012" spans="2:17" x14ac:dyDescent="0.25">
      <c r="B1012" t="str">
        <f>IFERROR(INDEX(DATOS!B:B,MATCH(CHECKLIST!A1012,DATOS!BV:BV,0),1),"")</f>
        <v/>
      </c>
      <c r="C1012" t="str">
        <f>IFERROR(INDEX(DATOS!J:J,MATCH(CHECKLIST!A1012,DATOS!BV:BV,0),1),"")</f>
        <v/>
      </c>
      <c r="D1012" t="str">
        <f>IFERROR(INDEX(DATOS!R:R,MATCH(CHECKLIST!E1012,DATOS!C:C,0),1),"")</f>
        <v/>
      </c>
      <c r="E1012" s="16" t="str">
        <f>IFERROR(INDEX(DATOS!C:C,MATCH(CHECKLIST!A1012,DATOS!BV:BV,0),1),"")</f>
        <v/>
      </c>
      <c r="F1012" s="13" t="str">
        <f t="shared" si="54"/>
        <v/>
      </c>
      <c r="G1012" s="17" t="str">
        <f>IF(IFERROR(FIND(G$13,INDEX(DATOS!CB:CB,MATCH(CHECKLIST!B1012,DATOS!B:B,0),1),1),"")="",IF(IFERROR(FIND("FINADO",INDEX(DATOS!CB:CB,MATCH(CHECKLIST!B1012,DATOS!B:B,0),1),1),"")="",IF(IFERROR(FIND("BAJA",INDEX(DATOS!CB:CB,MATCH(CHECKLIST!B1012,DATOS!B:B,0),1),1),"")="",IF(IFERROR(FIND("FECHA PEUA",INDEX(DATOS!CB:CB,MATCH(CHECKLIST!B1012,DATOS!B:B,0),1),1),"")="",IF(IFERROR(FIND("FIRMA",INDEX(DATOS!CB:CB,MATCH(CHECKLIST!B1012,DATOS!B:B,0),1),1),"")="","","FIRMA"),"PEUA"),"BAJA"),"FINADO"),"X")</f>
        <v/>
      </c>
      <c r="H1012" s="17" t="str">
        <f>IF(IFERROR(FIND(H$13,INDEX(DATOS!CB:CB,MATCH(CHECKLIST!B1012,DATOS!B:B,0),1),1),"")="",IF(IFERROR(FIND("VENCIDA",INDEX(DATOS!BI:BI,MATCH(CHECKLIST!B1012,DATOS!B:B,0),1),1),"")="","","VENCIDO"),"X")</f>
        <v/>
      </c>
      <c r="I1012" s="17" t="str">
        <f>IF(IFERROR(FIND(I$13,INDEX(DATOS!CB:CB,MATCH(CHECKLIST!B1012,DATOS!B:B,0),1),1),"")="","","X")</f>
        <v/>
      </c>
      <c r="J1012" s="17" t="str">
        <f>IF(IFERROR(FIND(J$13,INDEX(DATOS!CB:CB,MATCH(CHECKLIST!B1012,DATOS!B:B,0),1),1),"")="","","X")</f>
        <v/>
      </c>
      <c r="K1012" s="17" t="str">
        <f>IF(IFERROR(FIND(K$13,INDEX(DATOS!CB:CB,MATCH(CHECKLIST!B1012,DATOS!B:B,0),1),1),"")="","","X")</f>
        <v/>
      </c>
      <c r="L1012" s="17" t="str">
        <f>IF(IFERROR(FIND(L$13,INDEX(DATOS!CB:CB,MATCH(CHECKLIST!B1012,DATOS!B:B,0),1),1),"")="","","X")</f>
        <v/>
      </c>
      <c r="M1012" s="17" t="str">
        <f>IF(IFERROR(FIND(M$13,INDEX(DATOS!CB:CB,MATCH(CHECKLIST!B1012,DATOS!B:B,0),1),1),"")="","","X")</f>
        <v/>
      </c>
      <c r="N1012" s="49" t="str">
        <f ca="1">IFERROR(IF(INDEX(DATOS!I:I,MATCH(CHECKLIST!B1012,DATOS!B:B,0),1)="","X",IF(INDEX(DATOS!I:I,MATCH(CHECKLIST!B1012,DATOS!B:B,0),1)&gt;YEAR(TODAY())-1,"","VENCIDA")),"")</f>
        <v/>
      </c>
      <c r="O1012" s="49" t="str">
        <f>IFERROR(IF(INDEX(DATOS!AQ:AQ,MATCH(CHECKLIST!B1012,DATOS!B:B,0),1)=0,"",INDEX(DATOS!AQ:AQ,MATCH(CHECKLIST!B1012,DATOS!B:B,0),1)),"")</f>
        <v/>
      </c>
      <c r="P1012" s="17" t="str">
        <f>IF(B1012="","",IF(IFERROR(FIND(P$13,INDEX(DATOS!CB:CB,MATCH(CHECKLIST!B1012,DATOS!B:B,0),1),1),"")="","","X"))</f>
        <v/>
      </c>
      <c r="Q1012" s="17" t="str">
        <f>IF(B1012="","",IF(IFERROR(FIND(Q$13,INDEX(DATOS!CB:CB,MATCH(CHECKLIST!B1012,DATOS!B:B,0),1),1),"")="","","X"))</f>
        <v/>
      </c>
    </row>
    <row r="1013" spans="2:17" x14ac:dyDescent="0.25">
      <c r="B1013" t="str">
        <f>IFERROR(INDEX(DATOS!B:B,MATCH(CHECKLIST!A1013,DATOS!BV:BV,0),1),"")</f>
        <v/>
      </c>
      <c r="C1013" t="str">
        <f>IFERROR(INDEX(DATOS!J:J,MATCH(CHECKLIST!A1013,DATOS!BV:BV,0),1),"")</f>
        <v/>
      </c>
      <c r="D1013" t="str">
        <f>IFERROR(INDEX(DATOS!R:R,MATCH(CHECKLIST!E1013,DATOS!C:C,0),1),"")</f>
        <v/>
      </c>
      <c r="E1013" s="16" t="str">
        <f>IFERROR(INDEX(DATOS!C:C,MATCH(CHECKLIST!A1013,DATOS!BV:BV,0),1),"")</f>
        <v/>
      </c>
      <c r="F1013" s="13" t="str">
        <f t="shared" si="54"/>
        <v/>
      </c>
      <c r="G1013" s="17" t="str">
        <f>IF(IFERROR(FIND(G$13,INDEX(DATOS!CB:CB,MATCH(CHECKLIST!B1013,DATOS!B:B,0),1),1),"")="",IF(IFERROR(FIND("FINADO",INDEX(DATOS!CB:CB,MATCH(CHECKLIST!B1013,DATOS!B:B,0),1),1),"")="",IF(IFERROR(FIND("BAJA",INDEX(DATOS!CB:CB,MATCH(CHECKLIST!B1013,DATOS!B:B,0),1),1),"")="",IF(IFERROR(FIND("FECHA PEUA",INDEX(DATOS!CB:CB,MATCH(CHECKLIST!B1013,DATOS!B:B,0),1),1),"")="",IF(IFERROR(FIND("FIRMA",INDEX(DATOS!CB:CB,MATCH(CHECKLIST!B1013,DATOS!B:B,0),1),1),"")="","","FIRMA"),"PEUA"),"BAJA"),"FINADO"),"X")</f>
        <v/>
      </c>
      <c r="H1013" s="17" t="str">
        <f>IF(IFERROR(FIND(H$13,INDEX(DATOS!CB:CB,MATCH(CHECKLIST!B1013,DATOS!B:B,0),1),1),"")="",IF(IFERROR(FIND("VENCIDA",INDEX(DATOS!BI:BI,MATCH(CHECKLIST!B1013,DATOS!B:B,0),1),1),"")="","","VENCIDO"),"X")</f>
        <v/>
      </c>
      <c r="I1013" s="17" t="str">
        <f>IF(IFERROR(FIND(I$13,INDEX(DATOS!CB:CB,MATCH(CHECKLIST!B1013,DATOS!B:B,0),1),1),"")="","","X")</f>
        <v/>
      </c>
      <c r="J1013" s="17" t="str">
        <f>IF(IFERROR(FIND(J$13,INDEX(DATOS!CB:CB,MATCH(CHECKLIST!B1013,DATOS!B:B,0),1),1),"")="","","X")</f>
        <v/>
      </c>
      <c r="K1013" s="17" t="str">
        <f>IF(IFERROR(FIND(K$13,INDEX(DATOS!CB:CB,MATCH(CHECKLIST!B1013,DATOS!B:B,0),1),1),"")="","","X")</f>
        <v/>
      </c>
      <c r="L1013" s="17" t="str">
        <f>IF(IFERROR(FIND(L$13,INDEX(DATOS!CB:CB,MATCH(CHECKLIST!B1013,DATOS!B:B,0),1),1),"")="","","X")</f>
        <v/>
      </c>
      <c r="M1013" s="17" t="str">
        <f>IF(IFERROR(FIND(M$13,INDEX(DATOS!CB:CB,MATCH(CHECKLIST!B1013,DATOS!B:B,0),1),1),"")="","","X")</f>
        <v/>
      </c>
      <c r="N1013" s="49" t="str">
        <f ca="1">IFERROR(IF(INDEX(DATOS!I:I,MATCH(CHECKLIST!B1013,DATOS!B:B,0),1)="","X",IF(INDEX(DATOS!I:I,MATCH(CHECKLIST!B1013,DATOS!B:B,0),1)&gt;YEAR(TODAY())-1,"","VENCIDA")),"")</f>
        <v/>
      </c>
      <c r="O1013" s="49" t="str">
        <f>IFERROR(IF(INDEX(DATOS!AQ:AQ,MATCH(CHECKLIST!B1013,DATOS!B:B,0),1)=0,"",INDEX(DATOS!AQ:AQ,MATCH(CHECKLIST!B1013,DATOS!B:B,0),1)),"")</f>
        <v/>
      </c>
      <c r="P1013" s="17" t="str">
        <f>IF(B1013="","",IF(IFERROR(FIND(P$13,INDEX(DATOS!CB:CB,MATCH(CHECKLIST!B1013,DATOS!B:B,0),1),1),"")="","","X"))</f>
        <v/>
      </c>
      <c r="Q1013" s="17" t="str">
        <f>IF(B1013="","",IF(IFERROR(FIND(Q$13,INDEX(DATOS!CB:CB,MATCH(CHECKLIST!B1013,DATOS!B:B,0),1),1),"")="","","X"))</f>
        <v/>
      </c>
    </row>
    <row r="1014" spans="2:17" x14ac:dyDescent="0.25">
      <c r="B1014" t="str">
        <f>IFERROR(INDEX(DATOS!B:B,MATCH(CHECKLIST!A1014,DATOS!BV:BV,0),1),"")</f>
        <v/>
      </c>
      <c r="C1014" t="str">
        <f>IFERROR(INDEX(DATOS!J:J,MATCH(CHECKLIST!A1014,DATOS!BV:BV,0),1),"")</f>
        <v/>
      </c>
      <c r="D1014" t="str">
        <f>IFERROR(INDEX(DATOS!R:R,MATCH(CHECKLIST!E1014,DATOS!C:C,0),1),"")</f>
        <v/>
      </c>
      <c r="E1014" s="16" t="str">
        <f>IFERROR(INDEX(DATOS!C:C,MATCH(CHECKLIST!A1014,DATOS!BV:BV,0),1),"")</f>
        <v/>
      </c>
      <c r="F1014" s="13" t="str">
        <f t="shared" si="54"/>
        <v/>
      </c>
      <c r="G1014" s="17" t="str">
        <f>IF(IFERROR(FIND(G$13,INDEX(DATOS!CB:CB,MATCH(CHECKLIST!B1014,DATOS!B:B,0),1),1),"")="",IF(IFERROR(FIND("FINADO",INDEX(DATOS!CB:CB,MATCH(CHECKLIST!B1014,DATOS!B:B,0),1),1),"")="",IF(IFERROR(FIND("BAJA",INDEX(DATOS!CB:CB,MATCH(CHECKLIST!B1014,DATOS!B:B,0),1),1),"")="",IF(IFERROR(FIND("FECHA PEUA",INDEX(DATOS!CB:CB,MATCH(CHECKLIST!B1014,DATOS!B:B,0),1),1),"")="",IF(IFERROR(FIND("FIRMA",INDEX(DATOS!CB:CB,MATCH(CHECKLIST!B1014,DATOS!B:B,0),1),1),"")="","","FIRMA"),"PEUA"),"BAJA"),"FINADO"),"X")</f>
        <v/>
      </c>
      <c r="H1014" s="17" t="str">
        <f>IF(IFERROR(FIND(H$13,INDEX(DATOS!CB:CB,MATCH(CHECKLIST!B1014,DATOS!B:B,0),1),1),"")="",IF(IFERROR(FIND("VENCIDA",INDEX(DATOS!BI:BI,MATCH(CHECKLIST!B1014,DATOS!B:B,0),1),1),"")="","","VENCIDO"),"X")</f>
        <v/>
      </c>
      <c r="I1014" s="17" t="str">
        <f>IF(IFERROR(FIND(I$13,INDEX(DATOS!CB:CB,MATCH(CHECKLIST!B1014,DATOS!B:B,0),1),1),"")="","","X")</f>
        <v/>
      </c>
      <c r="J1014" s="17" t="str">
        <f>IF(IFERROR(FIND(J$13,INDEX(DATOS!CB:CB,MATCH(CHECKLIST!B1014,DATOS!B:B,0),1),1),"")="","","X")</f>
        <v/>
      </c>
      <c r="K1014" s="17" t="str">
        <f>IF(IFERROR(FIND(K$13,INDEX(DATOS!CB:CB,MATCH(CHECKLIST!B1014,DATOS!B:B,0),1),1),"")="","","X")</f>
        <v/>
      </c>
      <c r="L1014" s="17" t="str">
        <f>IF(IFERROR(FIND(L$13,INDEX(DATOS!CB:CB,MATCH(CHECKLIST!B1014,DATOS!B:B,0),1),1),"")="","","X")</f>
        <v/>
      </c>
      <c r="M1014" s="17" t="str">
        <f>IF(IFERROR(FIND(M$13,INDEX(DATOS!CB:CB,MATCH(CHECKLIST!B1014,DATOS!B:B,0),1),1),"")="","","X")</f>
        <v/>
      </c>
      <c r="N1014" s="49" t="str">
        <f ca="1">IFERROR(IF(INDEX(DATOS!I:I,MATCH(CHECKLIST!B1014,DATOS!B:B,0),1)="","X",IF(INDEX(DATOS!I:I,MATCH(CHECKLIST!B1014,DATOS!B:B,0),1)&gt;YEAR(TODAY())-1,"","VENCIDA")),"")</f>
        <v/>
      </c>
      <c r="O1014" s="49" t="str">
        <f>IFERROR(IF(INDEX(DATOS!AQ:AQ,MATCH(CHECKLIST!B1014,DATOS!B:B,0),1)=0,"",INDEX(DATOS!AQ:AQ,MATCH(CHECKLIST!B1014,DATOS!B:B,0),1)),"")</f>
        <v/>
      </c>
      <c r="P1014" s="17" t="str">
        <f>IF(B1014="","",IF(IFERROR(FIND(P$13,INDEX(DATOS!CB:CB,MATCH(CHECKLIST!B1014,DATOS!B:B,0),1),1),"")="","","X"))</f>
        <v/>
      </c>
      <c r="Q1014" s="17" t="str">
        <f>IF(B1014="","",IF(IFERROR(FIND(Q$13,INDEX(DATOS!CB:CB,MATCH(CHECKLIST!B1014,DATOS!B:B,0),1),1),"")="","","X"))</f>
        <v/>
      </c>
    </row>
    <row r="1015" spans="2:17" x14ac:dyDescent="0.25">
      <c r="B1015" t="str">
        <f>IFERROR(INDEX(DATOS!B:B,MATCH(CHECKLIST!A1015,DATOS!BV:BV,0),1),"")</f>
        <v/>
      </c>
      <c r="C1015" t="str">
        <f>IFERROR(INDEX(DATOS!J:J,MATCH(CHECKLIST!A1015,DATOS!BV:BV,0),1),"")</f>
        <v/>
      </c>
      <c r="D1015" t="str">
        <f>IFERROR(INDEX(DATOS!R:R,MATCH(CHECKLIST!E1015,DATOS!C:C,0),1),"")</f>
        <v/>
      </c>
      <c r="E1015" s="16" t="str">
        <f>IFERROR(INDEX(DATOS!C:C,MATCH(CHECKLIST!A1015,DATOS!BV:BV,0),1),"")</f>
        <v/>
      </c>
      <c r="F1015" s="13" t="str">
        <f t="shared" si="54"/>
        <v/>
      </c>
      <c r="G1015" s="17" t="str">
        <f>IF(IFERROR(FIND(G$13,INDEX(DATOS!CB:CB,MATCH(CHECKLIST!B1015,DATOS!B:B,0),1),1),"")="",IF(IFERROR(FIND("FINADO",INDEX(DATOS!CB:CB,MATCH(CHECKLIST!B1015,DATOS!B:B,0),1),1),"")="",IF(IFERROR(FIND("BAJA",INDEX(DATOS!CB:CB,MATCH(CHECKLIST!B1015,DATOS!B:B,0),1),1),"")="",IF(IFERROR(FIND("FECHA PEUA",INDEX(DATOS!CB:CB,MATCH(CHECKLIST!B1015,DATOS!B:B,0),1),1),"")="",IF(IFERROR(FIND("FIRMA",INDEX(DATOS!CB:CB,MATCH(CHECKLIST!B1015,DATOS!B:B,0),1),1),"")="","","FIRMA"),"PEUA"),"BAJA"),"FINADO"),"X")</f>
        <v/>
      </c>
      <c r="H1015" s="17" t="str">
        <f>IF(IFERROR(FIND(H$13,INDEX(DATOS!CB:CB,MATCH(CHECKLIST!B1015,DATOS!B:B,0),1),1),"")="",IF(IFERROR(FIND("VENCIDA",INDEX(DATOS!BI:BI,MATCH(CHECKLIST!B1015,DATOS!B:B,0),1),1),"")="","","VENCIDO"),"X")</f>
        <v/>
      </c>
      <c r="I1015" s="17" t="str">
        <f>IF(IFERROR(FIND(I$13,INDEX(DATOS!CB:CB,MATCH(CHECKLIST!B1015,DATOS!B:B,0),1),1),"")="","","X")</f>
        <v/>
      </c>
      <c r="J1015" s="17" t="str">
        <f>IF(IFERROR(FIND(J$13,INDEX(DATOS!CB:CB,MATCH(CHECKLIST!B1015,DATOS!B:B,0),1),1),"")="","","X")</f>
        <v/>
      </c>
      <c r="K1015" s="17" t="str">
        <f>IF(IFERROR(FIND(K$13,INDEX(DATOS!CB:CB,MATCH(CHECKLIST!B1015,DATOS!B:B,0),1),1),"")="","","X")</f>
        <v/>
      </c>
      <c r="L1015" s="17" t="str">
        <f>IF(IFERROR(FIND(L$13,INDEX(DATOS!CB:CB,MATCH(CHECKLIST!B1015,DATOS!B:B,0),1),1),"")="","","X")</f>
        <v/>
      </c>
      <c r="M1015" s="17" t="str">
        <f>IF(IFERROR(FIND(M$13,INDEX(DATOS!CB:CB,MATCH(CHECKLIST!B1015,DATOS!B:B,0),1),1),"")="","","X")</f>
        <v/>
      </c>
      <c r="N1015" s="49" t="str">
        <f ca="1">IFERROR(IF(INDEX(DATOS!I:I,MATCH(CHECKLIST!B1015,DATOS!B:B,0),1)="","X",IF(INDEX(DATOS!I:I,MATCH(CHECKLIST!B1015,DATOS!B:B,0),1)&gt;YEAR(TODAY())-1,"","VENCIDA")),"")</f>
        <v/>
      </c>
      <c r="O1015" s="49" t="str">
        <f>IFERROR(IF(INDEX(DATOS!AQ:AQ,MATCH(CHECKLIST!B1015,DATOS!B:B,0),1)=0,"",INDEX(DATOS!AQ:AQ,MATCH(CHECKLIST!B1015,DATOS!B:B,0),1)),"")</f>
        <v/>
      </c>
      <c r="P1015" s="17" t="str">
        <f>IF(B1015="","",IF(IFERROR(FIND(P$13,INDEX(DATOS!CB:CB,MATCH(CHECKLIST!B1015,DATOS!B:B,0),1),1),"")="","","X"))</f>
        <v/>
      </c>
      <c r="Q1015" s="17" t="str">
        <f>IF(B1015="","",IF(IFERROR(FIND(Q$13,INDEX(DATOS!CB:CB,MATCH(CHECKLIST!B1015,DATOS!B:B,0),1),1),"")="","","X"))</f>
        <v/>
      </c>
    </row>
    <row r="1016" spans="2:17" x14ac:dyDescent="0.25">
      <c r="B1016" t="str">
        <f>IFERROR(INDEX(DATOS!B:B,MATCH(CHECKLIST!A1016,DATOS!BV:BV,0),1),"")</f>
        <v/>
      </c>
      <c r="C1016" t="str">
        <f>IFERROR(INDEX(DATOS!J:J,MATCH(CHECKLIST!A1016,DATOS!BV:BV,0),1),"")</f>
        <v/>
      </c>
      <c r="D1016" t="str">
        <f>IFERROR(INDEX(DATOS!R:R,MATCH(CHECKLIST!E1016,DATOS!C:C,0),1),"")</f>
        <v/>
      </c>
      <c r="E1016" s="16" t="str">
        <f>IFERROR(INDEX(DATOS!C:C,MATCH(CHECKLIST!A1016,DATOS!BV:BV,0),1),"")</f>
        <v/>
      </c>
      <c r="F1016" s="13" t="str">
        <f t="shared" si="54"/>
        <v/>
      </c>
      <c r="G1016" s="17" t="str">
        <f>IF(IFERROR(FIND(G$13,INDEX(DATOS!CB:CB,MATCH(CHECKLIST!B1016,DATOS!B:B,0),1),1),"")="",IF(IFERROR(FIND("FINADO",INDEX(DATOS!CB:CB,MATCH(CHECKLIST!B1016,DATOS!B:B,0),1),1),"")="",IF(IFERROR(FIND("BAJA",INDEX(DATOS!CB:CB,MATCH(CHECKLIST!B1016,DATOS!B:B,0),1),1),"")="",IF(IFERROR(FIND("FECHA PEUA",INDEX(DATOS!CB:CB,MATCH(CHECKLIST!B1016,DATOS!B:B,0),1),1),"")="",IF(IFERROR(FIND("FIRMA",INDEX(DATOS!CB:CB,MATCH(CHECKLIST!B1016,DATOS!B:B,0),1),1),"")="","","FIRMA"),"PEUA"),"BAJA"),"FINADO"),"X")</f>
        <v/>
      </c>
      <c r="H1016" s="17" t="str">
        <f>IF(IFERROR(FIND(H$13,INDEX(DATOS!CB:CB,MATCH(CHECKLIST!B1016,DATOS!B:B,0),1),1),"")="",IF(IFERROR(FIND("VENCIDA",INDEX(DATOS!BI:BI,MATCH(CHECKLIST!B1016,DATOS!B:B,0),1),1),"")="","","VENCIDO"),"X")</f>
        <v/>
      </c>
      <c r="I1016" s="17" t="str">
        <f>IF(IFERROR(FIND(I$13,INDEX(DATOS!CB:CB,MATCH(CHECKLIST!B1016,DATOS!B:B,0),1),1),"")="","","X")</f>
        <v/>
      </c>
      <c r="J1016" s="17" t="str">
        <f>IF(IFERROR(FIND(J$13,INDEX(DATOS!CB:CB,MATCH(CHECKLIST!B1016,DATOS!B:B,0),1),1),"")="","","X")</f>
        <v/>
      </c>
      <c r="K1016" s="17" t="str">
        <f>IF(IFERROR(FIND(K$13,INDEX(DATOS!CB:CB,MATCH(CHECKLIST!B1016,DATOS!B:B,0),1),1),"")="","","X")</f>
        <v/>
      </c>
      <c r="L1016" s="17" t="str">
        <f>IF(IFERROR(FIND(L$13,INDEX(DATOS!CB:CB,MATCH(CHECKLIST!B1016,DATOS!B:B,0),1),1),"")="","","X")</f>
        <v/>
      </c>
      <c r="M1016" s="17" t="str">
        <f>IF(IFERROR(FIND(M$13,INDEX(DATOS!CB:CB,MATCH(CHECKLIST!B1016,DATOS!B:B,0),1),1),"")="","","X")</f>
        <v/>
      </c>
      <c r="N1016" s="49" t="str">
        <f ca="1">IFERROR(IF(INDEX(DATOS!I:I,MATCH(CHECKLIST!B1016,DATOS!B:B,0),1)="","X",IF(INDEX(DATOS!I:I,MATCH(CHECKLIST!B1016,DATOS!B:B,0),1)&gt;YEAR(TODAY())-1,"","VENCIDA")),"")</f>
        <v/>
      </c>
      <c r="O1016" s="49" t="str">
        <f>IFERROR(IF(INDEX(DATOS!AQ:AQ,MATCH(CHECKLIST!B1016,DATOS!B:B,0),1)=0,"",INDEX(DATOS!AQ:AQ,MATCH(CHECKLIST!B1016,DATOS!B:B,0),1)),"")</f>
        <v/>
      </c>
      <c r="P1016" s="17" t="str">
        <f>IF(B1016="","",IF(IFERROR(FIND(P$13,INDEX(DATOS!CB:CB,MATCH(CHECKLIST!B1016,DATOS!B:B,0),1),1),"")="","","X"))</f>
        <v/>
      </c>
      <c r="Q1016" s="17" t="str">
        <f>IF(B1016="","",IF(IFERROR(FIND(Q$13,INDEX(DATOS!CB:CB,MATCH(CHECKLIST!B1016,DATOS!B:B,0),1),1),"")="","","X"))</f>
        <v/>
      </c>
    </row>
    <row r="1017" spans="2:17" x14ac:dyDescent="0.25">
      <c r="B1017" t="str">
        <f>IFERROR(INDEX(DATOS!B:B,MATCH(CHECKLIST!A1017,DATOS!BV:BV,0),1),"")</f>
        <v/>
      </c>
      <c r="C1017" t="str">
        <f>IFERROR(INDEX(DATOS!J:J,MATCH(CHECKLIST!A1017,DATOS!BV:BV,0),1),"")</f>
        <v/>
      </c>
      <c r="D1017" t="str">
        <f>IFERROR(INDEX(DATOS!R:R,MATCH(CHECKLIST!E1017,DATOS!C:C,0),1),"")</f>
        <v/>
      </c>
      <c r="E1017" s="16" t="str">
        <f>IFERROR(INDEX(DATOS!C:C,MATCH(CHECKLIST!A1017,DATOS!BV:BV,0),1),"")</f>
        <v/>
      </c>
      <c r="F1017" s="13" t="str">
        <f t="shared" si="54"/>
        <v/>
      </c>
      <c r="G1017" s="17" t="str">
        <f>IF(IFERROR(FIND(G$13,INDEX(DATOS!CB:CB,MATCH(CHECKLIST!B1017,DATOS!B:B,0),1),1),"")="",IF(IFERROR(FIND("FINADO",INDEX(DATOS!CB:CB,MATCH(CHECKLIST!B1017,DATOS!B:B,0),1),1),"")="",IF(IFERROR(FIND("BAJA",INDEX(DATOS!CB:CB,MATCH(CHECKLIST!B1017,DATOS!B:B,0),1),1),"")="",IF(IFERROR(FIND("FECHA PEUA",INDEX(DATOS!CB:CB,MATCH(CHECKLIST!B1017,DATOS!B:B,0),1),1),"")="",IF(IFERROR(FIND("FIRMA",INDEX(DATOS!CB:CB,MATCH(CHECKLIST!B1017,DATOS!B:B,0),1),1),"")="","","FIRMA"),"PEUA"),"BAJA"),"FINADO"),"X")</f>
        <v/>
      </c>
      <c r="H1017" s="17" t="str">
        <f>IF(IFERROR(FIND(H$13,INDEX(DATOS!CB:CB,MATCH(CHECKLIST!B1017,DATOS!B:B,0),1),1),"")="",IF(IFERROR(FIND("VENCIDA",INDEX(DATOS!BI:BI,MATCH(CHECKLIST!B1017,DATOS!B:B,0),1),1),"")="","","VENCIDO"),"X")</f>
        <v/>
      </c>
      <c r="I1017" s="17" t="str">
        <f>IF(IFERROR(FIND(I$13,INDEX(DATOS!CB:CB,MATCH(CHECKLIST!B1017,DATOS!B:B,0),1),1),"")="","","X")</f>
        <v/>
      </c>
      <c r="J1017" s="17" t="str">
        <f>IF(IFERROR(FIND(J$13,INDEX(DATOS!CB:CB,MATCH(CHECKLIST!B1017,DATOS!B:B,0),1),1),"")="","","X")</f>
        <v/>
      </c>
      <c r="K1017" s="17" t="str">
        <f>IF(IFERROR(FIND(K$13,INDEX(DATOS!CB:CB,MATCH(CHECKLIST!B1017,DATOS!B:B,0),1),1),"")="","","X")</f>
        <v/>
      </c>
      <c r="L1017" s="17" t="str">
        <f>IF(IFERROR(FIND(L$13,INDEX(DATOS!CB:CB,MATCH(CHECKLIST!B1017,DATOS!B:B,0),1),1),"")="","","X")</f>
        <v/>
      </c>
      <c r="M1017" s="17" t="str">
        <f>IF(IFERROR(FIND(M$13,INDEX(DATOS!CB:CB,MATCH(CHECKLIST!B1017,DATOS!B:B,0),1),1),"")="","","X")</f>
        <v/>
      </c>
      <c r="N1017" s="49" t="str">
        <f ca="1">IFERROR(IF(INDEX(DATOS!I:I,MATCH(CHECKLIST!B1017,DATOS!B:B,0),1)="","X",IF(INDEX(DATOS!I:I,MATCH(CHECKLIST!B1017,DATOS!B:B,0),1)&gt;YEAR(TODAY())-1,"","VENCIDA")),"")</f>
        <v/>
      </c>
      <c r="O1017" s="49" t="str">
        <f>IFERROR(IF(INDEX(DATOS!AQ:AQ,MATCH(CHECKLIST!B1017,DATOS!B:B,0),1)=0,"",INDEX(DATOS!AQ:AQ,MATCH(CHECKLIST!B1017,DATOS!B:B,0),1)),"")</f>
        <v/>
      </c>
      <c r="P1017" s="17" t="str">
        <f>IF(B1017="","",IF(IFERROR(FIND(P$13,INDEX(DATOS!CB:CB,MATCH(CHECKLIST!B1017,DATOS!B:B,0),1),1),"")="","","X"))</f>
        <v/>
      </c>
      <c r="Q1017" s="17" t="str">
        <f>IF(B1017="","",IF(IFERROR(FIND(Q$13,INDEX(DATOS!CB:CB,MATCH(CHECKLIST!B1017,DATOS!B:B,0),1),1),"")="","","X"))</f>
        <v/>
      </c>
    </row>
    <row r="1018" spans="2:17" x14ac:dyDescent="0.25">
      <c r="B1018" t="str">
        <f>IFERROR(INDEX(DATOS!B:B,MATCH(CHECKLIST!A1018,DATOS!BV:BV,0),1),"")</f>
        <v/>
      </c>
      <c r="C1018" t="str">
        <f>IFERROR(INDEX(DATOS!J:J,MATCH(CHECKLIST!A1018,DATOS!BV:BV,0),1),"")</f>
        <v/>
      </c>
      <c r="D1018" t="str">
        <f>IFERROR(INDEX(DATOS!R:R,MATCH(CHECKLIST!E1018,DATOS!C:C,0),1),"")</f>
        <v/>
      </c>
      <c r="E1018" s="16" t="str">
        <f>IFERROR(INDEX(DATOS!C:C,MATCH(CHECKLIST!A1018,DATOS!BV:BV,0),1),"")</f>
        <v/>
      </c>
      <c r="F1018" s="13" t="str">
        <f t="shared" si="54"/>
        <v/>
      </c>
      <c r="G1018" s="17" t="str">
        <f>IF(IFERROR(FIND(G$13,INDEX(DATOS!CB:CB,MATCH(CHECKLIST!B1018,DATOS!B:B,0),1),1),"")="",IF(IFERROR(FIND("FINADO",INDEX(DATOS!CB:CB,MATCH(CHECKLIST!B1018,DATOS!B:B,0),1),1),"")="",IF(IFERROR(FIND("BAJA",INDEX(DATOS!CB:CB,MATCH(CHECKLIST!B1018,DATOS!B:B,0),1),1),"")="",IF(IFERROR(FIND("FECHA PEUA",INDEX(DATOS!CB:CB,MATCH(CHECKLIST!B1018,DATOS!B:B,0),1),1),"")="",IF(IFERROR(FIND("FIRMA",INDEX(DATOS!CB:CB,MATCH(CHECKLIST!B1018,DATOS!B:B,0),1),1),"")="","","FIRMA"),"PEUA"),"BAJA"),"FINADO"),"X")</f>
        <v/>
      </c>
      <c r="H1018" s="17" t="str">
        <f>IF(IFERROR(FIND(H$13,INDEX(DATOS!CB:CB,MATCH(CHECKLIST!B1018,DATOS!B:B,0),1),1),"")="",IF(IFERROR(FIND("VENCIDA",INDEX(DATOS!BI:BI,MATCH(CHECKLIST!B1018,DATOS!B:B,0),1),1),"")="","","VENCIDO"),"X")</f>
        <v/>
      </c>
      <c r="I1018" s="17" t="str">
        <f>IF(IFERROR(FIND(I$13,INDEX(DATOS!CB:CB,MATCH(CHECKLIST!B1018,DATOS!B:B,0),1),1),"")="","","X")</f>
        <v/>
      </c>
      <c r="J1018" s="17" t="str">
        <f>IF(IFERROR(FIND(J$13,INDEX(DATOS!CB:CB,MATCH(CHECKLIST!B1018,DATOS!B:B,0),1),1),"")="","","X")</f>
        <v/>
      </c>
      <c r="K1018" s="17" t="str">
        <f>IF(IFERROR(FIND(K$13,INDEX(DATOS!CB:CB,MATCH(CHECKLIST!B1018,DATOS!B:B,0),1),1),"")="","","X")</f>
        <v/>
      </c>
      <c r="L1018" s="17" t="str">
        <f>IF(IFERROR(FIND(L$13,INDEX(DATOS!CB:CB,MATCH(CHECKLIST!B1018,DATOS!B:B,0),1),1),"")="","","X")</f>
        <v/>
      </c>
      <c r="M1018" s="17" t="str">
        <f>IF(IFERROR(FIND(M$13,INDEX(DATOS!CB:CB,MATCH(CHECKLIST!B1018,DATOS!B:B,0),1),1),"")="","","X")</f>
        <v/>
      </c>
      <c r="N1018" s="49" t="str">
        <f ca="1">IFERROR(IF(INDEX(DATOS!I:I,MATCH(CHECKLIST!B1018,DATOS!B:B,0),1)="","X",IF(INDEX(DATOS!I:I,MATCH(CHECKLIST!B1018,DATOS!B:B,0),1)&gt;YEAR(TODAY())-1,"","VENCIDA")),"")</f>
        <v/>
      </c>
      <c r="O1018" s="49" t="str">
        <f>IFERROR(IF(INDEX(DATOS!AQ:AQ,MATCH(CHECKLIST!B1018,DATOS!B:B,0),1)=0,"",INDEX(DATOS!AQ:AQ,MATCH(CHECKLIST!B1018,DATOS!B:B,0),1)),"")</f>
        <v/>
      </c>
      <c r="P1018" s="17" t="str">
        <f>IF(B1018="","",IF(IFERROR(FIND(P$13,INDEX(DATOS!CB:CB,MATCH(CHECKLIST!B1018,DATOS!B:B,0),1),1),"")="","","X"))</f>
        <v/>
      </c>
      <c r="Q1018" s="17" t="str">
        <f>IF(B1018="","",IF(IFERROR(FIND(Q$13,INDEX(DATOS!CB:CB,MATCH(CHECKLIST!B1018,DATOS!B:B,0),1),1),"")="","","X"))</f>
        <v/>
      </c>
    </row>
    <row r="1019" spans="2:17" x14ac:dyDescent="0.25">
      <c r="B1019" t="str">
        <f>IFERROR(INDEX(DATOS!B:B,MATCH(CHECKLIST!A1019,DATOS!BV:BV,0),1),"")</f>
        <v/>
      </c>
      <c r="C1019" t="str">
        <f>IFERROR(INDEX(DATOS!J:J,MATCH(CHECKLIST!A1019,DATOS!BV:BV,0),1),"")</f>
        <v/>
      </c>
      <c r="D1019" t="str">
        <f>IFERROR(INDEX(DATOS!R:R,MATCH(CHECKLIST!E1019,DATOS!C:C,0),1),"")</f>
        <v/>
      </c>
      <c r="E1019" s="16" t="str">
        <f>IFERROR(INDEX(DATOS!C:C,MATCH(CHECKLIST!A1019,DATOS!BV:BV,0),1),"")</f>
        <v/>
      </c>
      <c r="F1019" s="13" t="str">
        <f t="shared" si="54"/>
        <v/>
      </c>
      <c r="G1019" s="17" t="str">
        <f>IF(IFERROR(FIND(G$13,INDEX(DATOS!CB:CB,MATCH(CHECKLIST!B1019,DATOS!B:B,0),1),1),"")="",IF(IFERROR(FIND("FINADO",INDEX(DATOS!CB:CB,MATCH(CHECKLIST!B1019,DATOS!B:B,0),1),1),"")="",IF(IFERROR(FIND("BAJA",INDEX(DATOS!CB:CB,MATCH(CHECKLIST!B1019,DATOS!B:B,0),1),1),"")="",IF(IFERROR(FIND("FECHA PEUA",INDEX(DATOS!CB:CB,MATCH(CHECKLIST!B1019,DATOS!B:B,0),1),1),"")="",IF(IFERROR(FIND("FIRMA",INDEX(DATOS!CB:CB,MATCH(CHECKLIST!B1019,DATOS!B:B,0),1),1),"")="","","FIRMA"),"PEUA"),"BAJA"),"FINADO"),"X")</f>
        <v/>
      </c>
      <c r="H1019" s="17" t="str">
        <f>IF(IFERROR(FIND(H$13,INDEX(DATOS!CB:CB,MATCH(CHECKLIST!B1019,DATOS!B:B,0),1),1),"")="",IF(IFERROR(FIND("VENCIDA",INDEX(DATOS!BI:BI,MATCH(CHECKLIST!B1019,DATOS!B:B,0),1),1),"")="","","VENCIDO"),"X")</f>
        <v/>
      </c>
      <c r="I1019" s="17" t="str">
        <f>IF(IFERROR(FIND(I$13,INDEX(DATOS!CB:CB,MATCH(CHECKLIST!B1019,DATOS!B:B,0),1),1),"")="","","X")</f>
        <v/>
      </c>
      <c r="J1019" s="17" t="str">
        <f>IF(IFERROR(FIND(J$13,INDEX(DATOS!CB:CB,MATCH(CHECKLIST!B1019,DATOS!B:B,0),1),1),"")="","","X")</f>
        <v/>
      </c>
      <c r="K1019" s="17" t="str">
        <f>IF(IFERROR(FIND(K$13,INDEX(DATOS!CB:CB,MATCH(CHECKLIST!B1019,DATOS!B:B,0),1),1),"")="","","X")</f>
        <v/>
      </c>
      <c r="L1019" s="17" t="str">
        <f>IF(IFERROR(FIND(L$13,INDEX(DATOS!CB:CB,MATCH(CHECKLIST!B1019,DATOS!B:B,0),1),1),"")="","","X")</f>
        <v/>
      </c>
      <c r="M1019" s="17" t="str">
        <f>IF(IFERROR(FIND(M$13,INDEX(DATOS!CB:CB,MATCH(CHECKLIST!B1019,DATOS!B:B,0),1),1),"")="","","X")</f>
        <v/>
      </c>
      <c r="N1019" s="49" t="str">
        <f ca="1">IFERROR(IF(INDEX(DATOS!I:I,MATCH(CHECKLIST!B1019,DATOS!B:B,0),1)="","X",IF(INDEX(DATOS!I:I,MATCH(CHECKLIST!B1019,DATOS!B:B,0),1)&gt;YEAR(TODAY())-1,"","VENCIDA")),"")</f>
        <v/>
      </c>
      <c r="O1019" s="49" t="str">
        <f>IFERROR(IF(INDEX(DATOS!AQ:AQ,MATCH(CHECKLIST!B1019,DATOS!B:B,0),1)=0,"",INDEX(DATOS!AQ:AQ,MATCH(CHECKLIST!B1019,DATOS!B:B,0),1)),"")</f>
        <v/>
      </c>
      <c r="P1019" s="17" t="str">
        <f>IF(B1019="","",IF(IFERROR(FIND(P$13,INDEX(DATOS!CB:CB,MATCH(CHECKLIST!B1019,DATOS!B:B,0),1),1),"")="","","X"))</f>
        <v/>
      </c>
      <c r="Q1019" s="17" t="str">
        <f>IF(B1019="","",IF(IFERROR(FIND(Q$13,INDEX(DATOS!CB:CB,MATCH(CHECKLIST!B1019,DATOS!B:B,0),1),1),"")="","","X"))</f>
        <v/>
      </c>
    </row>
    <row r="1020" spans="2:17" x14ac:dyDescent="0.25">
      <c r="B1020" t="str">
        <f>IFERROR(INDEX(DATOS!B:B,MATCH(CHECKLIST!A1020,DATOS!BV:BV,0),1),"")</f>
        <v/>
      </c>
      <c r="C1020" t="str">
        <f>IFERROR(INDEX(DATOS!J:J,MATCH(CHECKLIST!A1020,DATOS!BV:BV,0),1),"")</f>
        <v/>
      </c>
      <c r="D1020" t="str">
        <f>IFERROR(INDEX(DATOS!R:R,MATCH(CHECKLIST!E1020,DATOS!C:C,0),1),"")</f>
        <v/>
      </c>
      <c r="E1020" s="16" t="str">
        <f>IFERROR(INDEX(DATOS!C:C,MATCH(CHECKLIST!A1020,DATOS!BV:BV,0),1),"")</f>
        <v/>
      </c>
      <c r="F1020" s="13" t="str">
        <f t="shared" si="54"/>
        <v/>
      </c>
      <c r="G1020" s="17" t="str">
        <f>IF(IFERROR(FIND(G$13,INDEX(DATOS!CB:CB,MATCH(CHECKLIST!B1020,DATOS!B:B,0),1),1),"")="",IF(IFERROR(FIND("FINADO",INDEX(DATOS!CB:CB,MATCH(CHECKLIST!B1020,DATOS!B:B,0),1),1),"")="",IF(IFERROR(FIND("BAJA",INDEX(DATOS!CB:CB,MATCH(CHECKLIST!B1020,DATOS!B:B,0),1),1),"")="",IF(IFERROR(FIND("FECHA PEUA",INDEX(DATOS!CB:CB,MATCH(CHECKLIST!B1020,DATOS!B:B,0),1),1),"")="",IF(IFERROR(FIND("FIRMA",INDEX(DATOS!CB:CB,MATCH(CHECKLIST!B1020,DATOS!B:B,0),1),1),"")="","","FIRMA"),"PEUA"),"BAJA"),"FINADO"),"X")</f>
        <v/>
      </c>
      <c r="H1020" s="17" t="str">
        <f>IF(IFERROR(FIND(H$13,INDEX(DATOS!CB:CB,MATCH(CHECKLIST!B1020,DATOS!B:B,0),1),1),"")="",IF(IFERROR(FIND("VENCIDA",INDEX(DATOS!BI:BI,MATCH(CHECKLIST!B1020,DATOS!B:B,0),1),1),"")="","","VENCIDO"),"X")</f>
        <v/>
      </c>
      <c r="I1020" s="17" t="str">
        <f>IF(IFERROR(FIND(I$13,INDEX(DATOS!CB:CB,MATCH(CHECKLIST!B1020,DATOS!B:B,0),1),1),"")="","","X")</f>
        <v/>
      </c>
      <c r="J1020" s="17" t="str">
        <f>IF(IFERROR(FIND(J$13,INDEX(DATOS!CB:CB,MATCH(CHECKLIST!B1020,DATOS!B:B,0),1),1),"")="","","X")</f>
        <v/>
      </c>
      <c r="K1020" s="17" t="str">
        <f>IF(IFERROR(FIND(K$13,INDEX(DATOS!CB:CB,MATCH(CHECKLIST!B1020,DATOS!B:B,0),1),1),"")="","","X")</f>
        <v/>
      </c>
      <c r="L1020" s="17" t="str">
        <f>IF(IFERROR(FIND(L$13,INDEX(DATOS!CB:CB,MATCH(CHECKLIST!B1020,DATOS!B:B,0),1),1),"")="","","X")</f>
        <v/>
      </c>
      <c r="M1020" s="17" t="str">
        <f>IF(IFERROR(FIND(M$13,INDEX(DATOS!CB:CB,MATCH(CHECKLIST!B1020,DATOS!B:B,0),1),1),"")="","","X")</f>
        <v/>
      </c>
      <c r="N1020" s="49" t="str">
        <f ca="1">IFERROR(IF(INDEX(DATOS!I:I,MATCH(CHECKLIST!B1020,DATOS!B:B,0),1)="","X",IF(INDEX(DATOS!I:I,MATCH(CHECKLIST!B1020,DATOS!B:B,0),1)&gt;YEAR(TODAY())-1,"","VENCIDA")),"")</f>
        <v/>
      </c>
      <c r="O1020" s="49" t="str">
        <f>IFERROR(IF(INDEX(DATOS!AQ:AQ,MATCH(CHECKLIST!B1020,DATOS!B:B,0),1)=0,"",INDEX(DATOS!AQ:AQ,MATCH(CHECKLIST!B1020,DATOS!B:B,0),1)),"")</f>
        <v/>
      </c>
      <c r="P1020" s="17" t="str">
        <f>IF(B1020="","",IF(IFERROR(FIND(P$13,INDEX(DATOS!CB:CB,MATCH(CHECKLIST!B1020,DATOS!B:B,0),1),1),"")="","","X"))</f>
        <v/>
      </c>
      <c r="Q1020" s="17" t="str">
        <f>IF(B1020="","",IF(IFERROR(FIND(Q$13,INDEX(DATOS!CB:CB,MATCH(CHECKLIST!B1020,DATOS!B:B,0),1),1),"")="","","X"))</f>
        <v/>
      </c>
    </row>
    <row r="1021" spans="2:17" x14ac:dyDescent="0.25">
      <c r="B1021" t="str">
        <f>IFERROR(INDEX(DATOS!B:B,MATCH(CHECKLIST!A1021,DATOS!BV:BV,0),1),"")</f>
        <v/>
      </c>
      <c r="C1021" t="str">
        <f>IFERROR(INDEX(DATOS!J:J,MATCH(CHECKLIST!A1021,DATOS!BV:BV,0),1),"")</f>
        <v/>
      </c>
      <c r="D1021" t="str">
        <f>IFERROR(INDEX(DATOS!R:R,MATCH(CHECKLIST!E1021,DATOS!C:C,0),1),"")</f>
        <v/>
      </c>
      <c r="E1021" s="16" t="str">
        <f>IFERROR(INDEX(DATOS!C:C,MATCH(CHECKLIST!A1021,DATOS!BV:BV,0),1),"")</f>
        <v/>
      </c>
      <c r="F1021" s="13" t="str">
        <f t="shared" si="54"/>
        <v/>
      </c>
      <c r="G1021" s="17" t="str">
        <f>IF(IFERROR(FIND(G$13,INDEX(DATOS!CB:CB,MATCH(CHECKLIST!B1021,DATOS!B:B,0),1),1),"")="",IF(IFERROR(FIND("FINADO",INDEX(DATOS!CB:CB,MATCH(CHECKLIST!B1021,DATOS!B:B,0),1),1),"")="",IF(IFERROR(FIND("BAJA",INDEX(DATOS!CB:CB,MATCH(CHECKLIST!B1021,DATOS!B:B,0),1),1),"")="",IF(IFERROR(FIND("FECHA PEUA",INDEX(DATOS!CB:CB,MATCH(CHECKLIST!B1021,DATOS!B:B,0),1),1),"")="",IF(IFERROR(FIND("FIRMA",INDEX(DATOS!CB:CB,MATCH(CHECKLIST!B1021,DATOS!B:B,0),1),1),"")="","","FIRMA"),"PEUA"),"BAJA"),"FINADO"),"X")</f>
        <v/>
      </c>
      <c r="H1021" s="17" t="str">
        <f>IF(IFERROR(FIND(H$13,INDEX(DATOS!CB:CB,MATCH(CHECKLIST!B1021,DATOS!B:B,0),1),1),"")="",IF(IFERROR(FIND("VENCIDA",INDEX(DATOS!BI:BI,MATCH(CHECKLIST!B1021,DATOS!B:B,0),1),1),"")="","","VENCIDO"),"X")</f>
        <v/>
      </c>
      <c r="I1021" s="17" t="str">
        <f>IF(IFERROR(FIND(I$13,INDEX(DATOS!CB:CB,MATCH(CHECKLIST!B1021,DATOS!B:B,0),1),1),"")="","","X")</f>
        <v/>
      </c>
      <c r="J1021" s="17" t="str">
        <f>IF(IFERROR(FIND(J$13,INDEX(DATOS!CB:CB,MATCH(CHECKLIST!B1021,DATOS!B:B,0),1),1),"")="","","X")</f>
        <v/>
      </c>
      <c r="K1021" s="17" t="str">
        <f>IF(IFERROR(FIND(K$13,INDEX(DATOS!CB:CB,MATCH(CHECKLIST!B1021,DATOS!B:B,0),1),1),"")="","","X")</f>
        <v/>
      </c>
      <c r="L1021" s="17" t="str">
        <f>IF(IFERROR(FIND(L$13,INDEX(DATOS!CB:CB,MATCH(CHECKLIST!B1021,DATOS!B:B,0),1),1),"")="","","X")</f>
        <v/>
      </c>
      <c r="M1021" s="17" t="str">
        <f>IF(IFERROR(FIND(M$13,INDEX(DATOS!CB:CB,MATCH(CHECKLIST!B1021,DATOS!B:B,0),1),1),"")="","","X")</f>
        <v/>
      </c>
      <c r="N1021" s="49" t="str">
        <f ca="1">IFERROR(IF(INDEX(DATOS!I:I,MATCH(CHECKLIST!B1021,DATOS!B:B,0),1)="","X",IF(INDEX(DATOS!I:I,MATCH(CHECKLIST!B1021,DATOS!B:B,0),1)&gt;YEAR(TODAY())-1,"","VENCIDA")),"")</f>
        <v/>
      </c>
      <c r="O1021" s="49" t="str">
        <f>IFERROR(IF(INDEX(DATOS!AQ:AQ,MATCH(CHECKLIST!B1021,DATOS!B:B,0),1)=0,"",INDEX(DATOS!AQ:AQ,MATCH(CHECKLIST!B1021,DATOS!B:B,0),1)),"")</f>
        <v/>
      </c>
      <c r="P1021" s="17" t="str">
        <f>IF(B1021="","",IF(IFERROR(FIND(P$13,INDEX(DATOS!CB:CB,MATCH(CHECKLIST!B1021,DATOS!B:B,0),1),1),"")="","","X"))</f>
        <v/>
      </c>
      <c r="Q1021" s="17" t="str">
        <f>IF(B1021="","",IF(IFERROR(FIND(Q$13,INDEX(DATOS!CB:CB,MATCH(CHECKLIST!B1021,DATOS!B:B,0),1),1),"")="","","X"))</f>
        <v/>
      </c>
    </row>
    <row r="1022" spans="2:17" x14ac:dyDescent="0.25">
      <c r="B1022" t="str">
        <f>IFERROR(INDEX(DATOS!B:B,MATCH(CHECKLIST!A1022,DATOS!BV:BV,0),1),"")</f>
        <v/>
      </c>
      <c r="C1022" t="str">
        <f>IFERROR(INDEX(DATOS!J:J,MATCH(CHECKLIST!A1022,DATOS!BV:BV,0),1),"")</f>
        <v/>
      </c>
      <c r="D1022" t="str">
        <f>IFERROR(INDEX(DATOS!R:R,MATCH(CHECKLIST!E1022,DATOS!C:C,0),1),"")</f>
        <v/>
      </c>
      <c r="E1022" s="16" t="str">
        <f>IFERROR(INDEX(DATOS!C:C,MATCH(CHECKLIST!A1022,DATOS!BV:BV,0),1),"")</f>
        <v/>
      </c>
      <c r="F1022" s="13" t="str">
        <f t="shared" si="54"/>
        <v/>
      </c>
      <c r="G1022" s="17" t="str">
        <f>IF(IFERROR(FIND(G$13,INDEX(DATOS!CB:CB,MATCH(CHECKLIST!B1022,DATOS!B:B,0),1),1),"")="",IF(IFERROR(FIND("FINADO",INDEX(DATOS!CB:CB,MATCH(CHECKLIST!B1022,DATOS!B:B,0),1),1),"")="",IF(IFERROR(FIND("BAJA",INDEX(DATOS!CB:CB,MATCH(CHECKLIST!B1022,DATOS!B:B,0),1),1),"")="",IF(IFERROR(FIND("FECHA PEUA",INDEX(DATOS!CB:CB,MATCH(CHECKLIST!B1022,DATOS!B:B,0),1),1),"")="",IF(IFERROR(FIND("FIRMA",INDEX(DATOS!CB:CB,MATCH(CHECKLIST!B1022,DATOS!B:B,0),1),1),"")="","","FIRMA"),"PEUA"),"BAJA"),"FINADO"),"X")</f>
        <v/>
      </c>
      <c r="H1022" s="17" t="str">
        <f>IF(IFERROR(FIND(H$13,INDEX(DATOS!CB:CB,MATCH(CHECKLIST!B1022,DATOS!B:B,0),1),1),"")="",IF(IFERROR(FIND("VENCIDA",INDEX(DATOS!BI:BI,MATCH(CHECKLIST!B1022,DATOS!B:B,0),1),1),"")="","","VENCIDO"),"X")</f>
        <v/>
      </c>
      <c r="I1022" s="17" t="str">
        <f>IF(IFERROR(FIND(I$13,INDEX(DATOS!CB:CB,MATCH(CHECKLIST!B1022,DATOS!B:B,0),1),1),"")="","","X")</f>
        <v/>
      </c>
      <c r="J1022" s="17" t="str">
        <f>IF(IFERROR(FIND(J$13,INDEX(DATOS!CB:CB,MATCH(CHECKLIST!B1022,DATOS!B:B,0),1),1),"")="","","X")</f>
        <v/>
      </c>
      <c r="K1022" s="17" t="str">
        <f>IF(IFERROR(FIND(K$13,INDEX(DATOS!CB:CB,MATCH(CHECKLIST!B1022,DATOS!B:B,0),1),1),"")="","","X")</f>
        <v/>
      </c>
      <c r="L1022" s="17" t="str">
        <f>IF(IFERROR(FIND(L$13,INDEX(DATOS!CB:CB,MATCH(CHECKLIST!B1022,DATOS!B:B,0),1),1),"")="","","X")</f>
        <v/>
      </c>
      <c r="M1022" s="17" t="str">
        <f>IF(IFERROR(FIND(M$13,INDEX(DATOS!CB:CB,MATCH(CHECKLIST!B1022,DATOS!B:B,0),1),1),"")="","","X")</f>
        <v/>
      </c>
      <c r="N1022" s="49" t="str">
        <f ca="1">IFERROR(IF(INDEX(DATOS!I:I,MATCH(CHECKLIST!B1022,DATOS!B:B,0),1)="","X",IF(INDEX(DATOS!I:I,MATCH(CHECKLIST!B1022,DATOS!B:B,0),1)&gt;YEAR(TODAY())-1,"","VENCIDA")),"")</f>
        <v/>
      </c>
      <c r="O1022" s="49" t="str">
        <f>IFERROR(IF(INDEX(DATOS!AQ:AQ,MATCH(CHECKLIST!B1022,DATOS!B:B,0),1)=0,"",INDEX(DATOS!AQ:AQ,MATCH(CHECKLIST!B1022,DATOS!B:B,0),1)),"")</f>
        <v/>
      </c>
      <c r="P1022" s="17" t="str">
        <f>IF(B1022="","",IF(IFERROR(FIND(P$13,INDEX(DATOS!CB:CB,MATCH(CHECKLIST!B1022,DATOS!B:B,0),1),1),"")="","","X"))</f>
        <v/>
      </c>
      <c r="Q1022" s="17" t="str">
        <f>IF(B1022="","",IF(IFERROR(FIND(Q$13,INDEX(DATOS!CB:CB,MATCH(CHECKLIST!B1022,DATOS!B:B,0),1),1),"")="","","X"))</f>
        <v/>
      </c>
    </row>
    <row r="1023" spans="2:17" x14ac:dyDescent="0.25">
      <c r="B1023" t="str">
        <f>IFERROR(INDEX(DATOS!B:B,MATCH(CHECKLIST!A1023,DATOS!BV:BV,0),1),"")</f>
        <v/>
      </c>
      <c r="C1023" t="str">
        <f>IFERROR(INDEX(DATOS!J:J,MATCH(CHECKLIST!A1023,DATOS!BV:BV,0),1),"")</f>
        <v/>
      </c>
      <c r="D1023" t="str">
        <f>IFERROR(INDEX(DATOS!R:R,MATCH(CHECKLIST!E1023,DATOS!C:C,0),1),"")</f>
        <v/>
      </c>
      <c r="E1023" s="16" t="str">
        <f>IFERROR(INDEX(DATOS!C:C,MATCH(CHECKLIST!A1023,DATOS!BV:BV,0),1),"")</f>
        <v/>
      </c>
      <c r="F1023" s="13" t="str">
        <f t="shared" si="54"/>
        <v/>
      </c>
      <c r="G1023" s="17" t="str">
        <f>IF(IFERROR(FIND(G$13,INDEX(DATOS!CB:CB,MATCH(CHECKLIST!B1023,DATOS!B:B,0),1),1),"")="",IF(IFERROR(FIND("FINADO",INDEX(DATOS!CB:CB,MATCH(CHECKLIST!B1023,DATOS!B:B,0),1),1),"")="",IF(IFERROR(FIND("BAJA",INDEX(DATOS!CB:CB,MATCH(CHECKLIST!B1023,DATOS!B:B,0),1),1),"")="",IF(IFERROR(FIND("FECHA PEUA",INDEX(DATOS!CB:CB,MATCH(CHECKLIST!B1023,DATOS!B:B,0),1),1),"")="",IF(IFERROR(FIND("FIRMA",INDEX(DATOS!CB:CB,MATCH(CHECKLIST!B1023,DATOS!B:B,0),1),1),"")="","","FIRMA"),"PEUA"),"BAJA"),"FINADO"),"X")</f>
        <v/>
      </c>
      <c r="H1023" s="17" t="str">
        <f>IF(IFERROR(FIND(H$13,INDEX(DATOS!CB:CB,MATCH(CHECKLIST!B1023,DATOS!B:B,0),1),1),"")="",IF(IFERROR(FIND("VENCIDA",INDEX(DATOS!BI:BI,MATCH(CHECKLIST!B1023,DATOS!B:B,0),1),1),"")="","","VENCIDO"),"X")</f>
        <v/>
      </c>
      <c r="I1023" s="17" t="str">
        <f>IF(IFERROR(FIND(I$13,INDEX(DATOS!CB:CB,MATCH(CHECKLIST!B1023,DATOS!B:B,0),1),1),"")="","","X")</f>
        <v/>
      </c>
      <c r="J1023" s="17" t="str">
        <f>IF(IFERROR(FIND(J$13,INDEX(DATOS!CB:CB,MATCH(CHECKLIST!B1023,DATOS!B:B,0),1),1),"")="","","X")</f>
        <v/>
      </c>
      <c r="K1023" s="17" t="str">
        <f>IF(IFERROR(FIND(K$13,INDEX(DATOS!CB:CB,MATCH(CHECKLIST!B1023,DATOS!B:B,0),1),1),"")="","","X")</f>
        <v/>
      </c>
      <c r="L1023" s="17" t="str">
        <f>IF(IFERROR(FIND(L$13,INDEX(DATOS!CB:CB,MATCH(CHECKLIST!B1023,DATOS!B:B,0),1),1),"")="","","X")</f>
        <v/>
      </c>
      <c r="M1023" s="17" t="str">
        <f>IF(IFERROR(FIND(M$13,INDEX(DATOS!CB:CB,MATCH(CHECKLIST!B1023,DATOS!B:B,0),1),1),"")="","","X")</f>
        <v/>
      </c>
      <c r="N1023" s="49" t="str">
        <f ca="1">IFERROR(IF(INDEX(DATOS!I:I,MATCH(CHECKLIST!B1023,DATOS!B:B,0),1)="","X",IF(INDEX(DATOS!I:I,MATCH(CHECKLIST!B1023,DATOS!B:B,0),1)&gt;YEAR(TODAY())-1,"","VENCIDA")),"")</f>
        <v/>
      </c>
      <c r="O1023" s="49" t="str">
        <f>IFERROR(IF(INDEX(DATOS!AQ:AQ,MATCH(CHECKLIST!B1023,DATOS!B:B,0),1)=0,"",INDEX(DATOS!AQ:AQ,MATCH(CHECKLIST!B1023,DATOS!B:B,0),1)),"")</f>
        <v/>
      </c>
      <c r="P1023" s="17" t="str">
        <f>IF(B1023="","",IF(IFERROR(FIND(P$13,INDEX(DATOS!CB:CB,MATCH(CHECKLIST!B1023,DATOS!B:B,0),1),1),"")="","","X"))</f>
        <v/>
      </c>
      <c r="Q1023" s="17" t="str">
        <f>IF(B1023="","",IF(IFERROR(FIND(Q$13,INDEX(DATOS!CB:CB,MATCH(CHECKLIST!B1023,DATOS!B:B,0),1),1),"")="","","X"))</f>
        <v/>
      </c>
    </row>
    <row r="1024" spans="2:17" x14ac:dyDescent="0.25">
      <c r="B1024" t="str">
        <f>IFERROR(INDEX(DATOS!B:B,MATCH(CHECKLIST!A1024,DATOS!BV:BV,0),1),"")</f>
        <v/>
      </c>
      <c r="C1024" t="str">
        <f>IFERROR(INDEX(DATOS!J:J,MATCH(CHECKLIST!A1024,DATOS!BV:BV,0),1),"")</f>
        <v/>
      </c>
      <c r="D1024" t="str">
        <f>IFERROR(INDEX(DATOS!R:R,MATCH(CHECKLIST!E1024,DATOS!C:C,0),1),"")</f>
        <v/>
      </c>
      <c r="E1024" s="16" t="str">
        <f>IFERROR(INDEX(DATOS!C:C,MATCH(CHECKLIST!A1024,DATOS!BV:BV,0),1),"")</f>
        <v/>
      </c>
      <c r="F1024" s="13" t="str">
        <f t="shared" si="54"/>
        <v/>
      </c>
      <c r="G1024" s="17" t="str">
        <f>IF(IFERROR(FIND(G$13,INDEX(DATOS!CB:CB,MATCH(CHECKLIST!B1024,DATOS!B:B,0),1),1),"")="",IF(IFERROR(FIND("FINADO",INDEX(DATOS!CB:CB,MATCH(CHECKLIST!B1024,DATOS!B:B,0),1),1),"")="",IF(IFERROR(FIND("BAJA",INDEX(DATOS!CB:CB,MATCH(CHECKLIST!B1024,DATOS!B:B,0),1),1),"")="",IF(IFERROR(FIND("FECHA PEUA",INDEX(DATOS!CB:CB,MATCH(CHECKLIST!B1024,DATOS!B:B,0),1),1),"")="",IF(IFERROR(FIND("FIRMA",INDEX(DATOS!CB:CB,MATCH(CHECKLIST!B1024,DATOS!B:B,0),1),1),"")="","","FIRMA"),"PEUA"),"BAJA"),"FINADO"),"X")</f>
        <v/>
      </c>
      <c r="H1024" s="17" t="str">
        <f>IF(IFERROR(FIND(H$13,INDEX(DATOS!CB:CB,MATCH(CHECKLIST!B1024,DATOS!B:B,0),1),1),"")="",IF(IFERROR(FIND("VENCIDA",INDEX(DATOS!BI:BI,MATCH(CHECKLIST!B1024,DATOS!B:B,0),1),1),"")="","","VENCIDO"),"X")</f>
        <v/>
      </c>
      <c r="I1024" s="17" t="str">
        <f>IF(IFERROR(FIND(I$13,INDEX(DATOS!CB:CB,MATCH(CHECKLIST!B1024,DATOS!B:B,0),1),1),"")="","","X")</f>
        <v/>
      </c>
      <c r="J1024" s="17" t="str">
        <f>IF(IFERROR(FIND(J$13,INDEX(DATOS!CB:CB,MATCH(CHECKLIST!B1024,DATOS!B:B,0),1),1),"")="","","X")</f>
        <v/>
      </c>
      <c r="K1024" s="17" t="str">
        <f>IF(IFERROR(FIND(K$13,INDEX(DATOS!CB:CB,MATCH(CHECKLIST!B1024,DATOS!B:B,0),1),1),"")="","","X")</f>
        <v/>
      </c>
      <c r="L1024" s="17" t="str">
        <f>IF(IFERROR(FIND(L$13,INDEX(DATOS!CB:CB,MATCH(CHECKLIST!B1024,DATOS!B:B,0),1),1),"")="","","X")</f>
        <v/>
      </c>
      <c r="M1024" s="17" t="str">
        <f>IF(IFERROR(FIND(M$13,INDEX(DATOS!CB:CB,MATCH(CHECKLIST!B1024,DATOS!B:B,0),1),1),"")="","","X")</f>
        <v/>
      </c>
      <c r="N1024" s="49" t="str">
        <f ca="1">IFERROR(IF(INDEX(DATOS!I:I,MATCH(CHECKLIST!B1024,DATOS!B:B,0),1)="","X",IF(INDEX(DATOS!I:I,MATCH(CHECKLIST!B1024,DATOS!B:B,0),1)&gt;YEAR(TODAY())-1,"","VENCIDA")),"")</f>
        <v/>
      </c>
      <c r="O1024" s="49" t="str">
        <f>IFERROR(IF(INDEX(DATOS!AQ:AQ,MATCH(CHECKLIST!B1024,DATOS!B:B,0),1)=0,"",INDEX(DATOS!AQ:AQ,MATCH(CHECKLIST!B1024,DATOS!B:B,0),1)),"")</f>
        <v/>
      </c>
      <c r="P1024" s="17" t="str">
        <f>IF(B1024="","",IF(IFERROR(FIND(P$13,INDEX(DATOS!CB:CB,MATCH(CHECKLIST!B1024,DATOS!B:B,0),1),1),"")="","","X"))</f>
        <v/>
      </c>
      <c r="Q1024" s="17" t="str">
        <f>IF(B1024="","",IF(IFERROR(FIND(Q$13,INDEX(DATOS!CB:CB,MATCH(CHECKLIST!B1024,DATOS!B:B,0),1),1),"")="","","X"))</f>
        <v/>
      </c>
    </row>
    <row r="1025" spans="2:17" x14ac:dyDescent="0.25">
      <c r="B1025" t="str">
        <f>IFERROR(INDEX(DATOS!B:B,MATCH(CHECKLIST!A1025,DATOS!BV:BV,0),1),"")</f>
        <v/>
      </c>
      <c r="C1025" t="str">
        <f>IFERROR(INDEX(DATOS!J:J,MATCH(CHECKLIST!A1025,DATOS!BV:BV,0),1),"")</f>
        <v/>
      </c>
      <c r="D1025" t="str">
        <f>IFERROR(INDEX(DATOS!R:R,MATCH(CHECKLIST!E1025,DATOS!C:C,0),1),"")</f>
        <v/>
      </c>
      <c r="E1025" s="16" t="str">
        <f>IFERROR(INDEX(DATOS!C:C,MATCH(CHECKLIST!A1025,DATOS!BV:BV,0),1),"")</f>
        <v/>
      </c>
      <c r="F1025" s="13" t="str">
        <f t="shared" si="54"/>
        <v/>
      </c>
      <c r="G1025" s="17" t="str">
        <f>IF(IFERROR(FIND(G$13,INDEX(DATOS!CB:CB,MATCH(CHECKLIST!B1025,DATOS!B:B,0),1),1),"")="",IF(IFERROR(FIND("FINADO",INDEX(DATOS!CB:CB,MATCH(CHECKLIST!B1025,DATOS!B:B,0),1),1),"")="",IF(IFERROR(FIND("BAJA",INDEX(DATOS!CB:CB,MATCH(CHECKLIST!B1025,DATOS!B:B,0),1),1),"")="",IF(IFERROR(FIND("FECHA PEUA",INDEX(DATOS!CB:CB,MATCH(CHECKLIST!B1025,DATOS!B:B,0),1),1),"")="",IF(IFERROR(FIND("FIRMA",INDEX(DATOS!CB:CB,MATCH(CHECKLIST!B1025,DATOS!B:B,0),1),1),"")="","","FIRMA"),"PEUA"),"BAJA"),"FINADO"),"X")</f>
        <v/>
      </c>
      <c r="H1025" s="17" t="str">
        <f>IF(IFERROR(FIND(H$13,INDEX(DATOS!CB:CB,MATCH(CHECKLIST!B1025,DATOS!B:B,0),1),1),"")="",IF(IFERROR(FIND("VENCIDA",INDEX(DATOS!BI:BI,MATCH(CHECKLIST!B1025,DATOS!B:B,0),1),1),"")="","","VENCIDO"),"X")</f>
        <v/>
      </c>
      <c r="I1025" s="17" t="str">
        <f>IF(IFERROR(FIND(I$13,INDEX(DATOS!CB:CB,MATCH(CHECKLIST!B1025,DATOS!B:B,0),1),1),"")="","","X")</f>
        <v/>
      </c>
      <c r="J1025" s="17" t="str">
        <f>IF(IFERROR(FIND(J$13,INDEX(DATOS!CB:CB,MATCH(CHECKLIST!B1025,DATOS!B:B,0),1),1),"")="","","X")</f>
        <v/>
      </c>
      <c r="K1025" s="17" t="str">
        <f>IF(IFERROR(FIND(K$13,INDEX(DATOS!CB:CB,MATCH(CHECKLIST!B1025,DATOS!B:B,0),1),1),"")="","","X")</f>
        <v/>
      </c>
      <c r="L1025" s="17" t="str">
        <f>IF(IFERROR(FIND(L$13,INDEX(DATOS!CB:CB,MATCH(CHECKLIST!B1025,DATOS!B:B,0),1),1),"")="","","X")</f>
        <v/>
      </c>
      <c r="M1025" s="17" t="str">
        <f>IF(IFERROR(FIND(M$13,INDEX(DATOS!CB:CB,MATCH(CHECKLIST!B1025,DATOS!B:B,0),1),1),"")="","","X")</f>
        <v/>
      </c>
      <c r="N1025" s="49" t="str">
        <f ca="1">IFERROR(IF(INDEX(DATOS!I:I,MATCH(CHECKLIST!B1025,DATOS!B:B,0),1)="","X",IF(INDEX(DATOS!I:I,MATCH(CHECKLIST!B1025,DATOS!B:B,0),1)&gt;YEAR(TODAY())-1,"","VENCIDA")),"")</f>
        <v/>
      </c>
      <c r="O1025" s="49" t="str">
        <f>IFERROR(IF(INDEX(DATOS!AQ:AQ,MATCH(CHECKLIST!B1025,DATOS!B:B,0),1)=0,"",INDEX(DATOS!AQ:AQ,MATCH(CHECKLIST!B1025,DATOS!B:B,0),1)),"")</f>
        <v/>
      </c>
      <c r="P1025" s="17" t="str">
        <f>IF(B1025="","",IF(IFERROR(FIND(P$13,INDEX(DATOS!CB:CB,MATCH(CHECKLIST!B1025,DATOS!B:B,0),1),1),"")="","","X"))</f>
        <v/>
      </c>
      <c r="Q1025" s="17" t="str">
        <f>IF(B1025="","",IF(IFERROR(FIND(Q$13,INDEX(DATOS!CB:CB,MATCH(CHECKLIST!B1025,DATOS!B:B,0),1),1),"")="","","X"))</f>
        <v/>
      </c>
    </row>
    <row r="1026" spans="2:17" x14ac:dyDescent="0.25">
      <c r="B1026" t="str">
        <f>IFERROR(INDEX(DATOS!B:B,MATCH(CHECKLIST!A1026,DATOS!BV:BV,0),1),"")</f>
        <v/>
      </c>
      <c r="C1026" t="str">
        <f>IFERROR(INDEX(DATOS!J:J,MATCH(CHECKLIST!A1026,DATOS!BV:BV,0),1),"")</f>
        <v/>
      </c>
      <c r="D1026" t="str">
        <f>IFERROR(INDEX(DATOS!R:R,MATCH(CHECKLIST!E1026,DATOS!C:C,0),1),"")</f>
        <v/>
      </c>
      <c r="E1026" s="16" t="str">
        <f>IFERROR(INDEX(DATOS!C:C,MATCH(CHECKLIST!A1026,DATOS!BV:BV,0),1),"")</f>
        <v/>
      </c>
      <c r="F1026" s="13" t="str">
        <f t="shared" si="54"/>
        <v/>
      </c>
      <c r="G1026" s="17" t="str">
        <f>IF(IFERROR(FIND(G$13,INDEX(DATOS!CB:CB,MATCH(CHECKLIST!B1026,DATOS!B:B,0),1),1),"")="",IF(IFERROR(FIND("FINADO",INDEX(DATOS!CB:CB,MATCH(CHECKLIST!B1026,DATOS!B:B,0),1),1),"")="",IF(IFERROR(FIND("BAJA",INDEX(DATOS!CB:CB,MATCH(CHECKLIST!B1026,DATOS!B:B,0),1),1),"")="",IF(IFERROR(FIND("FECHA PEUA",INDEX(DATOS!CB:CB,MATCH(CHECKLIST!B1026,DATOS!B:B,0),1),1),"")="",IF(IFERROR(FIND("FIRMA",INDEX(DATOS!CB:CB,MATCH(CHECKLIST!B1026,DATOS!B:B,0),1),1),"")="","","FIRMA"),"PEUA"),"BAJA"),"FINADO"),"X")</f>
        <v/>
      </c>
      <c r="H1026" s="17" t="str">
        <f>IF(IFERROR(FIND(H$13,INDEX(DATOS!CB:CB,MATCH(CHECKLIST!B1026,DATOS!B:B,0),1),1),"")="",IF(IFERROR(FIND("VENCIDA",INDEX(DATOS!BI:BI,MATCH(CHECKLIST!B1026,DATOS!B:B,0),1),1),"")="","","VENCIDO"),"X")</f>
        <v/>
      </c>
      <c r="I1026" s="17" t="str">
        <f>IF(IFERROR(FIND(I$13,INDEX(DATOS!CB:CB,MATCH(CHECKLIST!B1026,DATOS!B:B,0),1),1),"")="","","X")</f>
        <v/>
      </c>
      <c r="J1026" s="17" t="str">
        <f>IF(IFERROR(FIND(J$13,INDEX(DATOS!CB:CB,MATCH(CHECKLIST!B1026,DATOS!B:B,0),1),1),"")="","","X")</f>
        <v/>
      </c>
      <c r="K1026" s="17" t="str">
        <f>IF(IFERROR(FIND(K$13,INDEX(DATOS!CB:CB,MATCH(CHECKLIST!B1026,DATOS!B:B,0),1),1),"")="","","X")</f>
        <v/>
      </c>
      <c r="L1026" s="17" t="str">
        <f>IF(IFERROR(FIND(L$13,INDEX(DATOS!CB:CB,MATCH(CHECKLIST!B1026,DATOS!B:B,0),1),1),"")="","","X")</f>
        <v/>
      </c>
      <c r="M1026" s="17" t="str">
        <f>IF(IFERROR(FIND(M$13,INDEX(DATOS!CB:CB,MATCH(CHECKLIST!B1026,DATOS!B:B,0),1),1),"")="","","X")</f>
        <v/>
      </c>
      <c r="N1026" s="49" t="str">
        <f ca="1">IFERROR(IF(INDEX(DATOS!I:I,MATCH(CHECKLIST!B1026,DATOS!B:B,0),1)="","X",IF(INDEX(DATOS!I:I,MATCH(CHECKLIST!B1026,DATOS!B:B,0),1)&gt;YEAR(TODAY())-1,"","VENCIDA")),"")</f>
        <v/>
      </c>
      <c r="O1026" s="49" t="str">
        <f>IFERROR(IF(INDEX(DATOS!AQ:AQ,MATCH(CHECKLIST!B1026,DATOS!B:B,0),1)=0,"",INDEX(DATOS!AQ:AQ,MATCH(CHECKLIST!B1026,DATOS!B:B,0),1)),"")</f>
        <v/>
      </c>
      <c r="P1026" s="17" t="str">
        <f>IF(B1026="","",IF(IFERROR(FIND(P$13,INDEX(DATOS!CB:CB,MATCH(CHECKLIST!B1026,DATOS!B:B,0),1),1),"")="","","X"))</f>
        <v/>
      </c>
      <c r="Q1026" s="17" t="str">
        <f>IF(B1026="","",IF(IFERROR(FIND(Q$13,INDEX(DATOS!CB:CB,MATCH(CHECKLIST!B1026,DATOS!B:B,0),1),1),"")="","","X"))</f>
        <v/>
      </c>
    </row>
    <row r="1027" spans="2:17" x14ac:dyDescent="0.25">
      <c r="B1027" t="str">
        <f>IFERROR(INDEX(DATOS!B:B,MATCH(CHECKLIST!A1027,DATOS!BV:BV,0),1),"")</f>
        <v/>
      </c>
      <c r="C1027" t="str">
        <f>IFERROR(INDEX(DATOS!J:J,MATCH(CHECKLIST!A1027,DATOS!BV:BV,0),1),"")</f>
        <v/>
      </c>
      <c r="D1027" t="str">
        <f>IFERROR(INDEX(DATOS!R:R,MATCH(CHECKLIST!E1027,DATOS!C:C,0),1),"")</f>
        <v/>
      </c>
      <c r="E1027" s="16" t="str">
        <f>IFERROR(INDEX(DATOS!C:C,MATCH(CHECKLIST!A1027,DATOS!BV:BV,0),1),"")</f>
        <v/>
      </c>
      <c r="F1027" s="13" t="str">
        <f t="shared" si="54"/>
        <v/>
      </c>
      <c r="G1027" s="17" t="str">
        <f>IF(IFERROR(FIND(G$13,INDEX(DATOS!CB:CB,MATCH(CHECKLIST!B1027,DATOS!B:B,0),1),1),"")="",IF(IFERROR(FIND("FINADO",INDEX(DATOS!CB:CB,MATCH(CHECKLIST!B1027,DATOS!B:B,0),1),1),"")="",IF(IFERROR(FIND("BAJA",INDEX(DATOS!CB:CB,MATCH(CHECKLIST!B1027,DATOS!B:B,0),1),1),"")="",IF(IFERROR(FIND("FECHA PEUA",INDEX(DATOS!CB:CB,MATCH(CHECKLIST!B1027,DATOS!B:B,0),1),1),"")="",IF(IFERROR(FIND("FIRMA",INDEX(DATOS!CB:CB,MATCH(CHECKLIST!B1027,DATOS!B:B,0),1),1),"")="","","FIRMA"),"PEUA"),"BAJA"),"FINADO"),"X")</f>
        <v/>
      </c>
      <c r="H1027" s="17" t="str">
        <f>IF(IFERROR(FIND(H$13,INDEX(DATOS!CB:CB,MATCH(CHECKLIST!B1027,DATOS!B:B,0),1),1),"")="",IF(IFERROR(FIND("VENCIDA",INDEX(DATOS!BI:BI,MATCH(CHECKLIST!B1027,DATOS!B:B,0),1),1),"")="","","VENCIDO"),"X")</f>
        <v/>
      </c>
      <c r="I1027" s="17" t="str">
        <f>IF(IFERROR(FIND(I$13,INDEX(DATOS!CB:CB,MATCH(CHECKLIST!B1027,DATOS!B:B,0),1),1),"")="","","X")</f>
        <v/>
      </c>
      <c r="J1027" s="17" t="str">
        <f>IF(IFERROR(FIND(J$13,INDEX(DATOS!CB:CB,MATCH(CHECKLIST!B1027,DATOS!B:B,0),1),1),"")="","","X")</f>
        <v/>
      </c>
      <c r="K1027" s="17" t="str">
        <f>IF(IFERROR(FIND(K$13,INDEX(DATOS!CB:CB,MATCH(CHECKLIST!B1027,DATOS!B:B,0),1),1),"")="","","X")</f>
        <v/>
      </c>
      <c r="L1027" s="17" t="str">
        <f>IF(IFERROR(FIND(L$13,INDEX(DATOS!CB:CB,MATCH(CHECKLIST!B1027,DATOS!B:B,0),1),1),"")="","","X")</f>
        <v/>
      </c>
      <c r="M1027" s="17" t="str">
        <f>IF(IFERROR(FIND(M$13,INDEX(DATOS!CB:CB,MATCH(CHECKLIST!B1027,DATOS!B:B,0),1),1),"")="","","X")</f>
        <v/>
      </c>
      <c r="N1027" s="49" t="str">
        <f ca="1">IFERROR(IF(INDEX(DATOS!I:I,MATCH(CHECKLIST!B1027,DATOS!B:B,0),1)="","X",IF(INDEX(DATOS!I:I,MATCH(CHECKLIST!B1027,DATOS!B:B,0),1)&gt;YEAR(TODAY())-1,"","VENCIDA")),"")</f>
        <v/>
      </c>
      <c r="O1027" s="49" t="str">
        <f>IFERROR(IF(INDEX(DATOS!AQ:AQ,MATCH(CHECKLIST!B1027,DATOS!B:B,0),1)=0,"",INDEX(DATOS!AQ:AQ,MATCH(CHECKLIST!B1027,DATOS!B:B,0),1)),"")</f>
        <v/>
      </c>
      <c r="P1027" s="17" t="str">
        <f>IF(B1027="","",IF(IFERROR(FIND(P$13,INDEX(DATOS!CB:CB,MATCH(CHECKLIST!B1027,DATOS!B:B,0),1),1),"")="","","X"))</f>
        <v/>
      </c>
      <c r="Q1027" s="17" t="str">
        <f>IF(B1027="","",IF(IFERROR(FIND(Q$13,INDEX(DATOS!CB:CB,MATCH(CHECKLIST!B1027,DATOS!B:B,0),1),1),"")="","","X"))</f>
        <v/>
      </c>
    </row>
    <row r="1028" spans="2:17" x14ac:dyDescent="0.25">
      <c r="B1028" t="str">
        <f>IFERROR(INDEX(DATOS!B:B,MATCH(CHECKLIST!A1028,DATOS!BV:BV,0),1),"")</f>
        <v/>
      </c>
      <c r="C1028" t="str">
        <f>IFERROR(INDEX(DATOS!J:J,MATCH(CHECKLIST!A1028,DATOS!BV:BV,0),1),"")</f>
        <v/>
      </c>
      <c r="D1028" t="str">
        <f>IFERROR(INDEX(DATOS!R:R,MATCH(CHECKLIST!E1028,DATOS!C:C,0),1),"")</f>
        <v/>
      </c>
      <c r="E1028" s="16" t="str">
        <f>IFERROR(INDEX(DATOS!C:C,MATCH(CHECKLIST!A1028,DATOS!BV:BV,0),1),"")</f>
        <v/>
      </c>
      <c r="F1028" s="13" t="str">
        <f t="shared" si="54"/>
        <v/>
      </c>
      <c r="G1028" s="17" t="str">
        <f>IF(IFERROR(FIND(G$13,INDEX(DATOS!CB:CB,MATCH(CHECKLIST!B1028,DATOS!B:B,0),1),1),"")="",IF(IFERROR(FIND("FINADO",INDEX(DATOS!CB:CB,MATCH(CHECKLIST!B1028,DATOS!B:B,0),1),1),"")="",IF(IFERROR(FIND("BAJA",INDEX(DATOS!CB:CB,MATCH(CHECKLIST!B1028,DATOS!B:B,0),1),1),"")="",IF(IFERROR(FIND("FECHA PEUA",INDEX(DATOS!CB:CB,MATCH(CHECKLIST!B1028,DATOS!B:B,0),1),1),"")="",IF(IFERROR(FIND("FIRMA",INDEX(DATOS!CB:CB,MATCH(CHECKLIST!B1028,DATOS!B:B,0),1),1),"")="","","FIRMA"),"PEUA"),"BAJA"),"FINADO"),"X")</f>
        <v/>
      </c>
      <c r="H1028" s="17" t="str">
        <f>IF(IFERROR(FIND(H$13,INDEX(DATOS!CB:CB,MATCH(CHECKLIST!B1028,DATOS!B:B,0),1),1),"")="",IF(IFERROR(FIND("VENCIDA",INDEX(DATOS!BI:BI,MATCH(CHECKLIST!B1028,DATOS!B:B,0),1),1),"")="","","VENCIDO"),"X")</f>
        <v/>
      </c>
      <c r="I1028" s="17" t="str">
        <f>IF(IFERROR(FIND(I$13,INDEX(DATOS!CB:CB,MATCH(CHECKLIST!B1028,DATOS!B:B,0),1),1),"")="","","X")</f>
        <v/>
      </c>
      <c r="J1028" s="17" t="str">
        <f>IF(IFERROR(FIND(J$13,INDEX(DATOS!CB:CB,MATCH(CHECKLIST!B1028,DATOS!B:B,0),1),1),"")="","","X")</f>
        <v/>
      </c>
      <c r="K1028" s="17" t="str">
        <f>IF(IFERROR(FIND(K$13,INDEX(DATOS!CB:CB,MATCH(CHECKLIST!B1028,DATOS!B:B,0),1),1),"")="","","X")</f>
        <v/>
      </c>
      <c r="L1028" s="17" t="str">
        <f>IF(IFERROR(FIND(L$13,INDEX(DATOS!CB:CB,MATCH(CHECKLIST!B1028,DATOS!B:B,0),1),1),"")="","","X")</f>
        <v/>
      </c>
      <c r="M1028" s="17" t="str">
        <f>IF(IFERROR(FIND(M$13,INDEX(DATOS!CB:CB,MATCH(CHECKLIST!B1028,DATOS!B:B,0),1),1),"")="","","X")</f>
        <v/>
      </c>
      <c r="N1028" s="49" t="str">
        <f ca="1">IFERROR(IF(INDEX(DATOS!I:I,MATCH(CHECKLIST!B1028,DATOS!B:B,0),1)="","X",IF(INDEX(DATOS!I:I,MATCH(CHECKLIST!B1028,DATOS!B:B,0),1)&gt;YEAR(TODAY())-1,"","VENCIDA")),"")</f>
        <v/>
      </c>
      <c r="O1028" s="49" t="str">
        <f>IFERROR(IF(INDEX(DATOS!AQ:AQ,MATCH(CHECKLIST!B1028,DATOS!B:B,0),1)=0,"",INDEX(DATOS!AQ:AQ,MATCH(CHECKLIST!B1028,DATOS!B:B,0),1)),"")</f>
        <v/>
      </c>
      <c r="P1028" s="17" t="str">
        <f>IF(B1028="","",IF(IFERROR(FIND(P$13,INDEX(DATOS!CB:CB,MATCH(CHECKLIST!B1028,DATOS!B:B,0),1),1),"")="","","X"))</f>
        <v/>
      </c>
      <c r="Q1028" s="17" t="str">
        <f>IF(B1028="","",IF(IFERROR(FIND(Q$13,INDEX(DATOS!CB:CB,MATCH(CHECKLIST!B1028,DATOS!B:B,0),1),1),"")="","","X"))</f>
        <v/>
      </c>
    </row>
    <row r="1029" spans="2:17" x14ac:dyDescent="0.25">
      <c r="B1029" t="str">
        <f>IFERROR(INDEX(DATOS!B:B,MATCH(CHECKLIST!A1029,DATOS!BV:BV,0),1),"")</f>
        <v/>
      </c>
      <c r="C1029" t="str">
        <f>IFERROR(INDEX(DATOS!J:J,MATCH(CHECKLIST!A1029,DATOS!BV:BV,0),1),"")</f>
        <v/>
      </c>
      <c r="D1029" t="str">
        <f>IFERROR(INDEX(DATOS!R:R,MATCH(CHECKLIST!E1029,DATOS!C:C,0),1),"")</f>
        <v/>
      </c>
      <c r="E1029" s="16" t="str">
        <f>IFERROR(INDEX(DATOS!C:C,MATCH(CHECKLIST!A1029,DATOS!BV:BV,0),1),"")</f>
        <v/>
      </c>
      <c r="F1029" s="13" t="str">
        <f t="shared" si="54"/>
        <v/>
      </c>
      <c r="G1029" s="17" t="str">
        <f>IF(IFERROR(FIND(G$13,INDEX(DATOS!CB:CB,MATCH(CHECKLIST!B1029,DATOS!B:B,0),1),1),"")="",IF(IFERROR(FIND("FINADO",INDEX(DATOS!CB:CB,MATCH(CHECKLIST!B1029,DATOS!B:B,0),1),1),"")="",IF(IFERROR(FIND("BAJA",INDEX(DATOS!CB:CB,MATCH(CHECKLIST!B1029,DATOS!B:B,0),1),1),"")="",IF(IFERROR(FIND("FECHA PEUA",INDEX(DATOS!CB:CB,MATCH(CHECKLIST!B1029,DATOS!B:B,0),1),1),"")="",IF(IFERROR(FIND("FIRMA",INDEX(DATOS!CB:CB,MATCH(CHECKLIST!B1029,DATOS!B:B,0),1),1),"")="","","FIRMA"),"PEUA"),"BAJA"),"FINADO"),"X")</f>
        <v/>
      </c>
      <c r="H1029" s="17" t="str">
        <f>IF(IFERROR(FIND(H$13,INDEX(DATOS!CB:CB,MATCH(CHECKLIST!B1029,DATOS!B:B,0),1),1),"")="",IF(IFERROR(FIND("VENCIDA",INDEX(DATOS!BI:BI,MATCH(CHECKLIST!B1029,DATOS!B:B,0),1),1),"")="","","VENCIDO"),"X")</f>
        <v/>
      </c>
      <c r="I1029" s="17" t="str">
        <f>IF(IFERROR(FIND(I$13,INDEX(DATOS!CB:CB,MATCH(CHECKLIST!B1029,DATOS!B:B,0),1),1),"")="","","X")</f>
        <v/>
      </c>
      <c r="J1029" s="17" t="str">
        <f>IF(IFERROR(FIND(J$13,INDEX(DATOS!CB:CB,MATCH(CHECKLIST!B1029,DATOS!B:B,0),1),1),"")="","","X")</f>
        <v/>
      </c>
      <c r="K1029" s="17" t="str">
        <f>IF(IFERROR(FIND(K$13,INDEX(DATOS!CB:CB,MATCH(CHECKLIST!B1029,DATOS!B:B,0),1),1),"")="","","X")</f>
        <v/>
      </c>
      <c r="L1029" s="17" t="str">
        <f>IF(IFERROR(FIND(L$13,INDEX(DATOS!CB:CB,MATCH(CHECKLIST!B1029,DATOS!B:B,0),1),1),"")="","","X")</f>
        <v/>
      </c>
      <c r="M1029" s="17" t="str">
        <f>IF(IFERROR(FIND(M$13,INDEX(DATOS!CB:CB,MATCH(CHECKLIST!B1029,DATOS!B:B,0),1),1),"")="","","X")</f>
        <v/>
      </c>
      <c r="N1029" s="49" t="str">
        <f ca="1">IFERROR(IF(INDEX(DATOS!I:I,MATCH(CHECKLIST!B1029,DATOS!B:B,0),1)="","X",IF(INDEX(DATOS!I:I,MATCH(CHECKLIST!B1029,DATOS!B:B,0),1)&gt;YEAR(TODAY())-1,"","VENCIDA")),"")</f>
        <v/>
      </c>
      <c r="O1029" s="49" t="str">
        <f>IFERROR(IF(INDEX(DATOS!AQ:AQ,MATCH(CHECKLIST!B1029,DATOS!B:B,0),1)=0,"",INDEX(DATOS!AQ:AQ,MATCH(CHECKLIST!B1029,DATOS!B:B,0),1)),"")</f>
        <v/>
      </c>
      <c r="P1029" s="17" t="str">
        <f>IF(B1029="","",IF(IFERROR(FIND(P$13,INDEX(DATOS!CB:CB,MATCH(CHECKLIST!B1029,DATOS!B:B,0),1),1),"")="","","X"))</f>
        <v/>
      </c>
      <c r="Q1029" s="17" t="str">
        <f>IF(B1029="","",IF(IFERROR(FIND(Q$13,INDEX(DATOS!CB:CB,MATCH(CHECKLIST!B1029,DATOS!B:B,0),1),1),"")="","","X"))</f>
        <v/>
      </c>
    </row>
    <row r="1030" spans="2:17" x14ac:dyDescent="0.25">
      <c r="B1030" t="str">
        <f>IFERROR(INDEX(DATOS!B:B,MATCH(CHECKLIST!A1030,DATOS!BV:BV,0),1),"")</f>
        <v/>
      </c>
      <c r="C1030" t="str">
        <f>IFERROR(INDEX(DATOS!J:J,MATCH(CHECKLIST!A1030,DATOS!BV:BV,0),1),"")</f>
        <v/>
      </c>
      <c r="D1030" t="str">
        <f>IFERROR(INDEX(DATOS!R:R,MATCH(CHECKLIST!E1030,DATOS!C:C,0),1),"")</f>
        <v/>
      </c>
      <c r="E1030" s="16" t="str">
        <f>IFERROR(INDEX(DATOS!C:C,MATCH(CHECKLIST!A1030,DATOS!BV:BV,0),1),"")</f>
        <v/>
      </c>
      <c r="F1030" s="13" t="str">
        <f t="shared" si="54"/>
        <v/>
      </c>
      <c r="G1030" s="17" t="str">
        <f>IF(IFERROR(FIND(G$13,INDEX(DATOS!CB:CB,MATCH(CHECKLIST!B1030,DATOS!B:B,0),1),1),"")="",IF(IFERROR(FIND("FINADO",INDEX(DATOS!CB:CB,MATCH(CHECKLIST!B1030,DATOS!B:B,0),1),1),"")="",IF(IFERROR(FIND("BAJA",INDEX(DATOS!CB:CB,MATCH(CHECKLIST!B1030,DATOS!B:B,0),1),1),"")="",IF(IFERROR(FIND("FECHA PEUA",INDEX(DATOS!CB:CB,MATCH(CHECKLIST!B1030,DATOS!B:B,0),1),1),"")="",IF(IFERROR(FIND("FIRMA",INDEX(DATOS!CB:CB,MATCH(CHECKLIST!B1030,DATOS!B:B,0),1),1),"")="","","FIRMA"),"PEUA"),"BAJA"),"FINADO"),"X")</f>
        <v/>
      </c>
      <c r="H1030" s="17" t="str">
        <f>IF(IFERROR(FIND(H$13,INDEX(DATOS!CB:CB,MATCH(CHECKLIST!B1030,DATOS!B:B,0),1),1),"")="",IF(IFERROR(FIND("VENCIDA",INDEX(DATOS!BI:BI,MATCH(CHECKLIST!B1030,DATOS!B:B,0),1),1),"")="","","VENCIDO"),"X")</f>
        <v/>
      </c>
      <c r="I1030" s="17" t="str">
        <f>IF(IFERROR(FIND(I$13,INDEX(DATOS!CB:CB,MATCH(CHECKLIST!B1030,DATOS!B:B,0),1),1),"")="","","X")</f>
        <v/>
      </c>
      <c r="J1030" s="17" t="str">
        <f>IF(IFERROR(FIND(J$13,INDEX(DATOS!CB:CB,MATCH(CHECKLIST!B1030,DATOS!B:B,0),1),1),"")="","","X")</f>
        <v/>
      </c>
      <c r="K1030" s="17" t="str">
        <f>IF(IFERROR(FIND(K$13,INDEX(DATOS!CB:CB,MATCH(CHECKLIST!B1030,DATOS!B:B,0),1),1),"")="","","X")</f>
        <v/>
      </c>
      <c r="L1030" s="17" t="str">
        <f>IF(IFERROR(FIND(L$13,INDEX(DATOS!CB:CB,MATCH(CHECKLIST!B1030,DATOS!B:B,0),1),1),"")="","","X")</f>
        <v/>
      </c>
      <c r="M1030" s="17" t="str">
        <f>IF(IFERROR(FIND(M$13,INDEX(DATOS!CB:CB,MATCH(CHECKLIST!B1030,DATOS!B:B,0),1),1),"")="","","X")</f>
        <v/>
      </c>
      <c r="N1030" s="49" t="str">
        <f ca="1">IFERROR(IF(INDEX(DATOS!I:I,MATCH(CHECKLIST!B1030,DATOS!B:B,0),1)="","X",IF(INDEX(DATOS!I:I,MATCH(CHECKLIST!B1030,DATOS!B:B,0),1)&gt;YEAR(TODAY())-1,"","VENCIDA")),"")</f>
        <v/>
      </c>
      <c r="O1030" s="49" t="str">
        <f>IFERROR(IF(INDEX(DATOS!AQ:AQ,MATCH(CHECKLIST!B1030,DATOS!B:B,0),1)=0,"",INDEX(DATOS!AQ:AQ,MATCH(CHECKLIST!B1030,DATOS!B:B,0),1)),"")</f>
        <v/>
      </c>
      <c r="P1030" s="17" t="str">
        <f>IF(B1030="","",IF(IFERROR(FIND(P$13,INDEX(DATOS!CB:CB,MATCH(CHECKLIST!B1030,DATOS!B:B,0),1),1),"")="","","X"))</f>
        <v/>
      </c>
      <c r="Q1030" s="17" t="str">
        <f>IF(B1030="","",IF(IFERROR(FIND(Q$13,INDEX(DATOS!CB:CB,MATCH(CHECKLIST!B1030,DATOS!B:B,0),1),1),"")="","","X"))</f>
        <v/>
      </c>
    </row>
    <row r="1031" spans="2:17" x14ac:dyDescent="0.25">
      <c r="B1031" t="str">
        <f>IFERROR(INDEX(DATOS!B:B,MATCH(CHECKLIST!A1031,DATOS!BV:BV,0),1),"")</f>
        <v/>
      </c>
      <c r="C1031" t="str">
        <f>IFERROR(INDEX(DATOS!J:J,MATCH(CHECKLIST!A1031,DATOS!BV:BV,0),1),"")</f>
        <v/>
      </c>
      <c r="D1031" t="str">
        <f>IFERROR(INDEX(DATOS!R:R,MATCH(CHECKLIST!E1031,DATOS!C:C,0),1),"")</f>
        <v/>
      </c>
      <c r="E1031" s="16" t="str">
        <f>IFERROR(INDEX(DATOS!C:C,MATCH(CHECKLIST!A1031,DATOS!BV:BV,0),1),"")</f>
        <v/>
      </c>
      <c r="F1031" s="13" t="str">
        <f t="shared" si="54"/>
        <v/>
      </c>
      <c r="G1031" s="17" t="str">
        <f>IF(IFERROR(FIND(G$13,INDEX(DATOS!CB:CB,MATCH(CHECKLIST!B1031,DATOS!B:B,0),1),1),"")="",IF(IFERROR(FIND("FINADO",INDEX(DATOS!CB:CB,MATCH(CHECKLIST!B1031,DATOS!B:B,0),1),1),"")="",IF(IFERROR(FIND("BAJA",INDEX(DATOS!CB:CB,MATCH(CHECKLIST!B1031,DATOS!B:B,0),1),1),"")="",IF(IFERROR(FIND("FECHA PEUA",INDEX(DATOS!CB:CB,MATCH(CHECKLIST!B1031,DATOS!B:B,0),1),1),"")="",IF(IFERROR(FIND("FIRMA",INDEX(DATOS!CB:CB,MATCH(CHECKLIST!B1031,DATOS!B:B,0),1),1),"")="","","FIRMA"),"PEUA"),"BAJA"),"FINADO"),"X")</f>
        <v/>
      </c>
      <c r="H1031" s="17" t="str">
        <f>IF(IFERROR(FIND(H$13,INDEX(DATOS!CB:CB,MATCH(CHECKLIST!B1031,DATOS!B:B,0),1),1),"")="",IF(IFERROR(FIND("VENCIDA",INDEX(DATOS!BI:BI,MATCH(CHECKLIST!B1031,DATOS!B:B,0),1),1),"")="","","VENCIDO"),"X")</f>
        <v/>
      </c>
      <c r="I1031" s="17" t="str">
        <f>IF(IFERROR(FIND(I$13,INDEX(DATOS!CB:CB,MATCH(CHECKLIST!B1031,DATOS!B:B,0),1),1),"")="","","X")</f>
        <v/>
      </c>
      <c r="J1031" s="17" t="str">
        <f>IF(IFERROR(FIND(J$13,INDEX(DATOS!CB:CB,MATCH(CHECKLIST!B1031,DATOS!B:B,0),1),1),"")="","","X")</f>
        <v/>
      </c>
      <c r="K1031" s="17" t="str">
        <f>IF(IFERROR(FIND(K$13,INDEX(DATOS!CB:CB,MATCH(CHECKLIST!B1031,DATOS!B:B,0),1),1),"")="","","X")</f>
        <v/>
      </c>
      <c r="L1031" s="17" t="str">
        <f>IF(IFERROR(FIND(L$13,INDEX(DATOS!CB:CB,MATCH(CHECKLIST!B1031,DATOS!B:B,0),1),1),"")="","","X")</f>
        <v/>
      </c>
      <c r="M1031" s="17" t="str">
        <f>IF(IFERROR(FIND(M$13,INDEX(DATOS!CB:CB,MATCH(CHECKLIST!B1031,DATOS!B:B,0),1),1),"")="","","X")</f>
        <v/>
      </c>
      <c r="N1031" s="49" t="str">
        <f ca="1">IFERROR(IF(INDEX(DATOS!I:I,MATCH(CHECKLIST!B1031,DATOS!B:B,0),1)="","X",IF(INDEX(DATOS!I:I,MATCH(CHECKLIST!B1031,DATOS!B:B,0),1)&gt;YEAR(TODAY())-1,"","VENCIDA")),"")</f>
        <v/>
      </c>
      <c r="O1031" s="49" t="str">
        <f>IFERROR(IF(INDEX(DATOS!AQ:AQ,MATCH(CHECKLIST!B1031,DATOS!B:B,0),1)=0,"",INDEX(DATOS!AQ:AQ,MATCH(CHECKLIST!B1031,DATOS!B:B,0),1)),"")</f>
        <v/>
      </c>
      <c r="P1031" s="17" t="str">
        <f>IF(B1031="","",IF(IFERROR(FIND(P$13,INDEX(DATOS!CB:CB,MATCH(CHECKLIST!B1031,DATOS!B:B,0),1),1),"")="","","X"))</f>
        <v/>
      </c>
      <c r="Q1031" s="17" t="str">
        <f>IF(B1031="","",IF(IFERROR(FIND(Q$13,INDEX(DATOS!CB:CB,MATCH(CHECKLIST!B1031,DATOS!B:B,0),1),1),"")="","","X"))</f>
        <v/>
      </c>
    </row>
    <row r="1032" spans="2:17" x14ac:dyDescent="0.25">
      <c r="B1032" t="str">
        <f>IFERROR(INDEX(DATOS!B:B,MATCH(CHECKLIST!A1032,DATOS!BV:BV,0),1),"")</f>
        <v/>
      </c>
      <c r="C1032" t="str">
        <f>IFERROR(INDEX(DATOS!J:J,MATCH(CHECKLIST!A1032,DATOS!BV:BV,0),1),"")</f>
        <v/>
      </c>
      <c r="D1032" t="str">
        <f>IFERROR(INDEX(DATOS!R:R,MATCH(CHECKLIST!E1032,DATOS!C:C,0),1),"")</f>
        <v/>
      </c>
      <c r="E1032" s="16" t="str">
        <f>IFERROR(INDEX(DATOS!C:C,MATCH(CHECKLIST!A1032,DATOS!BV:BV,0),1),"")</f>
        <v/>
      </c>
      <c r="F1032" s="13" t="str">
        <f t="shared" si="54"/>
        <v/>
      </c>
      <c r="G1032" s="17" t="str">
        <f>IF(IFERROR(FIND(G$13,INDEX(DATOS!CB:CB,MATCH(CHECKLIST!B1032,DATOS!B:B,0),1),1),"")="",IF(IFERROR(FIND("FINADO",INDEX(DATOS!CB:CB,MATCH(CHECKLIST!B1032,DATOS!B:B,0),1),1),"")="",IF(IFERROR(FIND("BAJA",INDEX(DATOS!CB:CB,MATCH(CHECKLIST!B1032,DATOS!B:B,0),1),1),"")="",IF(IFERROR(FIND("FECHA PEUA",INDEX(DATOS!CB:CB,MATCH(CHECKLIST!B1032,DATOS!B:B,0),1),1),"")="",IF(IFERROR(FIND("FIRMA",INDEX(DATOS!CB:CB,MATCH(CHECKLIST!B1032,DATOS!B:B,0),1),1),"")="","","FIRMA"),"PEUA"),"BAJA"),"FINADO"),"X")</f>
        <v/>
      </c>
      <c r="H1032" s="17" t="str">
        <f>IF(IFERROR(FIND(H$13,INDEX(DATOS!CB:CB,MATCH(CHECKLIST!B1032,DATOS!B:B,0),1),1),"")="",IF(IFERROR(FIND("VENCIDA",INDEX(DATOS!BI:BI,MATCH(CHECKLIST!B1032,DATOS!B:B,0),1),1),"")="","","VENCIDO"),"X")</f>
        <v/>
      </c>
      <c r="I1032" s="17" t="str">
        <f>IF(IFERROR(FIND(I$13,INDEX(DATOS!CB:CB,MATCH(CHECKLIST!B1032,DATOS!B:B,0),1),1),"")="","","X")</f>
        <v/>
      </c>
      <c r="J1032" s="17" t="str">
        <f>IF(IFERROR(FIND(J$13,INDEX(DATOS!CB:CB,MATCH(CHECKLIST!B1032,DATOS!B:B,0),1),1),"")="","","X")</f>
        <v/>
      </c>
      <c r="K1032" s="17" t="str">
        <f>IF(IFERROR(FIND(K$13,INDEX(DATOS!CB:CB,MATCH(CHECKLIST!B1032,DATOS!B:B,0),1),1),"")="","","X")</f>
        <v/>
      </c>
      <c r="L1032" s="17" t="str">
        <f>IF(IFERROR(FIND(L$13,INDEX(DATOS!CB:CB,MATCH(CHECKLIST!B1032,DATOS!B:B,0),1),1),"")="","","X")</f>
        <v/>
      </c>
      <c r="M1032" s="17" t="str">
        <f>IF(IFERROR(FIND(M$13,INDEX(DATOS!CB:CB,MATCH(CHECKLIST!B1032,DATOS!B:B,0),1),1),"")="","","X")</f>
        <v/>
      </c>
      <c r="N1032" s="49" t="str">
        <f ca="1">IFERROR(IF(INDEX(DATOS!I:I,MATCH(CHECKLIST!B1032,DATOS!B:B,0),1)="","X",IF(INDEX(DATOS!I:I,MATCH(CHECKLIST!B1032,DATOS!B:B,0),1)&gt;YEAR(TODAY())-1,"","VENCIDA")),"")</f>
        <v/>
      </c>
      <c r="O1032" s="49" t="str">
        <f>IFERROR(IF(INDEX(DATOS!AQ:AQ,MATCH(CHECKLIST!B1032,DATOS!B:B,0),1)=0,"",INDEX(DATOS!AQ:AQ,MATCH(CHECKLIST!B1032,DATOS!B:B,0),1)),"")</f>
        <v/>
      </c>
      <c r="P1032" s="17" t="str">
        <f>IF(B1032="","",IF(IFERROR(FIND(P$13,INDEX(DATOS!CB:CB,MATCH(CHECKLIST!B1032,DATOS!B:B,0),1),1),"")="","","X"))</f>
        <v/>
      </c>
      <c r="Q1032" s="17" t="str">
        <f>IF(B1032="","",IF(IFERROR(FIND(Q$13,INDEX(DATOS!CB:CB,MATCH(CHECKLIST!B1032,DATOS!B:B,0),1),1),"")="","","X"))</f>
        <v/>
      </c>
    </row>
    <row r="1033" spans="2:17" x14ac:dyDescent="0.25">
      <c r="B1033" t="str">
        <f>IFERROR(INDEX(DATOS!B:B,MATCH(CHECKLIST!A1033,DATOS!BV:BV,0),1),"")</f>
        <v/>
      </c>
      <c r="C1033" t="str">
        <f>IFERROR(INDEX(DATOS!J:J,MATCH(CHECKLIST!A1033,DATOS!BV:BV,0),1),"")</f>
        <v/>
      </c>
      <c r="D1033" t="str">
        <f>IFERROR(INDEX(DATOS!R:R,MATCH(CHECKLIST!E1033,DATOS!C:C,0),1),"")</f>
        <v/>
      </c>
      <c r="E1033" s="16" t="str">
        <f>IFERROR(INDEX(DATOS!C:C,MATCH(CHECKLIST!A1033,DATOS!BV:BV,0),1),"")</f>
        <v/>
      </c>
      <c r="F1033" s="13" t="str">
        <f t="shared" si="54"/>
        <v/>
      </c>
      <c r="G1033" s="17" t="str">
        <f>IF(IFERROR(FIND(G$13,INDEX(DATOS!CB:CB,MATCH(CHECKLIST!B1033,DATOS!B:B,0),1),1),"")="",IF(IFERROR(FIND("FINADO",INDEX(DATOS!CB:CB,MATCH(CHECKLIST!B1033,DATOS!B:B,0),1),1),"")="",IF(IFERROR(FIND("BAJA",INDEX(DATOS!CB:CB,MATCH(CHECKLIST!B1033,DATOS!B:B,0),1),1),"")="",IF(IFERROR(FIND("FECHA PEUA",INDEX(DATOS!CB:CB,MATCH(CHECKLIST!B1033,DATOS!B:B,0),1),1),"")="",IF(IFERROR(FIND("FIRMA",INDEX(DATOS!CB:CB,MATCH(CHECKLIST!B1033,DATOS!B:B,0),1),1),"")="","","FIRMA"),"PEUA"),"BAJA"),"FINADO"),"X")</f>
        <v/>
      </c>
      <c r="H1033" s="17" t="str">
        <f>IF(IFERROR(FIND(H$13,INDEX(DATOS!CB:CB,MATCH(CHECKLIST!B1033,DATOS!B:B,0),1),1),"")="",IF(IFERROR(FIND("VENCIDA",INDEX(DATOS!BI:BI,MATCH(CHECKLIST!B1033,DATOS!B:B,0),1),1),"")="","","VENCIDO"),"X")</f>
        <v/>
      </c>
      <c r="I1033" s="17" t="str">
        <f>IF(IFERROR(FIND(I$13,INDEX(DATOS!CB:CB,MATCH(CHECKLIST!B1033,DATOS!B:B,0),1),1),"")="","","X")</f>
        <v/>
      </c>
      <c r="J1033" s="17" t="str">
        <f>IF(IFERROR(FIND(J$13,INDEX(DATOS!CB:CB,MATCH(CHECKLIST!B1033,DATOS!B:B,0),1),1),"")="","","X")</f>
        <v/>
      </c>
      <c r="K1033" s="17" t="str">
        <f>IF(IFERROR(FIND(K$13,INDEX(DATOS!CB:CB,MATCH(CHECKLIST!B1033,DATOS!B:B,0),1),1),"")="","","X")</f>
        <v/>
      </c>
      <c r="L1033" s="17" t="str">
        <f>IF(IFERROR(FIND(L$13,INDEX(DATOS!CB:CB,MATCH(CHECKLIST!B1033,DATOS!B:B,0),1),1),"")="","","X")</f>
        <v/>
      </c>
      <c r="M1033" s="17" t="str">
        <f>IF(IFERROR(FIND(M$13,INDEX(DATOS!CB:CB,MATCH(CHECKLIST!B1033,DATOS!B:B,0),1),1),"")="","","X")</f>
        <v/>
      </c>
      <c r="N1033" s="49" t="str">
        <f ca="1">IFERROR(IF(INDEX(DATOS!I:I,MATCH(CHECKLIST!B1033,DATOS!B:B,0),1)="","X",IF(INDEX(DATOS!I:I,MATCH(CHECKLIST!B1033,DATOS!B:B,0),1)&gt;YEAR(TODAY())-1,"","VENCIDA")),"")</f>
        <v/>
      </c>
      <c r="O1033" s="49" t="str">
        <f>IFERROR(IF(INDEX(DATOS!AQ:AQ,MATCH(CHECKLIST!B1033,DATOS!B:B,0),1)=0,"",INDEX(DATOS!AQ:AQ,MATCH(CHECKLIST!B1033,DATOS!B:B,0),1)),"")</f>
        <v/>
      </c>
      <c r="P1033" s="17" t="str">
        <f>IF(B1033="","",IF(IFERROR(FIND(P$13,INDEX(DATOS!CB:CB,MATCH(CHECKLIST!B1033,DATOS!B:B,0),1),1),"")="","","X"))</f>
        <v/>
      </c>
      <c r="Q1033" s="17" t="str">
        <f>IF(B1033="","",IF(IFERROR(FIND(Q$13,INDEX(DATOS!CB:CB,MATCH(CHECKLIST!B1033,DATOS!B:B,0),1),1),"")="","","X"))</f>
        <v/>
      </c>
    </row>
    <row r="1034" spans="2:17" x14ac:dyDescent="0.25">
      <c r="B1034" t="str">
        <f>IFERROR(INDEX(DATOS!B:B,MATCH(CHECKLIST!A1034,DATOS!BV:BV,0),1),"")</f>
        <v/>
      </c>
      <c r="C1034" t="str">
        <f>IFERROR(INDEX(DATOS!J:J,MATCH(CHECKLIST!A1034,DATOS!BV:BV,0),1),"")</f>
        <v/>
      </c>
      <c r="D1034" t="str">
        <f>IFERROR(INDEX(DATOS!R:R,MATCH(CHECKLIST!E1034,DATOS!C:C,0),1),"")</f>
        <v/>
      </c>
      <c r="E1034" s="16" t="str">
        <f>IFERROR(INDEX(DATOS!C:C,MATCH(CHECKLIST!A1034,DATOS!BV:BV,0),1),"")</f>
        <v/>
      </c>
      <c r="F1034" s="13" t="str">
        <f t="shared" si="54"/>
        <v/>
      </c>
      <c r="G1034" s="17" t="str">
        <f>IF(IFERROR(FIND(G$13,INDEX(DATOS!CB:CB,MATCH(CHECKLIST!B1034,DATOS!B:B,0),1),1),"")="",IF(IFERROR(FIND("FINADO",INDEX(DATOS!CB:CB,MATCH(CHECKLIST!B1034,DATOS!B:B,0),1),1),"")="",IF(IFERROR(FIND("BAJA",INDEX(DATOS!CB:CB,MATCH(CHECKLIST!B1034,DATOS!B:B,0),1),1),"")="",IF(IFERROR(FIND("FECHA PEUA",INDEX(DATOS!CB:CB,MATCH(CHECKLIST!B1034,DATOS!B:B,0),1),1),"")="",IF(IFERROR(FIND("FIRMA",INDEX(DATOS!CB:CB,MATCH(CHECKLIST!B1034,DATOS!B:B,0),1),1),"")="","","FIRMA"),"PEUA"),"BAJA"),"FINADO"),"X")</f>
        <v/>
      </c>
      <c r="H1034" s="17" t="str">
        <f>IF(IFERROR(FIND(H$13,INDEX(DATOS!CB:CB,MATCH(CHECKLIST!B1034,DATOS!B:B,0),1),1),"")="",IF(IFERROR(FIND("VENCIDA",INDEX(DATOS!BI:BI,MATCH(CHECKLIST!B1034,DATOS!B:B,0),1),1),"")="","","VENCIDO"),"X")</f>
        <v/>
      </c>
      <c r="I1034" s="17" t="str">
        <f>IF(IFERROR(FIND(I$13,INDEX(DATOS!CB:CB,MATCH(CHECKLIST!B1034,DATOS!B:B,0),1),1),"")="","","X")</f>
        <v/>
      </c>
      <c r="J1034" s="17" t="str">
        <f>IF(IFERROR(FIND(J$13,INDEX(DATOS!CB:CB,MATCH(CHECKLIST!B1034,DATOS!B:B,0),1),1),"")="","","X")</f>
        <v/>
      </c>
      <c r="K1034" s="17" t="str">
        <f>IF(IFERROR(FIND(K$13,INDEX(DATOS!CB:CB,MATCH(CHECKLIST!B1034,DATOS!B:B,0),1),1),"")="","","X")</f>
        <v/>
      </c>
      <c r="L1034" s="17" t="str">
        <f>IF(IFERROR(FIND(L$13,INDEX(DATOS!CB:CB,MATCH(CHECKLIST!B1034,DATOS!B:B,0),1),1),"")="","","X")</f>
        <v/>
      </c>
      <c r="M1034" s="17" t="str">
        <f>IF(IFERROR(FIND(M$13,INDEX(DATOS!CB:CB,MATCH(CHECKLIST!B1034,DATOS!B:B,0),1),1),"")="","","X")</f>
        <v/>
      </c>
      <c r="N1034" s="49" t="str">
        <f ca="1">IFERROR(IF(INDEX(DATOS!I:I,MATCH(CHECKLIST!B1034,DATOS!B:B,0),1)="","X",IF(INDEX(DATOS!I:I,MATCH(CHECKLIST!B1034,DATOS!B:B,0),1)&gt;YEAR(TODAY())-1,"","VENCIDA")),"")</f>
        <v/>
      </c>
      <c r="O1034" s="49" t="str">
        <f>IFERROR(IF(INDEX(DATOS!AQ:AQ,MATCH(CHECKLIST!B1034,DATOS!B:B,0),1)=0,"",INDEX(DATOS!AQ:AQ,MATCH(CHECKLIST!B1034,DATOS!B:B,0),1)),"")</f>
        <v/>
      </c>
      <c r="P1034" s="17" t="str">
        <f>IF(B1034="","",IF(IFERROR(FIND(P$13,INDEX(DATOS!CB:CB,MATCH(CHECKLIST!B1034,DATOS!B:B,0),1),1),"")="","","X"))</f>
        <v/>
      </c>
      <c r="Q1034" s="17" t="str">
        <f>IF(B1034="","",IF(IFERROR(FIND(Q$13,INDEX(DATOS!CB:CB,MATCH(CHECKLIST!B1034,DATOS!B:B,0),1),1),"")="","","X"))</f>
        <v/>
      </c>
    </row>
    <row r="1035" spans="2:17" x14ac:dyDescent="0.25">
      <c r="B1035" t="str">
        <f>IFERROR(INDEX(DATOS!B:B,MATCH(CHECKLIST!A1035,DATOS!BV:BV,0),1),"")</f>
        <v/>
      </c>
      <c r="C1035" t="str">
        <f>IFERROR(INDEX(DATOS!J:J,MATCH(CHECKLIST!A1035,DATOS!BV:BV,0),1),"")</f>
        <v/>
      </c>
      <c r="D1035" t="str">
        <f>IFERROR(INDEX(DATOS!R:R,MATCH(CHECKLIST!E1035,DATOS!C:C,0),1),"")</f>
        <v/>
      </c>
      <c r="E1035" s="16" t="str">
        <f>IFERROR(INDEX(DATOS!C:C,MATCH(CHECKLIST!A1035,DATOS!BV:BV,0),1),"")</f>
        <v/>
      </c>
      <c r="F1035" s="13" t="str">
        <f t="shared" si="54"/>
        <v/>
      </c>
      <c r="G1035" s="17" t="str">
        <f>IF(IFERROR(FIND(G$13,INDEX(DATOS!CB:CB,MATCH(CHECKLIST!B1035,DATOS!B:B,0),1),1),"")="",IF(IFERROR(FIND("FINADO",INDEX(DATOS!CB:CB,MATCH(CHECKLIST!B1035,DATOS!B:B,0),1),1),"")="",IF(IFERROR(FIND("BAJA",INDEX(DATOS!CB:CB,MATCH(CHECKLIST!B1035,DATOS!B:B,0),1),1),"")="",IF(IFERROR(FIND("FECHA PEUA",INDEX(DATOS!CB:CB,MATCH(CHECKLIST!B1035,DATOS!B:B,0),1),1),"")="",IF(IFERROR(FIND("FIRMA",INDEX(DATOS!CB:CB,MATCH(CHECKLIST!B1035,DATOS!B:B,0),1),1),"")="","","FIRMA"),"PEUA"),"BAJA"),"FINADO"),"X")</f>
        <v/>
      </c>
      <c r="H1035" s="17" t="str">
        <f>IF(IFERROR(FIND(H$13,INDEX(DATOS!CB:CB,MATCH(CHECKLIST!B1035,DATOS!B:B,0),1),1),"")="",IF(IFERROR(FIND("VENCIDA",INDEX(DATOS!BI:BI,MATCH(CHECKLIST!B1035,DATOS!B:B,0),1),1),"")="","","VENCIDO"),"X")</f>
        <v/>
      </c>
      <c r="I1035" s="17" t="str">
        <f>IF(IFERROR(FIND(I$13,INDEX(DATOS!CB:CB,MATCH(CHECKLIST!B1035,DATOS!B:B,0),1),1),"")="","","X")</f>
        <v/>
      </c>
      <c r="J1035" s="17" t="str">
        <f>IF(IFERROR(FIND(J$13,INDEX(DATOS!CB:CB,MATCH(CHECKLIST!B1035,DATOS!B:B,0),1),1),"")="","","X")</f>
        <v/>
      </c>
      <c r="K1035" s="17" t="str">
        <f>IF(IFERROR(FIND(K$13,INDEX(DATOS!CB:CB,MATCH(CHECKLIST!B1035,DATOS!B:B,0),1),1),"")="","","X")</f>
        <v/>
      </c>
      <c r="L1035" s="17" t="str">
        <f>IF(IFERROR(FIND(L$13,INDEX(DATOS!CB:CB,MATCH(CHECKLIST!B1035,DATOS!B:B,0),1),1),"")="","","X")</f>
        <v/>
      </c>
      <c r="M1035" s="17" t="str">
        <f>IF(IFERROR(FIND(M$13,INDEX(DATOS!CB:CB,MATCH(CHECKLIST!B1035,DATOS!B:B,0),1),1),"")="","","X")</f>
        <v/>
      </c>
      <c r="N1035" s="49" t="str">
        <f ca="1">IFERROR(IF(INDEX(DATOS!I:I,MATCH(CHECKLIST!B1035,DATOS!B:B,0),1)="","X",IF(INDEX(DATOS!I:I,MATCH(CHECKLIST!B1035,DATOS!B:B,0),1)&gt;YEAR(TODAY())-1,"","VENCIDA")),"")</f>
        <v/>
      </c>
      <c r="O1035" s="49" t="str">
        <f>IFERROR(IF(INDEX(DATOS!AQ:AQ,MATCH(CHECKLIST!B1035,DATOS!B:B,0),1)=0,"",INDEX(DATOS!AQ:AQ,MATCH(CHECKLIST!B1035,DATOS!B:B,0),1)),"")</f>
        <v/>
      </c>
      <c r="P1035" s="17" t="str">
        <f>IF(B1035="","",IF(IFERROR(FIND(P$13,INDEX(DATOS!CB:CB,MATCH(CHECKLIST!B1035,DATOS!B:B,0),1),1),"")="","","X"))</f>
        <v/>
      </c>
      <c r="Q1035" s="17" t="str">
        <f>IF(B1035="","",IF(IFERROR(FIND(Q$13,INDEX(DATOS!CB:CB,MATCH(CHECKLIST!B1035,DATOS!B:B,0),1),1),"")="","","X"))</f>
        <v/>
      </c>
    </row>
    <row r="1036" spans="2:17" x14ac:dyDescent="0.25">
      <c r="B1036" t="str">
        <f>IFERROR(INDEX(DATOS!B:B,MATCH(CHECKLIST!A1036,DATOS!BV:BV,0),1),"")</f>
        <v/>
      </c>
      <c r="C1036" t="str">
        <f>IFERROR(INDEX(DATOS!J:J,MATCH(CHECKLIST!A1036,DATOS!BV:BV,0),1),"")</f>
        <v/>
      </c>
      <c r="D1036" t="str">
        <f>IFERROR(INDEX(DATOS!R:R,MATCH(CHECKLIST!E1036,DATOS!C:C,0),1),"")</f>
        <v/>
      </c>
      <c r="E1036" s="16" t="str">
        <f>IFERROR(INDEX(DATOS!C:C,MATCH(CHECKLIST!A1036,DATOS!BV:BV,0),1),"")</f>
        <v/>
      </c>
      <c r="F1036" s="13" t="str">
        <f t="shared" si="54"/>
        <v/>
      </c>
      <c r="G1036" s="17" t="str">
        <f>IF(IFERROR(FIND(G$13,INDEX(DATOS!CB:CB,MATCH(CHECKLIST!B1036,DATOS!B:B,0),1),1),"")="",IF(IFERROR(FIND("FINADO",INDEX(DATOS!CB:CB,MATCH(CHECKLIST!B1036,DATOS!B:B,0),1),1),"")="",IF(IFERROR(FIND("BAJA",INDEX(DATOS!CB:CB,MATCH(CHECKLIST!B1036,DATOS!B:B,0),1),1),"")="",IF(IFERROR(FIND("FECHA PEUA",INDEX(DATOS!CB:CB,MATCH(CHECKLIST!B1036,DATOS!B:B,0),1),1),"")="",IF(IFERROR(FIND("FIRMA",INDEX(DATOS!CB:CB,MATCH(CHECKLIST!B1036,DATOS!B:B,0),1),1),"")="","","FIRMA"),"PEUA"),"BAJA"),"FINADO"),"X")</f>
        <v/>
      </c>
      <c r="H1036" s="17" t="str">
        <f>IF(IFERROR(FIND(H$13,INDEX(DATOS!CB:CB,MATCH(CHECKLIST!B1036,DATOS!B:B,0),1),1),"")="",IF(IFERROR(FIND("VENCIDA",INDEX(DATOS!BI:BI,MATCH(CHECKLIST!B1036,DATOS!B:B,0),1),1),"")="","","VENCIDO"),"X")</f>
        <v/>
      </c>
      <c r="I1036" s="17" t="str">
        <f>IF(IFERROR(FIND(I$13,INDEX(DATOS!CB:CB,MATCH(CHECKLIST!B1036,DATOS!B:B,0),1),1),"")="","","X")</f>
        <v/>
      </c>
      <c r="J1036" s="17" t="str">
        <f>IF(IFERROR(FIND(J$13,INDEX(DATOS!CB:CB,MATCH(CHECKLIST!B1036,DATOS!B:B,0),1),1),"")="","","X")</f>
        <v/>
      </c>
      <c r="K1036" s="17" t="str">
        <f>IF(IFERROR(FIND(K$13,INDEX(DATOS!CB:CB,MATCH(CHECKLIST!B1036,DATOS!B:B,0),1),1),"")="","","X")</f>
        <v/>
      </c>
      <c r="L1036" s="17" t="str">
        <f>IF(IFERROR(FIND(L$13,INDEX(DATOS!CB:CB,MATCH(CHECKLIST!B1036,DATOS!B:B,0),1),1),"")="","","X")</f>
        <v/>
      </c>
      <c r="M1036" s="17" t="str">
        <f>IF(IFERROR(FIND(M$13,INDEX(DATOS!CB:CB,MATCH(CHECKLIST!B1036,DATOS!B:B,0),1),1),"")="","","X")</f>
        <v/>
      </c>
      <c r="N1036" s="49" t="str">
        <f ca="1">IFERROR(IF(INDEX(DATOS!I:I,MATCH(CHECKLIST!B1036,DATOS!B:B,0),1)="","X",IF(INDEX(DATOS!I:I,MATCH(CHECKLIST!B1036,DATOS!B:B,0),1)&gt;YEAR(TODAY())-1,"","VENCIDA")),"")</f>
        <v/>
      </c>
      <c r="O1036" s="49" t="str">
        <f>IFERROR(IF(INDEX(DATOS!AQ:AQ,MATCH(CHECKLIST!B1036,DATOS!B:B,0),1)=0,"",INDEX(DATOS!AQ:AQ,MATCH(CHECKLIST!B1036,DATOS!B:B,0),1)),"")</f>
        <v/>
      </c>
      <c r="P1036" s="17" t="str">
        <f>IF(B1036="","",IF(IFERROR(FIND(P$13,INDEX(DATOS!CB:CB,MATCH(CHECKLIST!B1036,DATOS!B:B,0),1),1),"")="","","X"))</f>
        <v/>
      </c>
      <c r="Q1036" s="17" t="str">
        <f>IF(B1036="","",IF(IFERROR(FIND(Q$13,INDEX(DATOS!CB:CB,MATCH(CHECKLIST!B1036,DATOS!B:B,0),1),1),"")="","","X"))</f>
        <v/>
      </c>
    </row>
    <row r="1037" spans="2:17" x14ac:dyDescent="0.25">
      <c r="B1037" t="str">
        <f>IFERROR(INDEX(DATOS!B:B,MATCH(CHECKLIST!A1037,DATOS!BV:BV,0),1),"")</f>
        <v/>
      </c>
      <c r="C1037" t="str">
        <f>IFERROR(INDEX(DATOS!J:J,MATCH(CHECKLIST!A1037,DATOS!BV:BV,0),1),"")</f>
        <v/>
      </c>
      <c r="D1037" t="str">
        <f>IFERROR(INDEX(DATOS!R:R,MATCH(CHECKLIST!E1037,DATOS!C:C,0),1),"")</f>
        <v/>
      </c>
      <c r="E1037" s="16" t="str">
        <f>IFERROR(INDEX(DATOS!C:C,MATCH(CHECKLIST!A1037,DATOS!BV:BV,0),1),"")</f>
        <v/>
      </c>
      <c r="F1037" s="13" t="str">
        <f t="shared" si="54"/>
        <v/>
      </c>
      <c r="G1037" s="17" t="str">
        <f>IF(IFERROR(FIND(G$13,INDEX(DATOS!CB:CB,MATCH(CHECKLIST!B1037,DATOS!B:B,0),1),1),"")="",IF(IFERROR(FIND("FINADO",INDEX(DATOS!CB:CB,MATCH(CHECKLIST!B1037,DATOS!B:B,0),1),1),"")="",IF(IFERROR(FIND("BAJA",INDEX(DATOS!CB:CB,MATCH(CHECKLIST!B1037,DATOS!B:B,0),1),1),"")="",IF(IFERROR(FIND("FECHA PEUA",INDEX(DATOS!CB:CB,MATCH(CHECKLIST!B1037,DATOS!B:B,0),1),1),"")="",IF(IFERROR(FIND("FIRMA",INDEX(DATOS!CB:CB,MATCH(CHECKLIST!B1037,DATOS!B:B,0),1),1),"")="","","FIRMA"),"PEUA"),"BAJA"),"FINADO"),"X")</f>
        <v/>
      </c>
      <c r="H1037" s="17" t="str">
        <f>IF(IFERROR(FIND(H$13,INDEX(DATOS!CB:CB,MATCH(CHECKLIST!B1037,DATOS!B:B,0),1),1),"")="",IF(IFERROR(FIND("VENCIDA",INDEX(DATOS!BI:BI,MATCH(CHECKLIST!B1037,DATOS!B:B,0),1),1),"")="","","VENCIDO"),"X")</f>
        <v/>
      </c>
      <c r="I1037" s="17" t="str">
        <f>IF(IFERROR(FIND(I$13,INDEX(DATOS!CB:CB,MATCH(CHECKLIST!B1037,DATOS!B:B,0),1),1),"")="","","X")</f>
        <v/>
      </c>
      <c r="J1037" s="17" t="str">
        <f>IF(IFERROR(FIND(J$13,INDEX(DATOS!CB:CB,MATCH(CHECKLIST!B1037,DATOS!B:B,0),1),1),"")="","","X")</f>
        <v/>
      </c>
      <c r="K1037" s="17" t="str">
        <f>IF(IFERROR(FIND(K$13,INDEX(DATOS!CB:CB,MATCH(CHECKLIST!B1037,DATOS!B:B,0),1),1),"")="","","X")</f>
        <v/>
      </c>
      <c r="L1037" s="17" t="str">
        <f>IF(IFERROR(FIND(L$13,INDEX(DATOS!CB:CB,MATCH(CHECKLIST!B1037,DATOS!B:B,0),1),1),"")="","","X")</f>
        <v/>
      </c>
      <c r="M1037" s="17" t="str">
        <f>IF(IFERROR(FIND(M$13,INDEX(DATOS!CB:CB,MATCH(CHECKLIST!B1037,DATOS!B:B,0),1),1),"")="","","X")</f>
        <v/>
      </c>
      <c r="N1037" s="49" t="str">
        <f ca="1">IFERROR(IF(INDEX(DATOS!I:I,MATCH(CHECKLIST!B1037,DATOS!B:B,0),1)="","X",IF(INDEX(DATOS!I:I,MATCH(CHECKLIST!B1037,DATOS!B:B,0),1)&gt;YEAR(TODAY())-1,"","VENCIDA")),"")</f>
        <v/>
      </c>
      <c r="O1037" s="49" t="str">
        <f>IFERROR(IF(INDEX(DATOS!AQ:AQ,MATCH(CHECKLIST!B1037,DATOS!B:B,0),1)=0,"",INDEX(DATOS!AQ:AQ,MATCH(CHECKLIST!B1037,DATOS!B:B,0),1)),"")</f>
        <v/>
      </c>
      <c r="P1037" s="17" t="str">
        <f>IF(B1037="","",IF(IFERROR(FIND(P$13,INDEX(DATOS!CB:CB,MATCH(CHECKLIST!B1037,DATOS!B:B,0),1),1),"")="","","X"))</f>
        <v/>
      </c>
      <c r="Q1037" s="17" t="str">
        <f>IF(B1037="","",IF(IFERROR(FIND(Q$13,INDEX(DATOS!CB:CB,MATCH(CHECKLIST!B1037,DATOS!B:B,0),1),1),"")="","","X"))</f>
        <v/>
      </c>
    </row>
    <row r="1038" spans="2:17" x14ac:dyDescent="0.25">
      <c r="B1038" t="str">
        <f>IFERROR(INDEX(DATOS!B:B,MATCH(CHECKLIST!A1038,DATOS!BV:BV,0),1),"")</f>
        <v/>
      </c>
      <c r="C1038" t="str">
        <f>IFERROR(INDEX(DATOS!J:J,MATCH(CHECKLIST!A1038,DATOS!BV:BV,0),1),"")</f>
        <v/>
      </c>
      <c r="D1038" t="str">
        <f>IFERROR(INDEX(DATOS!R:R,MATCH(CHECKLIST!E1038,DATOS!C:C,0),1),"")</f>
        <v/>
      </c>
      <c r="E1038" s="16" t="str">
        <f>IFERROR(INDEX(DATOS!C:C,MATCH(CHECKLIST!A1038,DATOS!BV:BV,0),1),"")</f>
        <v/>
      </c>
      <c r="F1038" s="13" t="str">
        <f t="shared" si="54"/>
        <v/>
      </c>
      <c r="G1038" s="17" t="str">
        <f>IF(IFERROR(FIND(G$13,INDEX(DATOS!CB:CB,MATCH(CHECKLIST!B1038,DATOS!B:B,0),1),1),"")="",IF(IFERROR(FIND("FINADO",INDEX(DATOS!CB:CB,MATCH(CHECKLIST!B1038,DATOS!B:B,0),1),1),"")="",IF(IFERROR(FIND("BAJA",INDEX(DATOS!CB:CB,MATCH(CHECKLIST!B1038,DATOS!B:B,0),1),1),"")="",IF(IFERROR(FIND("FECHA PEUA",INDEX(DATOS!CB:CB,MATCH(CHECKLIST!B1038,DATOS!B:B,0),1),1),"")="",IF(IFERROR(FIND("FIRMA",INDEX(DATOS!CB:CB,MATCH(CHECKLIST!B1038,DATOS!B:B,0),1),1),"")="","","FIRMA"),"PEUA"),"BAJA"),"FINADO"),"X")</f>
        <v/>
      </c>
      <c r="H1038" s="17" t="str">
        <f>IF(IFERROR(FIND(H$13,INDEX(DATOS!CB:CB,MATCH(CHECKLIST!B1038,DATOS!B:B,0),1),1),"")="",IF(IFERROR(FIND("VENCIDA",INDEX(DATOS!BI:BI,MATCH(CHECKLIST!B1038,DATOS!B:B,0),1),1),"")="","","VENCIDO"),"X")</f>
        <v/>
      </c>
      <c r="I1038" s="17" t="str">
        <f>IF(IFERROR(FIND(I$13,INDEX(DATOS!CB:CB,MATCH(CHECKLIST!B1038,DATOS!B:B,0),1),1),"")="","","X")</f>
        <v/>
      </c>
      <c r="J1038" s="17" t="str">
        <f>IF(IFERROR(FIND(J$13,INDEX(DATOS!CB:CB,MATCH(CHECKLIST!B1038,DATOS!B:B,0),1),1),"")="","","X")</f>
        <v/>
      </c>
      <c r="K1038" s="17" t="str">
        <f>IF(IFERROR(FIND(K$13,INDEX(DATOS!CB:CB,MATCH(CHECKLIST!B1038,DATOS!B:B,0),1),1),"")="","","X")</f>
        <v/>
      </c>
      <c r="L1038" s="17" t="str">
        <f>IF(IFERROR(FIND(L$13,INDEX(DATOS!CB:CB,MATCH(CHECKLIST!B1038,DATOS!B:B,0),1),1),"")="","","X")</f>
        <v/>
      </c>
      <c r="M1038" s="17" t="str">
        <f>IF(IFERROR(FIND(M$13,INDEX(DATOS!CB:CB,MATCH(CHECKLIST!B1038,DATOS!B:B,0),1),1),"")="","","X")</f>
        <v/>
      </c>
      <c r="N1038" s="49" t="str">
        <f ca="1">IFERROR(IF(INDEX(DATOS!I:I,MATCH(CHECKLIST!B1038,DATOS!B:B,0),1)="","X",IF(INDEX(DATOS!I:I,MATCH(CHECKLIST!B1038,DATOS!B:B,0),1)&gt;YEAR(TODAY())-1,"","VENCIDA")),"")</f>
        <v/>
      </c>
      <c r="O1038" s="49" t="str">
        <f>IFERROR(IF(INDEX(DATOS!AQ:AQ,MATCH(CHECKLIST!B1038,DATOS!B:B,0),1)=0,"",INDEX(DATOS!AQ:AQ,MATCH(CHECKLIST!B1038,DATOS!B:B,0),1)),"")</f>
        <v/>
      </c>
      <c r="P1038" s="17" t="str">
        <f>IF(B1038="","",IF(IFERROR(FIND(P$13,INDEX(DATOS!CB:CB,MATCH(CHECKLIST!B1038,DATOS!B:B,0),1),1),"")="","","X"))</f>
        <v/>
      </c>
      <c r="Q1038" s="17" t="str">
        <f>IF(B1038="","",IF(IFERROR(FIND(Q$13,INDEX(DATOS!CB:CB,MATCH(CHECKLIST!B1038,DATOS!B:B,0),1),1),"")="","","X"))</f>
        <v/>
      </c>
    </row>
    <row r="1039" spans="2:17" x14ac:dyDescent="0.25">
      <c r="B1039" t="str">
        <f>IFERROR(INDEX(DATOS!B:B,MATCH(CHECKLIST!A1039,DATOS!BV:BV,0),1),"")</f>
        <v/>
      </c>
      <c r="C1039" t="str">
        <f>IFERROR(INDEX(DATOS!J:J,MATCH(CHECKLIST!A1039,DATOS!BV:BV,0),1),"")</f>
        <v/>
      </c>
      <c r="D1039" t="str">
        <f>IFERROR(INDEX(DATOS!R:R,MATCH(CHECKLIST!E1039,DATOS!C:C,0),1),"")</f>
        <v/>
      </c>
      <c r="E1039" s="16" t="str">
        <f>IFERROR(INDEX(DATOS!C:C,MATCH(CHECKLIST!A1039,DATOS!BV:BV,0),1),"")</f>
        <v/>
      </c>
      <c r="F1039" s="13" t="str">
        <f t="shared" si="54"/>
        <v/>
      </c>
      <c r="G1039" s="17" t="str">
        <f>IF(IFERROR(FIND(G$13,INDEX(DATOS!CB:CB,MATCH(CHECKLIST!B1039,DATOS!B:B,0),1),1),"")="",IF(IFERROR(FIND("FINADO",INDEX(DATOS!CB:CB,MATCH(CHECKLIST!B1039,DATOS!B:B,0),1),1),"")="",IF(IFERROR(FIND("BAJA",INDEX(DATOS!CB:CB,MATCH(CHECKLIST!B1039,DATOS!B:B,0),1),1),"")="",IF(IFERROR(FIND("FECHA PEUA",INDEX(DATOS!CB:CB,MATCH(CHECKLIST!B1039,DATOS!B:B,0),1),1),"")="",IF(IFERROR(FIND("FIRMA",INDEX(DATOS!CB:CB,MATCH(CHECKLIST!B1039,DATOS!B:B,0),1),1),"")="","","FIRMA"),"PEUA"),"BAJA"),"FINADO"),"X")</f>
        <v/>
      </c>
      <c r="H1039" s="17" t="str">
        <f>IF(IFERROR(FIND(H$13,INDEX(DATOS!CB:CB,MATCH(CHECKLIST!B1039,DATOS!B:B,0),1),1),"")="",IF(IFERROR(FIND("VENCIDA",INDEX(DATOS!BI:BI,MATCH(CHECKLIST!B1039,DATOS!B:B,0),1),1),"")="","","VENCIDO"),"X")</f>
        <v/>
      </c>
      <c r="I1039" s="17" t="str">
        <f>IF(IFERROR(FIND(I$13,INDEX(DATOS!CB:CB,MATCH(CHECKLIST!B1039,DATOS!B:B,0),1),1),"")="","","X")</f>
        <v/>
      </c>
      <c r="J1039" s="17" t="str">
        <f>IF(IFERROR(FIND(J$13,INDEX(DATOS!CB:CB,MATCH(CHECKLIST!B1039,DATOS!B:B,0),1),1),"")="","","X")</f>
        <v/>
      </c>
      <c r="K1039" s="17" t="str">
        <f>IF(IFERROR(FIND(K$13,INDEX(DATOS!CB:CB,MATCH(CHECKLIST!B1039,DATOS!B:B,0),1),1),"")="","","X")</f>
        <v/>
      </c>
      <c r="L1039" s="17" t="str">
        <f>IF(IFERROR(FIND(L$13,INDEX(DATOS!CB:CB,MATCH(CHECKLIST!B1039,DATOS!B:B,0),1),1),"")="","","X")</f>
        <v/>
      </c>
      <c r="M1039" s="17" t="str">
        <f>IF(IFERROR(FIND(M$13,INDEX(DATOS!CB:CB,MATCH(CHECKLIST!B1039,DATOS!B:B,0),1),1),"")="","","X")</f>
        <v/>
      </c>
      <c r="N1039" s="49" t="str">
        <f ca="1">IFERROR(IF(INDEX(DATOS!I:I,MATCH(CHECKLIST!B1039,DATOS!B:B,0),1)="","X",IF(INDEX(DATOS!I:I,MATCH(CHECKLIST!B1039,DATOS!B:B,0),1)&gt;YEAR(TODAY())-1,"","VENCIDA")),"")</f>
        <v/>
      </c>
      <c r="O1039" s="49" t="str">
        <f>IFERROR(IF(INDEX(DATOS!AQ:AQ,MATCH(CHECKLIST!B1039,DATOS!B:B,0),1)=0,"",INDEX(DATOS!AQ:AQ,MATCH(CHECKLIST!B1039,DATOS!B:B,0),1)),"")</f>
        <v/>
      </c>
      <c r="P1039" s="17" t="str">
        <f>IF(B1039="","",IF(IFERROR(FIND(P$13,INDEX(DATOS!CB:CB,MATCH(CHECKLIST!B1039,DATOS!B:B,0),1),1),"")="","","X"))</f>
        <v/>
      </c>
      <c r="Q1039" s="17" t="str">
        <f>IF(B1039="","",IF(IFERROR(FIND(Q$13,INDEX(DATOS!CB:CB,MATCH(CHECKLIST!B1039,DATOS!B:B,0),1),1),"")="","","X"))</f>
        <v/>
      </c>
    </row>
    <row r="1040" spans="2:17" x14ac:dyDescent="0.25">
      <c r="B1040" t="str">
        <f>IFERROR(INDEX(DATOS!B:B,MATCH(CHECKLIST!A1040,DATOS!BV:BV,0),1),"")</f>
        <v/>
      </c>
      <c r="C1040" t="str">
        <f>IFERROR(INDEX(DATOS!J:J,MATCH(CHECKLIST!A1040,DATOS!BV:BV,0),1),"")</f>
        <v/>
      </c>
      <c r="D1040" t="str">
        <f>IFERROR(INDEX(DATOS!R:R,MATCH(CHECKLIST!E1040,DATOS!C:C,0),1),"")</f>
        <v/>
      </c>
      <c r="E1040" s="16" t="str">
        <f>IFERROR(INDEX(DATOS!C:C,MATCH(CHECKLIST!A1040,DATOS!BV:BV,0),1),"")</f>
        <v/>
      </c>
      <c r="F1040" s="13" t="str">
        <f t="shared" si="54"/>
        <v/>
      </c>
      <c r="G1040" s="17" t="str">
        <f>IF(IFERROR(FIND(G$13,INDEX(DATOS!CB:CB,MATCH(CHECKLIST!B1040,DATOS!B:B,0),1),1),"")="",IF(IFERROR(FIND("FINADO",INDEX(DATOS!CB:CB,MATCH(CHECKLIST!B1040,DATOS!B:B,0),1),1),"")="",IF(IFERROR(FIND("BAJA",INDEX(DATOS!CB:CB,MATCH(CHECKLIST!B1040,DATOS!B:B,0),1),1),"")="",IF(IFERROR(FIND("FECHA PEUA",INDEX(DATOS!CB:CB,MATCH(CHECKLIST!B1040,DATOS!B:B,0),1),1),"")="",IF(IFERROR(FIND("FIRMA",INDEX(DATOS!CB:CB,MATCH(CHECKLIST!B1040,DATOS!B:B,0),1),1),"")="","","FIRMA"),"PEUA"),"BAJA"),"FINADO"),"X")</f>
        <v/>
      </c>
      <c r="H1040" s="17" t="str">
        <f>IF(IFERROR(FIND(H$13,INDEX(DATOS!CB:CB,MATCH(CHECKLIST!B1040,DATOS!B:B,0),1),1),"")="",IF(IFERROR(FIND("VENCIDA",INDEX(DATOS!BI:BI,MATCH(CHECKLIST!B1040,DATOS!B:B,0),1),1),"")="","","VENCIDO"),"X")</f>
        <v/>
      </c>
      <c r="I1040" s="17" t="str">
        <f>IF(IFERROR(FIND(I$13,INDEX(DATOS!CB:CB,MATCH(CHECKLIST!B1040,DATOS!B:B,0),1),1),"")="","","X")</f>
        <v/>
      </c>
      <c r="J1040" s="17" t="str">
        <f>IF(IFERROR(FIND(J$13,INDEX(DATOS!CB:CB,MATCH(CHECKLIST!B1040,DATOS!B:B,0),1),1),"")="","","X")</f>
        <v/>
      </c>
      <c r="K1040" s="17" t="str">
        <f>IF(IFERROR(FIND(K$13,INDEX(DATOS!CB:CB,MATCH(CHECKLIST!B1040,DATOS!B:B,0),1),1),"")="","","X")</f>
        <v/>
      </c>
      <c r="L1040" s="17" t="str">
        <f>IF(IFERROR(FIND(L$13,INDEX(DATOS!CB:CB,MATCH(CHECKLIST!B1040,DATOS!B:B,0),1),1),"")="","","X")</f>
        <v/>
      </c>
      <c r="M1040" s="17" t="str">
        <f>IF(IFERROR(FIND(M$13,INDEX(DATOS!CB:CB,MATCH(CHECKLIST!B1040,DATOS!B:B,0),1),1),"")="","","X")</f>
        <v/>
      </c>
      <c r="N1040" s="49" t="str">
        <f ca="1">IFERROR(IF(INDEX(DATOS!I:I,MATCH(CHECKLIST!B1040,DATOS!B:B,0),1)="","X",IF(INDEX(DATOS!I:I,MATCH(CHECKLIST!B1040,DATOS!B:B,0),1)&gt;YEAR(TODAY())-1,"","VENCIDA")),"")</f>
        <v/>
      </c>
      <c r="O1040" s="49" t="str">
        <f>IFERROR(IF(INDEX(DATOS!AQ:AQ,MATCH(CHECKLIST!B1040,DATOS!B:B,0),1)=0,"",INDEX(DATOS!AQ:AQ,MATCH(CHECKLIST!B1040,DATOS!B:B,0),1)),"")</f>
        <v/>
      </c>
      <c r="P1040" s="17" t="str">
        <f>IF(B1040="","",IF(IFERROR(FIND(P$13,INDEX(DATOS!CB:CB,MATCH(CHECKLIST!B1040,DATOS!B:B,0),1),1),"")="","","X"))</f>
        <v/>
      </c>
      <c r="Q1040" s="17" t="str">
        <f>IF(B1040="","",IF(IFERROR(FIND(Q$13,INDEX(DATOS!CB:CB,MATCH(CHECKLIST!B1040,DATOS!B:B,0),1),1),"")="","","X"))</f>
        <v/>
      </c>
    </row>
    <row r="1041" spans="2:17" x14ac:dyDescent="0.25">
      <c r="B1041" t="str">
        <f>IFERROR(INDEX(DATOS!B:B,MATCH(CHECKLIST!A1041,DATOS!BV:BV,0),1),"")</f>
        <v/>
      </c>
      <c r="C1041" t="str">
        <f>IFERROR(INDEX(DATOS!J:J,MATCH(CHECKLIST!A1041,DATOS!BV:BV,0),1),"")</f>
        <v/>
      </c>
      <c r="D1041" t="str">
        <f>IFERROR(INDEX(DATOS!R:R,MATCH(CHECKLIST!E1041,DATOS!C:C,0),1),"")</f>
        <v/>
      </c>
      <c r="E1041" s="16" t="str">
        <f>IFERROR(INDEX(DATOS!C:C,MATCH(CHECKLIST!A1041,DATOS!BV:BV,0),1),"")</f>
        <v/>
      </c>
      <c r="F1041" s="13" t="str">
        <f t="shared" si="54"/>
        <v/>
      </c>
      <c r="G1041" s="17" t="str">
        <f>IF(IFERROR(FIND(G$13,INDEX(DATOS!CB:CB,MATCH(CHECKLIST!B1041,DATOS!B:B,0),1),1),"")="",IF(IFERROR(FIND("FINADO",INDEX(DATOS!CB:CB,MATCH(CHECKLIST!B1041,DATOS!B:B,0),1),1),"")="",IF(IFERROR(FIND("BAJA",INDEX(DATOS!CB:CB,MATCH(CHECKLIST!B1041,DATOS!B:B,0),1),1),"")="",IF(IFERROR(FIND("FECHA PEUA",INDEX(DATOS!CB:CB,MATCH(CHECKLIST!B1041,DATOS!B:B,0),1),1),"")="",IF(IFERROR(FIND("FIRMA",INDEX(DATOS!CB:CB,MATCH(CHECKLIST!B1041,DATOS!B:B,0),1),1),"")="","","FIRMA"),"PEUA"),"BAJA"),"FINADO"),"X")</f>
        <v/>
      </c>
      <c r="H1041" s="17" t="str">
        <f>IF(IFERROR(FIND(H$13,INDEX(DATOS!CB:CB,MATCH(CHECKLIST!B1041,DATOS!B:B,0),1),1),"")="",IF(IFERROR(FIND("VENCIDA",INDEX(DATOS!BI:BI,MATCH(CHECKLIST!B1041,DATOS!B:B,0),1),1),"")="","","VENCIDO"),"X")</f>
        <v/>
      </c>
      <c r="I1041" s="17" t="str">
        <f>IF(IFERROR(FIND(I$13,INDEX(DATOS!CB:CB,MATCH(CHECKLIST!B1041,DATOS!B:B,0),1),1),"")="","","X")</f>
        <v/>
      </c>
      <c r="J1041" s="17" t="str">
        <f>IF(IFERROR(FIND(J$13,INDEX(DATOS!CB:CB,MATCH(CHECKLIST!B1041,DATOS!B:B,0),1),1),"")="","","X")</f>
        <v/>
      </c>
      <c r="K1041" s="17" t="str">
        <f>IF(IFERROR(FIND(K$13,INDEX(DATOS!CB:CB,MATCH(CHECKLIST!B1041,DATOS!B:B,0),1),1),"")="","","X")</f>
        <v/>
      </c>
      <c r="L1041" s="17" t="str">
        <f>IF(IFERROR(FIND(L$13,INDEX(DATOS!CB:CB,MATCH(CHECKLIST!B1041,DATOS!B:B,0),1),1),"")="","","X")</f>
        <v/>
      </c>
      <c r="M1041" s="17" t="str">
        <f>IF(IFERROR(FIND(M$13,INDEX(DATOS!CB:CB,MATCH(CHECKLIST!B1041,DATOS!B:B,0),1),1),"")="","","X")</f>
        <v/>
      </c>
      <c r="N1041" s="49" t="str">
        <f ca="1">IFERROR(IF(INDEX(DATOS!I:I,MATCH(CHECKLIST!B1041,DATOS!B:B,0),1)="","X",IF(INDEX(DATOS!I:I,MATCH(CHECKLIST!B1041,DATOS!B:B,0),1)&gt;YEAR(TODAY())-1,"","VENCIDA")),"")</f>
        <v/>
      </c>
      <c r="O1041" s="49" t="str">
        <f>IFERROR(IF(INDEX(DATOS!AQ:AQ,MATCH(CHECKLIST!B1041,DATOS!B:B,0),1)=0,"",INDEX(DATOS!AQ:AQ,MATCH(CHECKLIST!B1041,DATOS!B:B,0),1)),"")</f>
        <v/>
      </c>
      <c r="P1041" s="17" t="str">
        <f>IF(B1041="","",IF(IFERROR(FIND(P$13,INDEX(DATOS!CB:CB,MATCH(CHECKLIST!B1041,DATOS!B:B,0),1),1),"")="","","X"))</f>
        <v/>
      </c>
      <c r="Q1041" s="17" t="str">
        <f>IF(B1041="","",IF(IFERROR(FIND(Q$13,INDEX(DATOS!CB:CB,MATCH(CHECKLIST!B1041,DATOS!B:B,0),1),1),"")="","","X"))</f>
        <v/>
      </c>
    </row>
    <row r="1042" spans="2:17" x14ac:dyDescent="0.25">
      <c r="B1042" t="str">
        <f>IFERROR(INDEX(DATOS!B:B,MATCH(CHECKLIST!A1042,DATOS!BV:BV,0),1),"")</f>
        <v/>
      </c>
      <c r="C1042" t="str">
        <f>IFERROR(INDEX(DATOS!J:J,MATCH(CHECKLIST!A1042,DATOS!BV:BV,0),1),"")</f>
        <v/>
      </c>
      <c r="D1042" t="str">
        <f>IFERROR(INDEX(DATOS!R:R,MATCH(CHECKLIST!E1042,DATOS!C:C,0),1),"")</f>
        <v/>
      </c>
      <c r="E1042" s="16" t="str">
        <f>IFERROR(INDEX(DATOS!C:C,MATCH(CHECKLIST!A1042,DATOS!BV:BV,0),1),"")</f>
        <v/>
      </c>
      <c r="F1042" s="13" t="str">
        <f t="shared" si="54"/>
        <v/>
      </c>
      <c r="G1042" s="17" t="str">
        <f>IF(IFERROR(FIND(G$13,INDEX(DATOS!CB:CB,MATCH(CHECKLIST!B1042,DATOS!B:B,0),1),1),"")="",IF(IFERROR(FIND("FINADO",INDEX(DATOS!CB:CB,MATCH(CHECKLIST!B1042,DATOS!B:B,0),1),1),"")="",IF(IFERROR(FIND("BAJA",INDEX(DATOS!CB:CB,MATCH(CHECKLIST!B1042,DATOS!B:B,0),1),1),"")="",IF(IFERROR(FIND("FECHA PEUA",INDEX(DATOS!CB:CB,MATCH(CHECKLIST!B1042,DATOS!B:B,0),1),1),"")="",IF(IFERROR(FIND("FIRMA",INDEX(DATOS!CB:CB,MATCH(CHECKLIST!B1042,DATOS!B:B,0),1),1),"")="","","FIRMA"),"PEUA"),"BAJA"),"FINADO"),"X")</f>
        <v/>
      </c>
      <c r="H1042" s="17" t="str">
        <f>IF(IFERROR(FIND(H$13,INDEX(DATOS!CB:CB,MATCH(CHECKLIST!B1042,DATOS!B:B,0),1),1),"")="",IF(IFERROR(FIND("VENCIDA",INDEX(DATOS!BI:BI,MATCH(CHECKLIST!B1042,DATOS!B:B,0),1),1),"")="","","VENCIDO"),"X")</f>
        <v/>
      </c>
      <c r="I1042" s="17" t="str">
        <f>IF(IFERROR(FIND(I$13,INDEX(DATOS!CB:CB,MATCH(CHECKLIST!B1042,DATOS!B:B,0),1),1),"")="","","X")</f>
        <v/>
      </c>
      <c r="J1042" s="17" t="str">
        <f>IF(IFERROR(FIND(J$13,INDEX(DATOS!CB:CB,MATCH(CHECKLIST!B1042,DATOS!B:B,0),1),1),"")="","","X")</f>
        <v/>
      </c>
      <c r="K1042" s="17" t="str">
        <f>IF(IFERROR(FIND(K$13,INDEX(DATOS!CB:CB,MATCH(CHECKLIST!B1042,DATOS!B:B,0),1),1),"")="","","X")</f>
        <v/>
      </c>
      <c r="L1042" s="17" t="str">
        <f>IF(IFERROR(FIND(L$13,INDEX(DATOS!CB:CB,MATCH(CHECKLIST!B1042,DATOS!B:B,0),1),1),"")="","","X")</f>
        <v/>
      </c>
      <c r="M1042" s="17" t="str">
        <f>IF(IFERROR(FIND(M$13,INDEX(DATOS!CB:CB,MATCH(CHECKLIST!B1042,DATOS!B:B,0),1),1),"")="","","X")</f>
        <v/>
      </c>
      <c r="N1042" s="49" t="str">
        <f ca="1">IFERROR(IF(INDEX(DATOS!I:I,MATCH(CHECKLIST!B1042,DATOS!B:B,0),1)="","X",IF(INDEX(DATOS!I:I,MATCH(CHECKLIST!B1042,DATOS!B:B,0),1)&gt;YEAR(TODAY())-1,"","VENCIDA")),"")</f>
        <v/>
      </c>
      <c r="O1042" s="49" t="str">
        <f>IFERROR(IF(INDEX(DATOS!AQ:AQ,MATCH(CHECKLIST!B1042,DATOS!B:B,0),1)=0,"",INDEX(DATOS!AQ:AQ,MATCH(CHECKLIST!B1042,DATOS!B:B,0),1)),"")</f>
        <v/>
      </c>
      <c r="P1042" s="17" t="str">
        <f>IF(B1042="","",IF(IFERROR(FIND(P$13,INDEX(DATOS!CB:CB,MATCH(CHECKLIST!B1042,DATOS!B:B,0),1),1),"")="","","X"))</f>
        <v/>
      </c>
      <c r="Q1042" s="17" t="str">
        <f>IF(B1042="","",IF(IFERROR(FIND(Q$13,INDEX(DATOS!CB:CB,MATCH(CHECKLIST!B1042,DATOS!B:B,0),1),1),"")="","","X"))</f>
        <v/>
      </c>
    </row>
    <row r="1043" spans="2:17" x14ac:dyDescent="0.25">
      <c r="B1043" t="str">
        <f>IFERROR(INDEX(DATOS!B:B,MATCH(CHECKLIST!A1043,DATOS!BV:BV,0),1),"")</f>
        <v/>
      </c>
      <c r="C1043" t="str">
        <f>IFERROR(INDEX(DATOS!J:J,MATCH(CHECKLIST!A1043,DATOS!BV:BV,0),1),"")</f>
        <v/>
      </c>
      <c r="D1043" t="str">
        <f>IFERROR(INDEX(DATOS!R:R,MATCH(CHECKLIST!E1043,DATOS!C:C,0),1),"")</f>
        <v/>
      </c>
      <c r="E1043" s="16" t="str">
        <f>IFERROR(INDEX(DATOS!C:C,MATCH(CHECKLIST!A1043,DATOS!BV:BV,0),1),"")</f>
        <v/>
      </c>
      <c r="F1043" s="13" t="str">
        <f t="shared" si="54"/>
        <v/>
      </c>
      <c r="G1043" s="17" t="str">
        <f>IF(IFERROR(FIND(G$13,INDEX(DATOS!CB:CB,MATCH(CHECKLIST!B1043,DATOS!B:B,0),1),1),"")="",IF(IFERROR(FIND("FINADO",INDEX(DATOS!CB:CB,MATCH(CHECKLIST!B1043,DATOS!B:B,0),1),1),"")="",IF(IFERROR(FIND("BAJA",INDEX(DATOS!CB:CB,MATCH(CHECKLIST!B1043,DATOS!B:B,0),1),1),"")="",IF(IFERROR(FIND("FECHA PEUA",INDEX(DATOS!CB:CB,MATCH(CHECKLIST!B1043,DATOS!B:B,0),1),1),"")="",IF(IFERROR(FIND("FIRMA",INDEX(DATOS!CB:CB,MATCH(CHECKLIST!B1043,DATOS!B:B,0),1),1),"")="","","FIRMA"),"PEUA"),"BAJA"),"FINADO"),"X")</f>
        <v/>
      </c>
      <c r="H1043" s="17" t="str">
        <f>IF(IFERROR(FIND(H$13,INDEX(DATOS!CB:CB,MATCH(CHECKLIST!B1043,DATOS!B:B,0),1),1),"")="",IF(IFERROR(FIND("VENCIDA",INDEX(DATOS!BI:BI,MATCH(CHECKLIST!B1043,DATOS!B:B,0),1),1),"")="","","VENCIDO"),"X")</f>
        <v/>
      </c>
      <c r="I1043" s="17" t="str">
        <f>IF(IFERROR(FIND(I$13,INDEX(DATOS!CB:CB,MATCH(CHECKLIST!B1043,DATOS!B:B,0),1),1),"")="","","X")</f>
        <v/>
      </c>
      <c r="J1043" s="17" t="str">
        <f>IF(IFERROR(FIND(J$13,INDEX(DATOS!CB:CB,MATCH(CHECKLIST!B1043,DATOS!B:B,0),1),1),"")="","","X")</f>
        <v/>
      </c>
      <c r="K1043" s="17" t="str">
        <f>IF(IFERROR(FIND(K$13,INDEX(DATOS!CB:CB,MATCH(CHECKLIST!B1043,DATOS!B:B,0),1),1),"")="","","X")</f>
        <v/>
      </c>
      <c r="L1043" s="17" t="str">
        <f>IF(IFERROR(FIND(L$13,INDEX(DATOS!CB:CB,MATCH(CHECKLIST!B1043,DATOS!B:B,0),1),1),"")="","","X")</f>
        <v/>
      </c>
      <c r="M1043" s="17" t="str">
        <f>IF(IFERROR(FIND(M$13,INDEX(DATOS!CB:CB,MATCH(CHECKLIST!B1043,DATOS!B:B,0),1),1),"")="","","X")</f>
        <v/>
      </c>
      <c r="N1043" s="49" t="str">
        <f ca="1">IFERROR(IF(INDEX(DATOS!I:I,MATCH(CHECKLIST!B1043,DATOS!B:B,0),1)="","X",IF(INDEX(DATOS!I:I,MATCH(CHECKLIST!B1043,DATOS!B:B,0),1)&gt;YEAR(TODAY())-1,"","VENCIDA")),"")</f>
        <v/>
      </c>
      <c r="O1043" s="49" t="str">
        <f>IFERROR(IF(INDEX(DATOS!AQ:AQ,MATCH(CHECKLIST!B1043,DATOS!B:B,0),1)=0,"",INDEX(DATOS!AQ:AQ,MATCH(CHECKLIST!B1043,DATOS!B:B,0),1)),"")</f>
        <v/>
      </c>
      <c r="P1043" s="17" t="str">
        <f>IF(B1043="","",IF(IFERROR(FIND(P$13,INDEX(DATOS!CB:CB,MATCH(CHECKLIST!B1043,DATOS!B:B,0),1),1),"")="","","X"))</f>
        <v/>
      </c>
      <c r="Q1043" s="17" t="str">
        <f>IF(B1043="","",IF(IFERROR(FIND(Q$13,INDEX(DATOS!CB:CB,MATCH(CHECKLIST!B1043,DATOS!B:B,0),1),1),"")="","","X"))</f>
        <v/>
      </c>
    </row>
    <row r="1044" spans="2:17" x14ac:dyDescent="0.25">
      <c r="B1044" t="str">
        <f>IFERROR(INDEX(DATOS!B:B,MATCH(CHECKLIST!A1044,DATOS!BV:BV,0),1),"")</f>
        <v/>
      </c>
      <c r="C1044" t="str">
        <f>IFERROR(INDEX(DATOS!J:J,MATCH(CHECKLIST!A1044,DATOS!BV:BV,0),1),"")</f>
        <v/>
      </c>
      <c r="D1044" t="str">
        <f>IFERROR(INDEX(DATOS!R:R,MATCH(CHECKLIST!E1044,DATOS!C:C,0),1),"")</f>
        <v/>
      </c>
      <c r="E1044" s="16" t="str">
        <f>IFERROR(INDEX(DATOS!C:C,MATCH(CHECKLIST!A1044,DATOS!BV:BV,0),1),"")</f>
        <v/>
      </c>
      <c r="F1044" s="13" t="str">
        <f t="shared" si="54"/>
        <v/>
      </c>
      <c r="G1044" s="17" t="str">
        <f>IF(IFERROR(FIND(G$13,INDEX(DATOS!CB:CB,MATCH(CHECKLIST!B1044,DATOS!B:B,0),1),1),"")="",IF(IFERROR(FIND("FINADO",INDEX(DATOS!CB:CB,MATCH(CHECKLIST!B1044,DATOS!B:B,0),1),1),"")="",IF(IFERROR(FIND("BAJA",INDEX(DATOS!CB:CB,MATCH(CHECKLIST!B1044,DATOS!B:B,0),1),1),"")="",IF(IFERROR(FIND("FECHA PEUA",INDEX(DATOS!CB:CB,MATCH(CHECKLIST!B1044,DATOS!B:B,0),1),1),"")="",IF(IFERROR(FIND("FIRMA",INDEX(DATOS!CB:CB,MATCH(CHECKLIST!B1044,DATOS!B:B,0),1),1),"")="","","FIRMA"),"PEUA"),"BAJA"),"FINADO"),"X")</f>
        <v/>
      </c>
      <c r="H1044" s="17" t="str">
        <f>IF(IFERROR(FIND(H$13,INDEX(DATOS!CB:CB,MATCH(CHECKLIST!B1044,DATOS!B:B,0),1),1),"")="",IF(IFERROR(FIND("VENCIDA",INDEX(DATOS!BI:BI,MATCH(CHECKLIST!B1044,DATOS!B:B,0),1),1),"")="","","VENCIDO"),"X")</f>
        <v/>
      </c>
      <c r="I1044" s="17" t="str">
        <f>IF(IFERROR(FIND(I$13,INDEX(DATOS!CB:CB,MATCH(CHECKLIST!B1044,DATOS!B:B,0),1),1),"")="","","X")</f>
        <v/>
      </c>
      <c r="J1044" s="17" t="str">
        <f>IF(IFERROR(FIND(J$13,INDEX(DATOS!CB:CB,MATCH(CHECKLIST!B1044,DATOS!B:B,0),1),1),"")="","","X")</f>
        <v/>
      </c>
      <c r="K1044" s="17" t="str">
        <f>IF(IFERROR(FIND(K$13,INDEX(DATOS!CB:CB,MATCH(CHECKLIST!B1044,DATOS!B:B,0),1),1),"")="","","X")</f>
        <v/>
      </c>
      <c r="L1044" s="17" t="str">
        <f>IF(IFERROR(FIND(L$13,INDEX(DATOS!CB:CB,MATCH(CHECKLIST!B1044,DATOS!B:B,0),1),1),"")="","","X")</f>
        <v/>
      </c>
      <c r="M1044" s="17" t="str">
        <f>IF(IFERROR(FIND(M$13,INDEX(DATOS!CB:CB,MATCH(CHECKLIST!B1044,DATOS!B:B,0),1),1),"")="","","X")</f>
        <v/>
      </c>
      <c r="N1044" s="49" t="str">
        <f ca="1">IFERROR(IF(INDEX(DATOS!I:I,MATCH(CHECKLIST!B1044,DATOS!B:B,0),1)="","X",IF(INDEX(DATOS!I:I,MATCH(CHECKLIST!B1044,DATOS!B:B,0),1)&gt;YEAR(TODAY())-1,"","VENCIDA")),"")</f>
        <v/>
      </c>
      <c r="O1044" s="49" t="str">
        <f>IFERROR(IF(INDEX(DATOS!AQ:AQ,MATCH(CHECKLIST!B1044,DATOS!B:B,0),1)=0,"",INDEX(DATOS!AQ:AQ,MATCH(CHECKLIST!B1044,DATOS!B:B,0),1)),"")</f>
        <v/>
      </c>
      <c r="P1044" s="17" t="str">
        <f>IF(B1044="","",IF(IFERROR(FIND(P$13,INDEX(DATOS!CB:CB,MATCH(CHECKLIST!B1044,DATOS!B:B,0),1),1),"")="","","X"))</f>
        <v/>
      </c>
      <c r="Q1044" s="17" t="str">
        <f>IF(B1044="","",IF(IFERROR(FIND(Q$13,INDEX(DATOS!CB:CB,MATCH(CHECKLIST!B1044,DATOS!B:B,0),1),1),"")="","","X"))</f>
        <v/>
      </c>
    </row>
    <row r="1045" spans="2:17" x14ac:dyDescent="0.25">
      <c r="B1045" t="str">
        <f>IFERROR(INDEX(DATOS!B:B,MATCH(CHECKLIST!A1045,DATOS!BV:BV,0),1),"")</f>
        <v/>
      </c>
      <c r="C1045" t="str">
        <f>IFERROR(INDEX(DATOS!J:J,MATCH(CHECKLIST!A1045,DATOS!BV:BV,0),1),"")</f>
        <v/>
      </c>
      <c r="D1045" t="str">
        <f>IFERROR(INDEX(DATOS!R:R,MATCH(CHECKLIST!E1045,DATOS!C:C,0),1),"")</f>
        <v/>
      </c>
      <c r="E1045" s="16" t="str">
        <f>IFERROR(INDEX(DATOS!C:C,MATCH(CHECKLIST!A1045,DATOS!BV:BV,0),1),"")</f>
        <v/>
      </c>
      <c r="F1045" s="13" t="str">
        <f t="shared" si="54"/>
        <v/>
      </c>
      <c r="G1045" s="17" t="str">
        <f>IF(IFERROR(FIND(G$13,INDEX(DATOS!CB:CB,MATCH(CHECKLIST!B1045,DATOS!B:B,0),1),1),"")="",IF(IFERROR(FIND("FINADO",INDEX(DATOS!CB:CB,MATCH(CHECKLIST!B1045,DATOS!B:B,0),1),1),"")="",IF(IFERROR(FIND("BAJA",INDEX(DATOS!CB:CB,MATCH(CHECKLIST!B1045,DATOS!B:B,0),1),1),"")="",IF(IFERROR(FIND("FECHA PEUA",INDEX(DATOS!CB:CB,MATCH(CHECKLIST!B1045,DATOS!B:B,0),1),1),"")="",IF(IFERROR(FIND("FIRMA",INDEX(DATOS!CB:CB,MATCH(CHECKLIST!B1045,DATOS!B:B,0),1),1),"")="","","FIRMA"),"PEUA"),"BAJA"),"FINADO"),"X")</f>
        <v/>
      </c>
      <c r="H1045" s="17" t="str">
        <f>IF(IFERROR(FIND(H$13,INDEX(DATOS!CB:CB,MATCH(CHECKLIST!B1045,DATOS!B:B,0),1),1),"")="",IF(IFERROR(FIND("VENCIDA",INDEX(DATOS!BI:BI,MATCH(CHECKLIST!B1045,DATOS!B:B,0),1),1),"")="","","VENCIDO"),"X")</f>
        <v/>
      </c>
      <c r="I1045" s="17" t="str">
        <f>IF(IFERROR(FIND(I$13,INDEX(DATOS!CB:CB,MATCH(CHECKLIST!B1045,DATOS!B:B,0),1),1),"")="","","X")</f>
        <v/>
      </c>
      <c r="J1045" s="17" t="str">
        <f>IF(IFERROR(FIND(J$13,INDEX(DATOS!CB:CB,MATCH(CHECKLIST!B1045,DATOS!B:B,0),1),1),"")="","","X")</f>
        <v/>
      </c>
      <c r="K1045" s="17" t="str">
        <f>IF(IFERROR(FIND(K$13,INDEX(DATOS!CB:CB,MATCH(CHECKLIST!B1045,DATOS!B:B,0),1),1),"")="","","X")</f>
        <v/>
      </c>
      <c r="L1045" s="17" t="str">
        <f>IF(IFERROR(FIND(L$13,INDEX(DATOS!CB:CB,MATCH(CHECKLIST!B1045,DATOS!B:B,0),1),1),"")="","","X")</f>
        <v/>
      </c>
      <c r="M1045" s="17" t="str">
        <f>IF(IFERROR(FIND(M$13,INDEX(DATOS!CB:CB,MATCH(CHECKLIST!B1045,DATOS!B:B,0),1),1),"")="","","X")</f>
        <v/>
      </c>
      <c r="N1045" s="49" t="str">
        <f ca="1">IFERROR(IF(INDEX(DATOS!I:I,MATCH(CHECKLIST!B1045,DATOS!B:B,0),1)="","X",IF(INDEX(DATOS!I:I,MATCH(CHECKLIST!B1045,DATOS!B:B,0),1)&gt;YEAR(TODAY())-1,"","VENCIDA")),"")</f>
        <v/>
      </c>
      <c r="O1045" s="49" t="str">
        <f>IFERROR(IF(INDEX(DATOS!AQ:AQ,MATCH(CHECKLIST!B1045,DATOS!B:B,0),1)=0,"",INDEX(DATOS!AQ:AQ,MATCH(CHECKLIST!B1045,DATOS!B:B,0),1)),"")</f>
        <v/>
      </c>
      <c r="P1045" s="17" t="str">
        <f>IF(B1045="","",IF(IFERROR(FIND(P$13,INDEX(DATOS!CB:CB,MATCH(CHECKLIST!B1045,DATOS!B:B,0),1),1),"")="","","X"))</f>
        <v/>
      </c>
      <c r="Q1045" s="17" t="str">
        <f>IF(B1045="","",IF(IFERROR(FIND(Q$13,INDEX(DATOS!CB:CB,MATCH(CHECKLIST!B1045,DATOS!B:B,0),1),1),"")="","","X"))</f>
        <v/>
      </c>
    </row>
    <row r="1046" spans="2:17" x14ac:dyDescent="0.25">
      <c r="B1046" t="str">
        <f>IFERROR(INDEX(DATOS!B:B,MATCH(CHECKLIST!A1046,DATOS!BV:BV,0),1),"")</f>
        <v/>
      </c>
      <c r="C1046" t="str">
        <f>IFERROR(INDEX(DATOS!J:J,MATCH(CHECKLIST!A1046,DATOS!BV:BV,0),1),"")</f>
        <v/>
      </c>
      <c r="D1046" t="str">
        <f>IFERROR(INDEX(DATOS!R:R,MATCH(CHECKLIST!E1046,DATOS!C:C,0),1),"")</f>
        <v/>
      </c>
      <c r="E1046" s="16" t="str">
        <f>IFERROR(INDEX(DATOS!C:C,MATCH(CHECKLIST!A1046,DATOS!BV:BV,0),1),"")</f>
        <v/>
      </c>
      <c r="F1046" s="13" t="str">
        <f t="shared" si="54"/>
        <v/>
      </c>
      <c r="G1046" s="17" t="str">
        <f>IF(IFERROR(FIND(G$13,INDEX(DATOS!CB:CB,MATCH(CHECKLIST!B1046,DATOS!B:B,0),1),1),"")="",IF(IFERROR(FIND("FINADO",INDEX(DATOS!CB:CB,MATCH(CHECKLIST!B1046,DATOS!B:B,0),1),1),"")="",IF(IFERROR(FIND("BAJA",INDEX(DATOS!CB:CB,MATCH(CHECKLIST!B1046,DATOS!B:B,0),1),1),"")="",IF(IFERROR(FIND("FECHA PEUA",INDEX(DATOS!CB:CB,MATCH(CHECKLIST!B1046,DATOS!B:B,0),1),1),"")="",IF(IFERROR(FIND("FIRMA",INDEX(DATOS!CB:CB,MATCH(CHECKLIST!B1046,DATOS!B:B,0),1),1),"")="","","FIRMA"),"PEUA"),"BAJA"),"FINADO"),"X")</f>
        <v/>
      </c>
      <c r="H1046" s="17" t="str">
        <f>IF(IFERROR(FIND(H$13,INDEX(DATOS!CB:CB,MATCH(CHECKLIST!B1046,DATOS!B:B,0),1),1),"")="",IF(IFERROR(FIND("VENCIDA",INDEX(DATOS!BI:BI,MATCH(CHECKLIST!B1046,DATOS!B:B,0),1),1),"")="","","VENCIDO"),"X")</f>
        <v/>
      </c>
      <c r="I1046" s="17" t="str">
        <f>IF(IFERROR(FIND(I$13,INDEX(DATOS!CB:CB,MATCH(CHECKLIST!B1046,DATOS!B:B,0),1),1),"")="","","X")</f>
        <v/>
      </c>
      <c r="J1046" s="17" t="str">
        <f>IF(IFERROR(FIND(J$13,INDEX(DATOS!CB:CB,MATCH(CHECKLIST!B1046,DATOS!B:B,0),1),1),"")="","","X")</f>
        <v/>
      </c>
      <c r="K1046" s="17" t="str">
        <f>IF(IFERROR(FIND(K$13,INDEX(DATOS!CB:CB,MATCH(CHECKLIST!B1046,DATOS!B:B,0),1),1),"")="","","X")</f>
        <v/>
      </c>
      <c r="L1046" s="17" t="str">
        <f>IF(IFERROR(FIND(L$13,INDEX(DATOS!CB:CB,MATCH(CHECKLIST!B1046,DATOS!B:B,0),1),1),"")="","","X")</f>
        <v/>
      </c>
      <c r="M1046" s="17" t="str">
        <f>IF(IFERROR(FIND(M$13,INDEX(DATOS!CB:CB,MATCH(CHECKLIST!B1046,DATOS!B:B,0),1),1),"")="","","X")</f>
        <v/>
      </c>
      <c r="N1046" s="49" t="str">
        <f ca="1">IFERROR(IF(INDEX(DATOS!I:I,MATCH(CHECKLIST!B1046,DATOS!B:B,0),1)="","X",IF(INDEX(DATOS!I:I,MATCH(CHECKLIST!B1046,DATOS!B:B,0),1)&gt;YEAR(TODAY())-1,"","VENCIDA")),"")</f>
        <v/>
      </c>
      <c r="O1046" s="49" t="str">
        <f>IFERROR(IF(INDEX(DATOS!AQ:AQ,MATCH(CHECKLIST!B1046,DATOS!B:B,0),1)=0,"",INDEX(DATOS!AQ:AQ,MATCH(CHECKLIST!B1046,DATOS!B:B,0),1)),"")</f>
        <v/>
      </c>
      <c r="P1046" s="17" t="str">
        <f>IF(B1046="","",IF(IFERROR(FIND(P$13,INDEX(DATOS!CB:CB,MATCH(CHECKLIST!B1046,DATOS!B:B,0),1),1),"")="","","X"))</f>
        <v/>
      </c>
      <c r="Q1046" s="17" t="str">
        <f>IF(B1046="","",IF(IFERROR(FIND(Q$13,INDEX(DATOS!CB:CB,MATCH(CHECKLIST!B1046,DATOS!B:B,0),1),1),"")="","","X"))</f>
        <v/>
      </c>
    </row>
    <row r="1047" spans="2:17" x14ac:dyDescent="0.25">
      <c r="B1047" t="str">
        <f>IFERROR(INDEX(DATOS!B:B,MATCH(CHECKLIST!A1047,DATOS!BV:BV,0),1),"")</f>
        <v/>
      </c>
      <c r="C1047" t="str">
        <f>IFERROR(INDEX(DATOS!J:J,MATCH(CHECKLIST!A1047,DATOS!BV:BV,0),1),"")</f>
        <v/>
      </c>
      <c r="D1047" t="str">
        <f>IFERROR(INDEX(DATOS!R:R,MATCH(CHECKLIST!E1047,DATOS!C:C,0),1),"")</f>
        <v/>
      </c>
      <c r="E1047" s="16" t="str">
        <f>IFERROR(INDEX(DATOS!C:C,MATCH(CHECKLIST!A1047,DATOS!BV:BV,0),1),"")</f>
        <v/>
      </c>
      <c r="F1047" s="13" t="str">
        <f t="shared" si="54"/>
        <v/>
      </c>
      <c r="G1047" s="17" t="str">
        <f>IF(IFERROR(FIND(G$13,INDEX(DATOS!CB:CB,MATCH(CHECKLIST!B1047,DATOS!B:B,0),1),1),"")="",IF(IFERROR(FIND("FINADO",INDEX(DATOS!CB:CB,MATCH(CHECKLIST!B1047,DATOS!B:B,0),1),1),"")="",IF(IFERROR(FIND("BAJA",INDEX(DATOS!CB:CB,MATCH(CHECKLIST!B1047,DATOS!B:B,0),1),1),"")="",IF(IFERROR(FIND("FECHA PEUA",INDEX(DATOS!CB:CB,MATCH(CHECKLIST!B1047,DATOS!B:B,0),1),1),"")="",IF(IFERROR(FIND("FIRMA",INDEX(DATOS!CB:CB,MATCH(CHECKLIST!B1047,DATOS!B:B,0),1),1),"")="","","FIRMA"),"PEUA"),"BAJA"),"FINADO"),"X")</f>
        <v/>
      </c>
      <c r="H1047" s="17" t="str">
        <f>IF(IFERROR(FIND(H$13,INDEX(DATOS!CB:CB,MATCH(CHECKLIST!B1047,DATOS!B:B,0),1),1),"")="",IF(IFERROR(FIND("VENCIDA",INDEX(DATOS!BI:BI,MATCH(CHECKLIST!B1047,DATOS!B:B,0),1),1),"")="","","VENCIDO"),"X")</f>
        <v/>
      </c>
      <c r="I1047" s="17" t="str">
        <f>IF(IFERROR(FIND(I$13,INDEX(DATOS!CB:CB,MATCH(CHECKLIST!B1047,DATOS!B:B,0),1),1),"")="","","X")</f>
        <v/>
      </c>
      <c r="J1047" s="17" t="str">
        <f>IF(IFERROR(FIND(J$13,INDEX(DATOS!CB:CB,MATCH(CHECKLIST!B1047,DATOS!B:B,0),1),1),"")="","","X")</f>
        <v/>
      </c>
      <c r="K1047" s="17" t="str">
        <f>IF(IFERROR(FIND(K$13,INDEX(DATOS!CB:CB,MATCH(CHECKLIST!B1047,DATOS!B:B,0),1),1),"")="","","X")</f>
        <v/>
      </c>
      <c r="L1047" s="17" t="str">
        <f>IF(IFERROR(FIND(L$13,INDEX(DATOS!CB:CB,MATCH(CHECKLIST!B1047,DATOS!B:B,0),1),1),"")="","","X")</f>
        <v/>
      </c>
      <c r="M1047" s="17" t="str">
        <f>IF(IFERROR(FIND(M$13,INDEX(DATOS!CB:CB,MATCH(CHECKLIST!B1047,DATOS!B:B,0),1),1),"")="","","X")</f>
        <v/>
      </c>
      <c r="N1047" s="49" t="str">
        <f ca="1">IFERROR(IF(INDEX(DATOS!I:I,MATCH(CHECKLIST!B1047,DATOS!B:B,0),1)="","X",IF(INDEX(DATOS!I:I,MATCH(CHECKLIST!B1047,DATOS!B:B,0),1)&gt;YEAR(TODAY())-1,"","VENCIDA")),"")</f>
        <v/>
      </c>
      <c r="O1047" s="49" t="str">
        <f>IFERROR(IF(INDEX(DATOS!AQ:AQ,MATCH(CHECKLIST!B1047,DATOS!B:B,0),1)=0,"",INDEX(DATOS!AQ:AQ,MATCH(CHECKLIST!B1047,DATOS!B:B,0),1)),"")</f>
        <v/>
      </c>
      <c r="P1047" s="17" t="str">
        <f>IF(B1047="","",IF(IFERROR(FIND(P$13,INDEX(DATOS!CB:CB,MATCH(CHECKLIST!B1047,DATOS!B:B,0),1),1),"")="","","X"))</f>
        <v/>
      </c>
      <c r="Q1047" s="17" t="str">
        <f>IF(B1047="","",IF(IFERROR(FIND(Q$13,INDEX(DATOS!CB:CB,MATCH(CHECKLIST!B1047,DATOS!B:B,0),1),1),"")="","","X"))</f>
        <v/>
      </c>
    </row>
    <row r="1048" spans="2:17" x14ac:dyDescent="0.25">
      <c r="B1048" t="str">
        <f>IFERROR(INDEX(DATOS!B:B,MATCH(CHECKLIST!A1048,DATOS!BV:BV,0),1),"")</f>
        <v/>
      </c>
      <c r="C1048" t="str">
        <f>IFERROR(INDEX(DATOS!J:J,MATCH(CHECKLIST!A1048,DATOS!BV:BV,0),1),"")</f>
        <v/>
      </c>
      <c r="D1048" t="str">
        <f>IFERROR(INDEX(DATOS!R:R,MATCH(CHECKLIST!E1048,DATOS!C:C,0),1),"")</f>
        <v/>
      </c>
      <c r="E1048" s="16" t="str">
        <f>IFERROR(INDEX(DATOS!C:C,MATCH(CHECKLIST!A1048,DATOS!BV:BV,0),1),"")</f>
        <v/>
      </c>
      <c r="F1048" s="13" t="str">
        <f t="shared" si="54"/>
        <v/>
      </c>
      <c r="G1048" s="17" t="str">
        <f>IF(IFERROR(FIND(G$13,INDEX(DATOS!CB:CB,MATCH(CHECKLIST!B1048,DATOS!B:B,0),1),1),"")="",IF(IFERROR(FIND("FINADO",INDEX(DATOS!CB:CB,MATCH(CHECKLIST!B1048,DATOS!B:B,0),1),1),"")="",IF(IFERROR(FIND("BAJA",INDEX(DATOS!CB:CB,MATCH(CHECKLIST!B1048,DATOS!B:B,0),1),1),"")="",IF(IFERROR(FIND("FECHA PEUA",INDEX(DATOS!CB:CB,MATCH(CHECKLIST!B1048,DATOS!B:B,0),1),1),"")="",IF(IFERROR(FIND("FIRMA",INDEX(DATOS!CB:CB,MATCH(CHECKLIST!B1048,DATOS!B:B,0),1),1),"")="","","FIRMA"),"PEUA"),"BAJA"),"FINADO"),"X")</f>
        <v/>
      </c>
      <c r="H1048" s="17" t="str">
        <f>IF(IFERROR(FIND(H$13,INDEX(DATOS!CB:CB,MATCH(CHECKLIST!B1048,DATOS!B:B,0),1),1),"")="",IF(IFERROR(FIND("VENCIDA",INDEX(DATOS!BI:BI,MATCH(CHECKLIST!B1048,DATOS!B:B,0),1),1),"")="","","VENCIDO"),"X")</f>
        <v/>
      </c>
      <c r="I1048" s="17" t="str">
        <f>IF(IFERROR(FIND(I$13,INDEX(DATOS!CB:CB,MATCH(CHECKLIST!B1048,DATOS!B:B,0),1),1),"")="","","X")</f>
        <v/>
      </c>
      <c r="J1048" s="17" t="str">
        <f>IF(IFERROR(FIND(J$13,INDEX(DATOS!CB:CB,MATCH(CHECKLIST!B1048,DATOS!B:B,0),1),1),"")="","","X")</f>
        <v/>
      </c>
      <c r="K1048" s="17" t="str">
        <f>IF(IFERROR(FIND(K$13,INDEX(DATOS!CB:CB,MATCH(CHECKLIST!B1048,DATOS!B:B,0),1),1),"")="","","X")</f>
        <v/>
      </c>
      <c r="L1048" s="17" t="str">
        <f>IF(IFERROR(FIND(L$13,INDEX(DATOS!CB:CB,MATCH(CHECKLIST!B1048,DATOS!B:B,0),1),1),"")="","","X")</f>
        <v/>
      </c>
      <c r="M1048" s="17" t="str">
        <f>IF(IFERROR(FIND(M$13,INDEX(DATOS!CB:CB,MATCH(CHECKLIST!B1048,DATOS!B:B,0),1),1),"")="","","X")</f>
        <v/>
      </c>
      <c r="N1048" s="49" t="str">
        <f ca="1">IFERROR(IF(INDEX(DATOS!I:I,MATCH(CHECKLIST!B1048,DATOS!B:B,0),1)="","X",IF(INDEX(DATOS!I:I,MATCH(CHECKLIST!B1048,DATOS!B:B,0),1)&gt;YEAR(TODAY())-1,"","VENCIDA")),"")</f>
        <v/>
      </c>
      <c r="O1048" s="49" t="str">
        <f>IFERROR(IF(INDEX(DATOS!AQ:AQ,MATCH(CHECKLIST!B1048,DATOS!B:B,0),1)=0,"",INDEX(DATOS!AQ:AQ,MATCH(CHECKLIST!B1048,DATOS!B:B,0),1)),"")</f>
        <v/>
      </c>
      <c r="P1048" s="17" t="str">
        <f>IF(B1048="","",IF(IFERROR(FIND(P$13,INDEX(DATOS!CB:CB,MATCH(CHECKLIST!B1048,DATOS!B:B,0),1),1),"")="","","X"))</f>
        <v/>
      </c>
      <c r="Q1048" s="17" t="str">
        <f>IF(B1048="","",IF(IFERROR(FIND(Q$13,INDEX(DATOS!CB:CB,MATCH(CHECKLIST!B1048,DATOS!B:B,0),1),1),"")="","","X"))</f>
        <v/>
      </c>
    </row>
    <row r="1049" spans="2:17" x14ac:dyDescent="0.25">
      <c r="B1049" t="str">
        <f>IFERROR(INDEX(DATOS!B:B,MATCH(CHECKLIST!A1049,DATOS!BV:BV,0),1),"")</f>
        <v/>
      </c>
      <c r="C1049" t="str">
        <f>IFERROR(INDEX(DATOS!J:J,MATCH(CHECKLIST!A1049,DATOS!BV:BV,0),1),"")</f>
        <v/>
      </c>
      <c r="D1049" t="str">
        <f>IFERROR(INDEX(DATOS!R:R,MATCH(CHECKLIST!E1049,DATOS!C:C,0),1),"")</f>
        <v/>
      </c>
      <c r="E1049" s="16" t="str">
        <f>IFERROR(INDEX(DATOS!C:C,MATCH(CHECKLIST!A1049,DATOS!BV:BV,0),1),"")</f>
        <v/>
      </c>
      <c r="F1049" s="13" t="str">
        <f t="shared" si="54"/>
        <v/>
      </c>
      <c r="G1049" s="17" t="str">
        <f>IF(IFERROR(FIND(G$13,INDEX(DATOS!CB:CB,MATCH(CHECKLIST!B1049,DATOS!B:B,0),1),1),"")="",IF(IFERROR(FIND("FINADO",INDEX(DATOS!CB:CB,MATCH(CHECKLIST!B1049,DATOS!B:B,0),1),1),"")="",IF(IFERROR(FIND("BAJA",INDEX(DATOS!CB:CB,MATCH(CHECKLIST!B1049,DATOS!B:B,0),1),1),"")="",IF(IFERROR(FIND("FECHA PEUA",INDEX(DATOS!CB:CB,MATCH(CHECKLIST!B1049,DATOS!B:B,0),1),1),"")="",IF(IFERROR(FIND("FIRMA",INDEX(DATOS!CB:CB,MATCH(CHECKLIST!B1049,DATOS!B:B,0),1),1),"")="","","FIRMA"),"PEUA"),"BAJA"),"FINADO"),"X")</f>
        <v/>
      </c>
      <c r="H1049" s="17" t="str">
        <f>IF(IFERROR(FIND(H$13,INDEX(DATOS!CB:CB,MATCH(CHECKLIST!B1049,DATOS!B:B,0),1),1),"")="",IF(IFERROR(FIND("VENCIDA",INDEX(DATOS!BI:BI,MATCH(CHECKLIST!B1049,DATOS!B:B,0),1),1),"")="","","VENCIDO"),"X")</f>
        <v/>
      </c>
      <c r="I1049" s="17" t="str">
        <f>IF(IFERROR(FIND(I$13,INDEX(DATOS!CB:CB,MATCH(CHECKLIST!B1049,DATOS!B:B,0),1),1),"")="","","X")</f>
        <v/>
      </c>
      <c r="J1049" s="17" t="str">
        <f>IF(IFERROR(FIND(J$13,INDEX(DATOS!CB:CB,MATCH(CHECKLIST!B1049,DATOS!B:B,0),1),1),"")="","","X")</f>
        <v/>
      </c>
      <c r="K1049" s="17" t="str">
        <f>IF(IFERROR(FIND(K$13,INDEX(DATOS!CB:CB,MATCH(CHECKLIST!B1049,DATOS!B:B,0),1),1),"")="","","X")</f>
        <v/>
      </c>
      <c r="L1049" s="17" t="str">
        <f>IF(IFERROR(FIND(L$13,INDEX(DATOS!CB:CB,MATCH(CHECKLIST!B1049,DATOS!B:B,0),1),1),"")="","","X")</f>
        <v/>
      </c>
      <c r="M1049" s="17" t="str">
        <f>IF(IFERROR(FIND(M$13,INDEX(DATOS!CB:CB,MATCH(CHECKLIST!B1049,DATOS!B:B,0),1),1),"")="","","X")</f>
        <v/>
      </c>
      <c r="N1049" s="49" t="str">
        <f ca="1">IFERROR(IF(INDEX(DATOS!I:I,MATCH(CHECKLIST!B1049,DATOS!B:B,0),1)="","X",IF(INDEX(DATOS!I:I,MATCH(CHECKLIST!B1049,DATOS!B:B,0),1)&gt;YEAR(TODAY())-1,"","VENCIDA")),"")</f>
        <v/>
      </c>
      <c r="O1049" s="49" t="str">
        <f>IFERROR(IF(INDEX(DATOS!AQ:AQ,MATCH(CHECKLIST!B1049,DATOS!B:B,0),1)=0,"",INDEX(DATOS!AQ:AQ,MATCH(CHECKLIST!B1049,DATOS!B:B,0),1)),"")</f>
        <v/>
      </c>
      <c r="P1049" s="17" t="str">
        <f>IF(B1049="","",IF(IFERROR(FIND(P$13,INDEX(DATOS!CB:CB,MATCH(CHECKLIST!B1049,DATOS!B:B,0),1),1),"")="","","X"))</f>
        <v/>
      </c>
      <c r="Q1049" s="17" t="str">
        <f>IF(B1049="","",IF(IFERROR(FIND(Q$13,INDEX(DATOS!CB:CB,MATCH(CHECKLIST!B1049,DATOS!B:B,0),1),1),"")="","","X"))</f>
        <v/>
      </c>
    </row>
    <row r="1050" spans="2:17" x14ac:dyDescent="0.25">
      <c r="B1050" t="str">
        <f>IFERROR(INDEX(DATOS!B:B,MATCH(CHECKLIST!A1050,DATOS!BV:BV,0),1),"")</f>
        <v/>
      </c>
      <c r="C1050" t="str">
        <f>IFERROR(INDEX(DATOS!J:J,MATCH(CHECKLIST!A1050,DATOS!BV:BV,0),1),"")</f>
        <v/>
      </c>
      <c r="D1050" t="str">
        <f>IFERROR(INDEX(DATOS!R:R,MATCH(CHECKLIST!E1050,DATOS!C:C,0),1),"")</f>
        <v/>
      </c>
      <c r="E1050" s="16" t="str">
        <f>IFERROR(INDEX(DATOS!C:C,MATCH(CHECKLIST!A1050,DATOS!BV:BV,0),1),"")</f>
        <v/>
      </c>
      <c r="F1050" s="13" t="str">
        <f t="shared" si="54"/>
        <v/>
      </c>
      <c r="G1050" s="17" t="str">
        <f>IF(IFERROR(FIND(G$13,INDEX(DATOS!CB:CB,MATCH(CHECKLIST!B1050,DATOS!B:B,0),1),1),"")="",IF(IFERROR(FIND("FINADO",INDEX(DATOS!CB:CB,MATCH(CHECKLIST!B1050,DATOS!B:B,0),1),1),"")="",IF(IFERROR(FIND("BAJA",INDEX(DATOS!CB:CB,MATCH(CHECKLIST!B1050,DATOS!B:B,0),1),1),"")="",IF(IFERROR(FIND("FECHA PEUA",INDEX(DATOS!CB:CB,MATCH(CHECKLIST!B1050,DATOS!B:B,0),1),1),"")="",IF(IFERROR(FIND("FIRMA",INDEX(DATOS!CB:CB,MATCH(CHECKLIST!B1050,DATOS!B:B,0),1),1),"")="","","FIRMA"),"PEUA"),"BAJA"),"FINADO"),"X")</f>
        <v/>
      </c>
      <c r="H1050" s="17" t="str">
        <f>IF(IFERROR(FIND(H$13,INDEX(DATOS!CB:CB,MATCH(CHECKLIST!B1050,DATOS!B:B,0),1),1),"")="",IF(IFERROR(FIND("VENCIDA",INDEX(DATOS!BI:BI,MATCH(CHECKLIST!B1050,DATOS!B:B,0),1),1),"")="","","VENCIDO"),"X")</f>
        <v/>
      </c>
      <c r="I1050" s="17" t="str">
        <f>IF(IFERROR(FIND(I$13,INDEX(DATOS!CB:CB,MATCH(CHECKLIST!B1050,DATOS!B:B,0),1),1),"")="","","X")</f>
        <v/>
      </c>
      <c r="J1050" s="17" t="str">
        <f>IF(IFERROR(FIND(J$13,INDEX(DATOS!CB:CB,MATCH(CHECKLIST!B1050,DATOS!B:B,0),1),1),"")="","","X")</f>
        <v/>
      </c>
      <c r="K1050" s="17" t="str">
        <f>IF(IFERROR(FIND(K$13,INDEX(DATOS!CB:CB,MATCH(CHECKLIST!B1050,DATOS!B:B,0),1),1),"")="","","X")</f>
        <v/>
      </c>
      <c r="L1050" s="17" t="str">
        <f>IF(IFERROR(FIND(L$13,INDEX(DATOS!CB:CB,MATCH(CHECKLIST!B1050,DATOS!B:B,0),1),1),"")="","","X")</f>
        <v/>
      </c>
      <c r="M1050" s="17" t="str">
        <f>IF(IFERROR(FIND(M$13,INDEX(DATOS!CB:CB,MATCH(CHECKLIST!B1050,DATOS!B:B,0),1),1),"")="","","X")</f>
        <v/>
      </c>
      <c r="N1050" s="49" t="str">
        <f ca="1">IFERROR(IF(INDEX(DATOS!I:I,MATCH(CHECKLIST!B1050,DATOS!B:B,0),1)="","X",IF(INDEX(DATOS!I:I,MATCH(CHECKLIST!B1050,DATOS!B:B,0),1)&gt;YEAR(TODAY())-1,"","VENCIDA")),"")</f>
        <v/>
      </c>
      <c r="O1050" s="49" t="str">
        <f>IFERROR(IF(INDEX(DATOS!AQ:AQ,MATCH(CHECKLIST!B1050,DATOS!B:B,0),1)=0,"",INDEX(DATOS!AQ:AQ,MATCH(CHECKLIST!B1050,DATOS!B:B,0),1)),"")</f>
        <v/>
      </c>
      <c r="P1050" s="17" t="str">
        <f>IF(B1050="","",IF(IFERROR(FIND(P$13,INDEX(DATOS!CB:CB,MATCH(CHECKLIST!B1050,DATOS!B:B,0),1),1),"")="","","X"))</f>
        <v/>
      </c>
      <c r="Q1050" s="17" t="str">
        <f>IF(B1050="","",IF(IFERROR(FIND(Q$13,INDEX(DATOS!CB:CB,MATCH(CHECKLIST!B1050,DATOS!B:B,0),1),1),"")="","","X"))</f>
        <v/>
      </c>
    </row>
    <row r="1051" spans="2:17" x14ac:dyDescent="0.25">
      <c r="B1051" t="str">
        <f>IFERROR(INDEX(DATOS!B:B,MATCH(CHECKLIST!A1051,DATOS!BV:BV,0),1),"")</f>
        <v/>
      </c>
      <c r="C1051" t="str">
        <f>IFERROR(INDEX(DATOS!J:J,MATCH(CHECKLIST!A1051,DATOS!BV:BV,0),1),"")</f>
        <v/>
      </c>
      <c r="D1051" t="str">
        <f>IFERROR(INDEX(DATOS!R:R,MATCH(CHECKLIST!E1051,DATOS!C:C,0),1),"")</f>
        <v/>
      </c>
      <c r="E1051" s="16" t="str">
        <f>IFERROR(INDEX(DATOS!C:C,MATCH(CHECKLIST!A1051,DATOS!BV:BV,0),1),"")</f>
        <v/>
      </c>
      <c r="F1051" s="13" t="str">
        <f t="shared" si="54"/>
        <v/>
      </c>
      <c r="G1051" s="17" t="str">
        <f>IF(IFERROR(FIND(G$13,INDEX(DATOS!CB:CB,MATCH(CHECKLIST!B1051,DATOS!B:B,0),1),1),"")="",IF(IFERROR(FIND("FINADO",INDEX(DATOS!CB:CB,MATCH(CHECKLIST!B1051,DATOS!B:B,0),1),1),"")="",IF(IFERROR(FIND("BAJA",INDEX(DATOS!CB:CB,MATCH(CHECKLIST!B1051,DATOS!B:B,0),1),1),"")="",IF(IFERROR(FIND("FECHA PEUA",INDEX(DATOS!CB:CB,MATCH(CHECKLIST!B1051,DATOS!B:B,0),1),1),"")="",IF(IFERROR(FIND("FIRMA",INDEX(DATOS!CB:CB,MATCH(CHECKLIST!B1051,DATOS!B:B,0),1),1),"")="","","FIRMA"),"PEUA"),"BAJA"),"FINADO"),"X")</f>
        <v/>
      </c>
      <c r="H1051" s="17" t="str">
        <f>IF(IFERROR(FIND(H$13,INDEX(DATOS!CB:CB,MATCH(CHECKLIST!B1051,DATOS!B:B,0),1),1),"")="",IF(IFERROR(FIND("VENCIDA",INDEX(DATOS!BI:BI,MATCH(CHECKLIST!B1051,DATOS!B:B,0),1),1),"")="","","VENCIDO"),"X")</f>
        <v/>
      </c>
      <c r="I1051" s="17" t="str">
        <f>IF(IFERROR(FIND(I$13,INDEX(DATOS!CB:CB,MATCH(CHECKLIST!B1051,DATOS!B:B,0),1),1),"")="","","X")</f>
        <v/>
      </c>
      <c r="J1051" s="17" t="str">
        <f>IF(IFERROR(FIND(J$13,INDEX(DATOS!CB:CB,MATCH(CHECKLIST!B1051,DATOS!B:B,0),1),1),"")="","","X")</f>
        <v/>
      </c>
      <c r="K1051" s="17" t="str">
        <f>IF(IFERROR(FIND(K$13,INDEX(DATOS!CB:CB,MATCH(CHECKLIST!B1051,DATOS!B:B,0),1),1),"")="","","X")</f>
        <v/>
      </c>
      <c r="L1051" s="17" t="str">
        <f>IF(IFERROR(FIND(L$13,INDEX(DATOS!CB:CB,MATCH(CHECKLIST!B1051,DATOS!B:B,0),1),1),"")="","","X")</f>
        <v/>
      </c>
      <c r="M1051" s="17" t="str">
        <f>IF(IFERROR(FIND(M$13,INDEX(DATOS!CB:CB,MATCH(CHECKLIST!B1051,DATOS!B:B,0),1),1),"")="","","X")</f>
        <v/>
      </c>
      <c r="N1051" s="49" t="str">
        <f ca="1">IFERROR(IF(INDEX(DATOS!I:I,MATCH(CHECKLIST!B1051,DATOS!B:B,0),1)="","X",IF(INDEX(DATOS!I:I,MATCH(CHECKLIST!B1051,DATOS!B:B,0),1)&gt;YEAR(TODAY())-1,"","VENCIDA")),"")</f>
        <v/>
      </c>
      <c r="O1051" s="49" t="str">
        <f>IFERROR(IF(INDEX(DATOS!AQ:AQ,MATCH(CHECKLIST!B1051,DATOS!B:B,0),1)=0,"",INDEX(DATOS!AQ:AQ,MATCH(CHECKLIST!B1051,DATOS!B:B,0),1)),"")</f>
        <v/>
      </c>
      <c r="P1051" s="17" t="str">
        <f>IF(B1051="","",IF(IFERROR(FIND(P$13,INDEX(DATOS!CB:CB,MATCH(CHECKLIST!B1051,DATOS!B:B,0),1),1),"")="","","X"))</f>
        <v/>
      </c>
      <c r="Q1051" s="17" t="str">
        <f>IF(B1051="","",IF(IFERROR(FIND(Q$13,INDEX(DATOS!CB:CB,MATCH(CHECKLIST!B1051,DATOS!B:B,0),1),1),"")="","","X"))</f>
        <v/>
      </c>
    </row>
    <row r="1052" spans="2:17" x14ac:dyDescent="0.25">
      <c r="B1052" t="str">
        <f>IFERROR(INDEX(DATOS!B:B,MATCH(CHECKLIST!A1052,DATOS!BV:BV,0),1),"")</f>
        <v/>
      </c>
      <c r="C1052" t="str">
        <f>IFERROR(INDEX(DATOS!J:J,MATCH(CHECKLIST!A1052,DATOS!BV:BV,0),1),"")</f>
        <v/>
      </c>
      <c r="D1052" t="str">
        <f>IFERROR(INDEX(DATOS!R:R,MATCH(CHECKLIST!E1052,DATOS!C:C,0),1),"")</f>
        <v/>
      </c>
      <c r="E1052" s="16" t="str">
        <f>IFERROR(INDEX(DATOS!C:C,MATCH(CHECKLIST!A1052,DATOS!BV:BV,0),1),"")</f>
        <v/>
      </c>
      <c r="F1052" s="13" t="str">
        <f t="shared" si="54"/>
        <v/>
      </c>
      <c r="G1052" s="17" t="str">
        <f>IF(IFERROR(FIND(G$13,INDEX(DATOS!CB:CB,MATCH(CHECKLIST!B1052,DATOS!B:B,0),1),1),"")="",IF(IFERROR(FIND("FINADO",INDEX(DATOS!CB:CB,MATCH(CHECKLIST!B1052,DATOS!B:B,0),1),1),"")="",IF(IFERROR(FIND("BAJA",INDEX(DATOS!CB:CB,MATCH(CHECKLIST!B1052,DATOS!B:B,0),1),1),"")="",IF(IFERROR(FIND("FECHA PEUA",INDEX(DATOS!CB:CB,MATCH(CHECKLIST!B1052,DATOS!B:B,0),1),1),"")="",IF(IFERROR(FIND("FIRMA",INDEX(DATOS!CB:CB,MATCH(CHECKLIST!B1052,DATOS!B:B,0),1),1),"")="","","FIRMA"),"PEUA"),"BAJA"),"FINADO"),"X")</f>
        <v/>
      </c>
      <c r="H1052" s="17" t="str">
        <f>IF(IFERROR(FIND(H$13,INDEX(DATOS!CB:CB,MATCH(CHECKLIST!B1052,DATOS!B:B,0),1),1),"")="",IF(IFERROR(FIND("VENCIDA",INDEX(DATOS!BI:BI,MATCH(CHECKLIST!B1052,DATOS!B:B,0),1),1),"")="","","VENCIDO"),"X")</f>
        <v/>
      </c>
      <c r="I1052" s="17" t="str">
        <f>IF(IFERROR(FIND(I$13,INDEX(DATOS!CB:CB,MATCH(CHECKLIST!B1052,DATOS!B:B,0),1),1),"")="","","X")</f>
        <v/>
      </c>
      <c r="J1052" s="17" t="str">
        <f>IF(IFERROR(FIND(J$13,INDEX(DATOS!CB:CB,MATCH(CHECKLIST!B1052,DATOS!B:B,0),1),1),"")="","","X")</f>
        <v/>
      </c>
      <c r="K1052" s="17" t="str">
        <f>IF(IFERROR(FIND(K$13,INDEX(DATOS!CB:CB,MATCH(CHECKLIST!B1052,DATOS!B:B,0),1),1),"")="","","X")</f>
        <v/>
      </c>
      <c r="L1052" s="17" t="str">
        <f>IF(IFERROR(FIND(L$13,INDEX(DATOS!CB:CB,MATCH(CHECKLIST!B1052,DATOS!B:B,0),1),1),"")="","","X")</f>
        <v/>
      </c>
      <c r="M1052" s="17" t="str">
        <f>IF(IFERROR(FIND(M$13,INDEX(DATOS!CB:CB,MATCH(CHECKLIST!B1052,DATOS!B:B,0),1),1),"")="","","X")</f>
        <v/>
      </c>
      <c r="N1052" s="49" t="str">
        <f ca="1">IFERROR(IF(INDEX(DATOS!I:I,MATCH(CHECKLIST!B1052,DATOS!B:B,0),1)="","X",IF(INDEX(DATOS!I:I,MATCH(CHECKLIST!B1052,DATOS!B:B,0),1)&gt;YEAR(TODAY())-1,"","VENCIDA")),"")</f>
        <v/>
      </c>
      <c r="O1052" s="49" t="str">
        <f>IFERROR(IF(INDEX(DATOS!AQ:AQ,MATCH(CHECKLIST!B1052,DATOS!B:B,0),1)=0,"",INDEX(DATOS!AQ:AQ,MATCH(CHECKLIST!B1052,DATOS!B:B,0),1)),"")</f>
        <v/>
      </c>
      <c r="P1052" s="17" t="str">
        <f>IF(B1052="","",IF(IFERROR(FIND(P$13,INDEX(DATOS!CB:CB,MATCH(CHECKLIST!B1052,DATOS!B:B,0),1),1),"")="","","X"))</f>
        <v/>
      </c>
      <c r="Q1052" s="17" t="str">
        <f>IF(B1052="","",IF(IFERROR(FIND(Q$13,INDEX(DATOS!CB:CB,MATCH(CHECKLIST!B1052,DATOS!B:B,0),1),1),"")="","","X"))</f>
        <v/>
      </c>
    </row>
    <row r="1053" spans="2:17" x14ac:dyDescent="0.25">
      <c r="B1053" t="str">
        <f>IFERROR(INDEX(DATOS!B:B,MATCH(CHECKLIST!A1053,DATOS!BV:BV,0),1),"")</f>
        <v/>
      </c>
      <c r="C1053" t="str">
        <f>IFERROR(INDEX(DATOS!J:J,MATCH(CHECKLIST!A1053,DATOS!BV:BV,0),1),"")</f>
        <v/>
      </c>
      <c r="D1053" t="str">
        <f>IFERROR(INDEX(DATOS!R:R,MATCH(CHECKLIST!E1053,DATOS!C:C,0),1),"")</f>
        <v/>
      </c>
      <c r="E1053" s="16" t="str">
        <f>IFERROR(INDEX(DATOS!C:C,MATCH(CHECKLIST!A1053,DATOS!BV:BV,0),1),"")</f>
        <v/>
      </c>
      <c r="F1053" s="13" t="str">
        <f t="shared" si="54"/>
        <v/>
      </c>
      <c r="G1053" s="17" t="str">
        <f>IF(IFERROR(FIND(G$13,INDEX(DATOS!CB:CB,MATCH(CHECKLIST!B1053,DATOS!B:B,0),1),1),"")="",IF(IFERROR(FIND("FINADO",INDEX(DATOS!CB:CB,MATCH(CHECKLIST!B1053,DATOS!B:B,0),1),1),"")="",IF(IFERROR(FIND("BAJA",INDEX(DATOS!CB:CB,MATCH(CHECKLIST!B1053,DATOS!B:B,0),1),1),"")="",IF(IFERROR(FIND("FECHA PEUA",INDEX(DATOS!CB:CB,MATCH(CHECKLIST!B1053,DATOS!B:B,0),1),1),"")="",IF(IFERROR(FIND("FIRMA",INDEX(DATOS!CB:CB,MATCH(CHECKLIST!B1053,DATOS!B:B,0),1),1),"")="","","FIRMA"),"PEUA"),"BAJA"),"FINADO"),"X")</f>
        <v/>
      </c>
      <c r="H1053" s="17" t="str">
        <f>IF(IFERROR(FIND(H$13,INDEX(DATOS!CB:CB,MATCH(CHECKLIST!B1053,DATOS!B:B,0),1),1),"")="",IF(IFERROR(FIND("VENCIDA",INDEX(DATOS!BI:BI,MATCH(CHECKLIST!B1053,DATOS!B:B,0),1),1),"")="","","VENCIDO"),"X")</f>
        <v/>
      </c>
      <c r="I1053" s="17" t="str">
        <f>IF(IFERROR(FIND(I$13,INDEX(DATOS!CB:CB,MATCH(CHECKLIST!B1053,DATOS!B:B,0),1),1),"")="","","X")</f>
        <v/>
      </c>
      <c r="J1053" s="17" t="str">
        <f>IF(IFERROR(FIND(J$13,INDEX(DATOS!CB:CB,MATCH(CHECKLIST!B1053,DATOS!B:B,0),1),1),"")="","","X")</f>
        <v/>
      </c>
      <c r="K1053" s="17" t="str">
        <f>IF(IFERROR(FIND(K$13,INDEX(DATOS!CB:CB,MATCH(CHECKLIST!B1053,DATOS!B:B,0),1),1),"")="","","X")</f>
        <v/>
      </c>
      <c r="L1053" s="17" t="str">
        <f>IF(IFERROR(FIND(L$13,INDEX(DATOS!CB:CB,MATCH(CHECKLIST!B1053,DATOS!B:B,0),1),1),"")="","","X")</f>
        <v/>
      </c>
      <c r="M1053" s="17" t="str">
        <f>IF(IFERROR(FIND(M$13,INDEX(DATOS!CB:CB,MATCH(CHECKLIST!B1053,DATOS!B:B,0),1),1),"")="","","X")</f>
        <v/>
      </c>
      <c r="N1053" s="49" t="str">
        <f ca="1">IFERROR(IF(INDEX(DATOS!I:I,MATCH(CHECKLIST!B1053,DATOS!B:B,0),1)="","X",IF(INDEX(DATOS!I:I,MATCH(CHECKLIST!B1053,DATOS!B:B,0),1)&gt;YEAR(TODAY())-1,"","VENCIDA")),"")</f>
        <v/>
      </c>
      <c r="O1053" s="49" t="str">
        <f>IFERROR(IF(INDEX(DATOS!AQ:AQ,MATCH(CHECKLIST!B1053,DATOS!B:B,0),1)=0,"",INDEX(DATOS!AQ:AQ,MATCH(CHECKLIST!B1053,DATOS!B:B,0),1)),"")</f>
        <v/>
      </c>
      <c r="P1053" s="17" t="str">
        <f>IF(B1053="","",IF(IFERROR(FIND(P$13,INDEX(DATOS!CB:CB,MATCH(CHECKLIST!B1053,DATOS!B:B,0),1),1),"")="","","X"))</f>
        <v/>
      </c>
      <c r="Q1053" s="17" t="str">
        <f>IF(B1053="","",IF(IFERROR(FIND(Q$13,INDEX(DATOS!CB:CB,MATCH(CHECKLIST!B1053,DATOS!B:B,0),1),1),"")="","","X"))</f>
        <v/>
      </c>
    </row>
    <row r="1054" spans="2:17" x14ac:dyDescent="0.25">
      <c r="B1054" t="str">
        <f>IFERROR(INDEX(DATOS!B:B,MATCH(CHECKLIST!A1054,DATOS!BV:BV,0),1),"")</f>
        <v/>
      </c>
      <c r="C1054" t="str">
        <f>IFERROR(INDEX(DATOS!J:J,MATCH(CHECKLIST!A1054,DATOS!BV:BV,0),1),"")</f>
        <v/>
      </c>
      <c r="D1054" t="str">
        <f>IFERROR(INDEX(DATOS!R:R,MATCH(CHECKLIST!E1054,DATOS!C:C,0),1),"")</f>
        <v/>
      </c>
      <c r="E1054" s="16" t="str">
        <f>IFERROR(INDEX(DATOS!C:C,MATCH(CHECKLIST!A1054,DATOS!BV:BV,0),1),"")</f>
        <v/>
      </c>
      <c r="F1054" s="13" t="str">
        <f t="shared" si="54"/>
        <v/>
      </c>
      <c r="G1054" s="17" t="str">
        <f>IF(IFERROR(FIND(G$13,INDEX(DATOS!CB:CB,MATCH(CHECKLIST!B1054,DATOS!B:B,0),1),1),"")="",IF(IFERROR(FIND("FINADO",INDEX(DATOS!CB:CB,MATCH(CHECKLIST!B1054,DATOS!B:B,0),1),1),"")="",IF(IFERROR(FIND("BAJA",INDEX(DATOS!CB:CB,MATCH(CHECKLIST!B1054,DATOS!B:B,0),1),1),"")="",IF(IFERROR(FIND("FECHA PEUA",INDEX(DATOS!CB:CB,MATCH(CHECKLIST!B1054,DATOS!B:B,0),1),1),"")="",IF(IFERROR(FIND("FIRMA",INDEX(DATOS!CB:CB,MATCH(CHECKLIST!B1054,DATOS!B:B,0),1),1),"")="","","FIRMA"),"PEUA"),"BAJA"),"FINADO"),"X")</f>
        <v/>
      </c>
      <c r="H1054" s="17" t="str">
        <f>IF(IFERROR(FIND(H$13,INDEX(DATOS!CB:CB,MATCH(CHECKLIST!B1054,DATOS!B:B,0),1),1),"")="",IF(IFERROR(FIND("VENCIDA",INDEX(DATOS!BI:BI,MATCH(CHECKLIST!B1054,DATOS!B:B,0),1),1),"")="","","VENCIDO"),"X")</f>
        <v/>
      </c>
      <c r="I1054" s="17" t="str">
        <f>IF(IFERROR(FIND(I$13,INDEX(DATOS!CB:CB,MATCH(CHECKLIST!B1054,DATOS!B:B,0),1),1),"")="","","X")</f>
        <v/>
      </c>
      <c r="J1054" s="17" t="str">
        <f>IF(IFERROR(FIND(J$13,INDEX(DATOS!CB:CB,MATCH(CHECKLIST!B1054,DATOS!B:B,0),1),1),"")="","","X")</f>
        <v/>
      </c>
      <c r="K1054" s="17" t="str">
        <f>IF(IFERROR(FIND(K$13,INDEX(DATOS!CB:CB,MATCH(CHECKLIST!B1054,DATOS!B:B,0),1),1),"")="","","X")</f>
        <v/>
      </c>
      <c r="L1054" s="17" t="str">
        <f>IF(IFERROR(FIND(L$13,INDEX(DATOS!CB:CB,MATCH(CHECKLIST!B1054,DATOS!B:B,0),1),1),"")="","","X")</f>
        <v/>
      </c>
      <c r="M1054" s="17" t="str">
        <f>IF(IFERROR(FIND(M$13,INDEX(DATOS!CB:CB,MATCH(CHECKLIST!B1054,DATOS!B:B,0),1),1),"")="","","X")</f>
        <v/>
      </c>
      <c r="N1054" s="49" t="str">
        <f ca="1">IFERROR(IF(INDEX(DATOS!I:I,MATCH(CHECKLIST!B1054,DATOS!B:B,0),1)="","X",IF(INDEX(DATOS!I:I,MATCH(CHECKLIST!B1054,DATOS!B:B,0),1)&gt;YEAR(TODAY())-1,"","VENCIDA")),"")</f>
        <v/>
      </c>
      <c r="O1054" s="49" t="str">
        <f>IFERROR(IF(INDEX(DATOS!AQ:AQ,MATCH(CHECKLIST!B1054,DATOS!B:B,0),1)=0,"",INDEX(DATOS!AQ:AQ,MATCH(CHECKLIST!B1054,DATOS!B:B,0),1)),"")</f>
        <v/>
      </c>
      <c r="P1054" s="17" t="str">
        <f>IF(B1054="","",IF(IFERROR(FIND(P$13,INDEX(DATOS!CB:CB,MATCH(CHECKLIST!B1054,DATOS!B:B,0),1),1),"")="","","X"))</f>
        <v/>
      </c>
      <c r="Q1054" s="17" t="str">
        <f>IF(B1054="","",IF(IFERROR(FIND(Q$13,INDEX(DATOS!CB:CB,MATCH(CHECKLIST!B1054,DATOS!B:B,0),1),1),"")="","","X"))</f>
        <v/>
      </c>
    </row>
    <row r="1055" spans="2:17" x14ac:dyDescent="0.25">
      <c r="B1055" t="str">
        <f>IFERROR(INDEX(DATOS!B:B,MATCH(CHECKLIST!A1055,DATOS!BV:BV,0),1),"")</f>
        <v/>
      </c>
      <c r="C1055" t="str">
        <f>IFERROR(INDEX(DATOS!J:J,MATCH(CHECKLIST!A1055,DATOS!BV:BV,0),1),"")</f>
        <v/>
      </c>
      <c r="D1055" t="str">
        <f>IFERROR(INDEX(DATOS!R:R,MATCH(CHECKLIST!E1055,DATOS!C:C,0),1),"")</f>
        <v/>
      </c>
      <c r="E1055" s="16" t="str">
        <f>IFERROR(INDEX(DATOS!C:C,MATCH(CHECKLIST!A1055,DATOS!BV:BV,0),1),"")</f>
        <v/>
      </c>
      <c r="F1055" s="13" t="str">
        <f t="shared" si="54"/>
        <v/>
      </c>
      <c r="G1055" s="17" t="str">
        <f>IF(IFERROR(FIND(G$13,INDEX(DATOS!CB:CB,MATCH(CHECKLIST!B1055,DATOS!B:B,0),1),1),"")="",IF(IFERROR(FIND("FINADO",INDEX(DATOS!CB:CB,MATCH(CHECKLIST!B1055,DATOS!B:B,0),1),1),"")="",IF(IFERROR(FIND("BAJA",INDEX(DATOS!CB:CB,MATCH(CHECKLIST!B1055,DATOS!B:B,0),1),1),"")="",IF(IFERROR(FIND("FECHA PEUA",INDEX(DATOS!CB:CB,MATCH(CHECKLIST!B1055,DATOS!B:B,0),1),1),"")="",IF(IFERROR(FIND("FIRMA",INDEX(DATOS!CB:CB,MATCH(CHECKLIST!B1055,DATOS!B:B,0),1),1),"")="","","FIRMA"),"PEUA"),"BAJA"),"FINADO"),"X")</f>
        <v/>
      </c>
      <c r="H1055" s="17" t="str">
        <f>IF(IFERROR(FIND(H$13,INDEX(DATOS!CB:CB,MATCH(CHECKLIST!B1055,DATOS!B:B,0),1),1),"")="",IF(IFERROR(FIND("VENCIDA",INDEX(DATOS!BI:BI,MATCH(CHECKLIST!B1055,DATOS!B:B,0),1),1),"")="","","VENCIDO"),"X")</f>
        <v/>
      </c>
      <c r="I1055" s="17" t="str">
        <f>IF(IFERROR(FIND(I$13,INDEX(DATOS!CB:CB,MATCH(CHECKLIST!B1055,DATOS!B:B,0),1),1),"")="","","X")</f>
        <v/>
      </c>
      <c r="J1055" s="17" t="str">
        <f>IF(IFERROR(FIND(J$13,INDEX(DATOS!CB:CB,MATCH(CHECKLIST!B1055,DATOS!B:B,0),1),1),"")="","","X")</f>
        <v/>
      </c>
      <c r="K1055" s="17" t="str">
        <f>IF(IFERROR(FIND(K$13,INDEX(DATOS!CB:CB,MATCH(CHECKLIST!B1055,DATOS!B:B,0),1),1),"")="","","X")</f>
        <v/>
      </c>
      <c r="L1055" s="17" t="str">
        <f>IF(IFERROR(FIND(L$13,INDEX(DATOS!CB:CB,MATCH(CHECKLIST!B1055,DATOS!B:B,0),1),1),"")="","","X")</f>
        <v/>
      </c>
      <c r="M1055" s="17" t="str">
        <f>IF(IFERROR(FIND(M$13,INDEX(DATOS!CB:CB,MATCH(CHECKLIST!B1055,DATOS!B:B,0),1),1),"")="","","X")</f>
        <v/>
      </c>
      <c r="N1055" s="49" t="str">
        <f ca="1">IFERROR(IF(INDEX(DATOS!I:I,MATCH(CHECKLIST!B1055,DATOS!B:B,0),1)="","X",IF(INDEX(DATOS!I:I,MATCH(CHECKLIST!B1055,DATOS!B:B,0),1)&gt;YEAR(TODAY())-1,"","VENCIDA")),"")</f>
        <v/>
      </c>
      <c r="O1055" s="49" t="str">
        <f>IFERROR(IF(INDEX(DATOS!AQ:AQ,MATCH(CHECKLIST!B1055,DATOS!B:B,0),1)=0,"",INDEX(DATOS!AQ:AQ,MATCH(CHECKLIST!B1055,DATOS!B:B,0),1)),"")</f>
        <v/>
      </c>
      <c r="P1055" s="17" t="str">
        <f>IF(B1055="","",IF(IFERROR(FIND(P$13,INDEX(DATOS!CB:CB,MATCH(CHECKLIST!B1055,DATOS!B:B,0),1),1),"")="","","X"))</f>
        <v/>
      </c>
      <c r="Q1055" s="17" t="str">
        <f>IF(B1055="","",IF(IFERROR(FIND(Q$13,INDEX(DATOS!CB:CB,MATCH(CHECKLIST!B1055,DATOS!B:B,0),1),1),"")="","","X"))</f>
        <v/>
      </c>
    </row>
    <row r="1056" spans="2:17" x14ac:dyDescent="0.25">
      <c r="B1056" t="str">
        <f>IFERROR(INDEX(DATOS!B:B,MATCH(CHECKLIST!A1056,DATOS!BV:BV,0),1),"")</f>
        <v/>
      </c>
      <c r="C1056" t="str">
        <f>IFERROR(INDEX(DATOS!J:J,MATCH(CHECKLIST!A1056,DATOS!BV:BV,0),1),"")</f>
        <v/>
      </c>
      <c r="D1056" t="str">
        <f>IFERROR(INDEX(DATOS!R:R,MATCH(CHECKLIST!E1056,DATOS!C:C,0),1),"")</f>
        <v/>
      </c>
      <c r="E1056" s="16" t="str">
        <f>IFERROR(INDEX(DATOS!C:C,MATCH(CHECKLIST!A1056,DATOS!BV:BV,0),1),"")</f>
        <v/>
      </c>
      <c r="F1056" s="13" t="str">
        <f t="shared" si="54"/>
        <v/>
      </c>
      <c r="G1056" s="17" t="str">
        <f>IF(IFERROR(FIND(G$13,INDEX(DATOS!CB:CB,MATCH(CHECKLIST!B1056,DATOS!B:B,0),1),1),"")="",IF(IFERROR(FIND("FINADO",INDEX(DATOS!CB:CB,MATCH(CHECKLIST!B1056,DATOS!B:B,0),1),1),"")="",IF(IFERROR(FIND("BAJA",INDEX(DATOS!CB:CB,MATCH(CHECKLIST!B1056,DATOS!B:B,0),1),1),"")="",IF(IFERROR(FIND("FECHA PEUA",INDEX(DATOS!CB:CB,MATCH(CHECKLIST!B1056,DATOS!B:B,0),1),1),"")="",IF(IFERROR(FIND("FIRMA",INDEX(DATOS!CB:CB,MATCH(CHECKLIST!B1056,DATOS!B:B,0),1),1),"")="","","FIRMA"),"PEUA"),"BAJA"),"FINADO"),"X")</f>
        <v/>
      </c>
      <c r="H1056" s="17" t="str">
        <f>IF(IFERROR(FIND(H$13,INDEX(DATOS!CB:CB,MATCH(CHECKLIST!B1056,DATOS!B:B,0),1),1),"")="",IF(IFERROR(FIND("VENCIDA",INDEX(DATOS!BI:BI,MATCH(CHECKLIST!B1056,DATOS!B:B,0),1),1),"")="","","VENCIDO"),"X")</f>
        <v/>
      </c>
      <c r="I1056" s="17" t="str">
        <f>IF(IFERROR(FIND(I$13,INDEX(DATOS!CB:CB,MATCH(CHECKLIST!B1056,DATOS!B:B,0),1),1),"")="","","X")</f>
        <v/>
      </c>
      <c r="J1056" s="17" t="str">
        <f>IF(IFERROR(FIND(J$13,INDEX(DATOS!CB:CB,MATCH(CHECKLIST!B1056,DATOS!B:B,0),1),1),"")="","","X")</f>
        <v/>
      </c>
      <c r="K1056" s="17" t="str">
        <f>IF(IFERROR(FIND(K$13,INDEX(DATOS!CB:CB,MATCH(CHECKLIST!B1056,DATOS!B:B,0),1),1),"")="","","X")</f>
        <v/>
      </c>
      <c r="L1056" s="17" t="str">
        <f>IF(IFERROR(FIND(L$13,INDEX(DATOS!CB:CB,MATCH(CHECKLIST!B1056,DATOS!B:B,0),1),1),"")="","","X")</f>
        <v/>
      </c>
      <c r="M1056" s="17" t="str">
        <f>IF(IFERROR(FIND(M$13,INDEX(DATOS!CB:CB,MATCH(CHECKLIST!B1056,DATOS!B:B,0),1),1),"")="","","X")</f>
        <v/>
      </c>
      <c r="N1056" s="49" t="str">
        <f ca="1">IFERROR(IF(INDEX(DATOS!I:I,MATCH(CHECKLIST!B1056,DATOS!B:B,0),1)="","X",IF(INDEX(DATOS!I:I,MATCH(CHECKLIST!B1056,DATOS!B:B,0),1)&gt;YEAR(TODAY())-1,"","VENCIDA")),"")</f>
        <v/>
      </c>
      <c r="O1056" s="49" t="str">
        <f>IFERROR(IF(INDEX(DATOS!AQ:AQ,MATCH(CHECKLIST!B1056,DATOS!B:B,0),1)=0,"",INDEX(DATOS!AQ:AQ,MATCH(CHECKLIST!B1056,DATOS!B:B,0),1)),"")</f>
        <v/>
      </c>
      <c r="P1056" s="17" t="str">
        <f>IF(B1056="","",IF(IFERROR(FIND(P$13,INDEX(DATOS!CB:CB,MATCH(CHECKLIST!B1056,DATOS!B:B,0),1),1),"")="","","X"))</f>
        <v/>
      </c>
      <c r="Q1056" s="17" t="str">
        <f>IF(B1056="","",IF(IFERROR(FIND(Q$13,INDEX(DATOS!CB:CB,MATCH(CHECKLIST!B1056,DATOS!B:B,0),1),1),"")="","","X"))</f>
        <v/>
      </c>
    </row>
    <row r="1057" spans="2:17" x14ac:dyDescent="0.25">
      <c r="B1057" t="str">
        <f>IFERROR(INDEX(DATOS!B:B,MATCH(CHECKLIST!A1057,DATOS!BV:BV,0),1),"")</f>
        <v/>
      </c>
      <c r="C1057" t="str">
        <f>IFERROR(INDEX(DATOS!J:J,MATCH(CHECKLIST!A1057,DATOS!BV:BV,0),1),"")</f>
        <v/>
      </c>
      <c r="D1057" t="str">
        <f>IFERROR(INDEX(DATOS!R:R,MATCH(CHECKLIST!E1057,DATOS!C:C,0),1),"")</f>
        <v/>
      </c>
      <c r="E1057" s="16" t="str">
        <f>IFERROR(INDEX(DATOS!C:C,MATCH(CHECKLIST!A1057,DATOS!BV:BV,0),1),"")</f>
        <v/>
      </c>
      <c r="F1057" s="13" t="str">
        <f t="shared" si="54"/>
        <v/>
      </c>
      <c r="G1057" s="17" t="str">
        <f>IF(IFERROR(FIND(G$13,INDEX(DATOS!CB:CB,MATCH(CHECKLIST!B1057,DATOS!B:B,0),1),1),"")="",IF(IFERROR(FIND("FINADO",INDEX(DATOS!CB:CB,MATCH(CHECKLIST!B1057,DATOS!B:B,0),1),1),"")="",IF(IFERROR(FIND("BAJA",INDEX(DATOS!CB:CB,MATCH(CHECKLIST!B1057,DATOS!B:B,0),1),1),"")="",IF(IFERROR(FIND("FECHA PEUA",INDEX(DATOS!CB:CB,MATCH(CHECKLIST!B1057,DATOS!B:B,0),1),1),"")="",IF(IFERROR(FIND("FIRMA",INDEX(DATOS!CB:CB,MATCH(CHECKLIST!B1057,DATOS!B:B,0),1),1),"")="","","FIRMA"),"PEUA"),"BAJA"),"FINADO"),"X")</f>
        <v/>
      </c>
      <c r="H1057" s="17" t="str">
        <f>IF(IFERROR(FIND(H$13,INDEX(DATOS!CB:CB,MATCH(CHECKLIST!B1057,DATOS!B:B,0),1),1),"")="",IF(IFERROR(FIND("VENCIDA",INDEX(DATOS!BI:BI,MATCH(CHECKLIST!B1057,DATOS!B:B,0),1),1),"")="","","VENCIDO"),"X")</f>
        <v/>
      </c>
      <c r="I1057" s="17" t="str">
        <f>IF(IFERROR(FIND(I$13,INDEX(DATOS!CB:CB,MATCH(CHECKLIST!B1057,DATOS!B:B,0),1),1),"")="","","X")</f>
        <v/>
      </c>
      <c r="J1057" s="17" t="str">
        <f>IF(IFERROR(FIND(J$13,INDEX(DATOS!CB:CB,MATCH(CHECKLIST!B1057,DATOS!B:B,0),1),1),"")="","","X")</f>
        <v/>
      </c>
      <c r="K1057" s="17" t="str">
        <f>IF(IFERROR(FIND(K$13,INDEX(DATOS!CB:CB,MATCH(CHECKLIST!B1057,DATOS!B:B,0),1),1),"")="","","X")</f>
        <v/>
      </c>
      <c r="L1057" s="17" t="str">
        <f>IF(IFERROR(FIND(L$13,INDEX(DATOS!CB:CB,MATCH(CHECKLIST!B1057,DATOS!B:B,0),1),1),"")="","","X")</f>
        <v/>
      </c>
      <c r="M1057" s="17" t="str">
        <f>IF(IFERROR(FIND(M$13,INDEX(DATOS!CB:CB,MATCH(CHECKLIST!B1057,DATOS!B:B,0),1),1),"")="","","X")</f>
        <v/>
      </c>
      <c r="N1057" s="49" t="str">
        <f ca="1">IFERROR(IF(INDEX(DATOS!I:I,MATCH(CHECKLIST!B1057,DATOS!B:B,0),1)="","X",IF(INDEX(DATOS!I:I,MATCH(CHECKLIST!B1057,DATOS!B:B,0),1)&gt;YEAR(TODAY())-1,"","VENCIDA")),"")</f>
        <v/>
      </c>
      <c r="O1057" s="49" t="str">
        <f>IFERROR(IF(INDEX(DATOS!AQ:AQ,MATCH(CHECKLIST!B1057,DATOS!B:B,0),1)=0,"",INDEX(DATOS!AQ:AQ,MATCH(CHECKLIST!B1057,DATOS!B:B,0),1)),"")</f>
        <v/>
      </c>
      <c r="P1057" s="17" t="str">
        <f>IF(B1057="","",IF(IFERROR(FIND(P$13,INDEX(DATOS!CB:CB,MATCH(CHECKLIST!B1057,DATOS!B:B,0),1),1),"")="","","X"))</f>
        <v/>
      </c>
      <c r="Q1057" s="17" t="str">
        <f>IF(B1057="","",IF(IFERROR(FIND(Q$13,INDEX(DATOS!CB:CB,MATCH(CHECKLIST!B1057,DATOS!B:B,0),1),1),"")="","","X"))</f>
        <v/>
      </c>
    </row>
    <row r="1058" spans="2:17" x14ac:dyDescent="0.25">
      <c r="B1058" t="str">
        <f>IFERROR(INDEX(DATOS!B:B,MATCH(CHECKLIST!A1058,DATOS!BV:BV,0),1),"")</f>
        <v/>
      </c>
      <c r="C1058" t="str">
        <f>IFERROR(INDEX(DATOS!J:J,MATCH(CHECKLIST!A1058,DATOS!BV:BV,0),1),"")</f>
        <v/>
      </c>
      <c r="D1058" t="str">
        <f>IFERROR(INDEX(DATOS!R:R,MATCH(CHECKLIST!E1058,DATOS!C:C,0),1),"")</f>
        <v/>
      </c>
      <c r="E1058" s="16" t="str">
        <f>IFERROR(INDEX(DATOS!C:C,MATCH(CHECKLIST!A1058,DATOS!BV:BV,0),1),"")</f>
        <v/>
      </c>
      <c r="F1058" s="13" t="str">
        <f t="shared" si="54"/>
        <v/>
      </c>
      <c r="G1058" s="17" t="str">
        <f>IF(IFERROR(FIND(G$13,INDEX(DATOS!CB:CB,MATCH(CHECKLIST!B1058,DATOS!B:B,0),1),1),"")="",IF(IFERROR(FIND("FINADO",INDEX(DATOS!CB:CB,MATCH(CHECKLIST!B1058,DATOS!B:B,0),1),1),"")="",IF(IFERROR(FIND("BAJA",INDEX(DATOS!CB:CB,MATCH(CHECKLIST!B1058,DATOS!B:B,0),1),1),"")="",IF(IFERROR(FIND("FECHA PEUA",INDEX(DATOS!CB:CB,MATCH(CHECKLIST!B1058,DATOS!B:B,0),1),1),"")="",IF(IFERROR(FIND("FIRMA",INDEX(DATOS!CB:CB,MATCH(CHECKLIST!B1058,DATOS!B:B,0),1),1),"")="","","FIRMA"),"PEUA"),"BAJA"),"FINADO"),"X")</f>
        <v/>
      </c>
      <c r="H1058" s="17" t="str">
        <f>IF(IFERROR(FIND(H$13,INDEX(DATOS!CB:CB,MATCH(CHECKLIST!B1058,DATOS!B:B,0),1),1),"")="",IF(IFERROR(FIND("VENCIDA",INDEX(DATOS!BI:BI,MATCH(CHECKLIST!B1058,DATOS!B:B,0),1),1),"")="","","VENCIDO"),"X")</f>
        <v/>
      </c>
      <c r="I1058" s="17" t="str">
        <f>IF(IFERROR(FIND(I$13,INDEX(DATOS!CB:CB,MATCH(CHECKLIST!B1058,DATOS!B:B,0),1),1),"")="","","X")</f>
        <v/>
      </c>
      <c r="J1058" s="17" t="str">
        <f>IF(IFERROR(FIND(J$13,INDEX(DATOS!CB:CB,MATCH(CHECKLIST!B1058,DATOS!B:B,0),1),1),"")="","","X")</f>
        <v/>
      </c>
      <c r="K1058" s="17" t="str">
        <f>IF(IFERROR(FIND(K$13,INDEX(DATOS!CB:CB,MATCH(CHECKLIST!B1058,DATOS!B:B,0),1),1),"")="","","X")</f>
        <v/>
      </c>
      <c r="L1058" s="17" t="str">
        <f>IF(IFERROR(FIND(L$13,INDEX(DATOS!CB:CB,MATCH(CHECKLIST!B1058,DATOS!B:B,0),1),1),"")="","","X")</f>
        <v/>
      </c>
      <c r="M1058" s="17" t="str">
        <f>IF(IFERROR(FIND(M$13,INDEX(DATOS!CB:CB,MATCH(CHECKLIST!B1058,DATOS!B:B,0),1),1),"")="","","X")</f>
        <v/>
      </c>
      <c r="N1058" s="49" t="str">
        <f ca="1">IFERROR(IF(INDEX(DATOS!I:I,MATCH(CHECKLIST!B1058,DATOS!B:B,0),1)="","X",IF(INDEX(DATOS!I:I,MATCH(CHECKLIST!B1058,DATOS!B:B,0),1)&gt;YEAR(TODAY())-1,"","VENCIDA")),"")</f>
        <v/>
      </c>
      <c r="O1058" s="49" t="str">
        <f>IFERROR(IF(INDEX(DATOS!AQ:AQ,MATCH(CHECKLIST!B1058,DATOS!B:B,0),1)=0,"",INDEX(DATOS!AQ:AQ,MATCH(CHECKLIST!B1058,DATOS!B:B,0),1)),"")</f>
        <v/>
      </c>
      <c r="P1058" s="17" t="str">
        <f>IF(B1058="","",IF(IFERROR(FIND(P$13,INDEX(DATOS!CB:CB,MATCH(CHECKLIST!B1058,DATOS!B:B,0),1),1),"")="","","X"))</f>
        <v/>
      </c>
      <c r="Q1058" s="17" t="str">
        <f>IF(B1058="","",IF(IFERROR(FIND(Q$13,INDEX(DATOS!CB:CB,MATCH(CHECKLIST!B1058,DATOS!B:B,0),1),1),"")="","","X"))</f>
        <v/>
      </c>
    </row>
    <row r="1059" spans="2:17" x14ac:dyDescent="0.25">
      <c r="B1059" t="str">
        <f>IFERROR(INDEX(DATOS!B:B,MATCH(CHECKLIST!A1059,DATOS!BV:BV,0),1),"")</f>
        <v/>
      </c>
      <c r="C1059" t="str">
        <f>IFERROR(INDEX(DATOS!J:J,MATCH(CHECKLIST!A1059,DATOS!BV:BV,0),1),"")</f>
        <v/>
      </c>
      <c r="D1059" t="str">
        <f>IFERROR(INDEX(DATOS!R:R,MATCH(CHECKLIST!E1059,DATOS!C:C,0),1),"")</f>
        <v/>
      </c>
      <c r="E1059" s="16" t="str">
        <f>IFERROR(INDEX(DATOS!C:C,MATCH(CHECKLIST!A1059,DATOS!BV:BV,0),1),"")</f>
        <v/>
      </c>
      <c r="F1059" s="13" t="str">
        <f t="shared" si="54"/>
        <v/>
      </c>
      <c r="G1059" s="17" t="str">
        <f>IF(IFERROR(FIND(G$13,INDEX(DATOS!CB:CB,MATCH(CHECKLIST!B1059,DATOS!B:B,0),1),1),"")="",IF(IFERROR(FIND("FINADO",INDEX(DATOS!CB:CB,MATCH(CHECKLIST!B1059,DATOS!B:B,0),1),1),"")="",IF(IFERROR(FIND("BAJA",INDEX(DATOS!CB:CB,MATCH(CHECKLIST!B1059,DATOS!B:B,0),1),1),"")="",IF(IFERROR(FIND("FECHA PEUA",INDEX(DATOS!CB:CB,MATCH(CHECKLIST!B1059,DATOS!B:B,0),1),1),"")="",IF(IFERROR(FIND("FIRMA",INDEX(DATOS!CB:CB,MATCH(CHECKLIST!B1059,DATOS!B:B,0),1),1),"")="","","FIRMA"),"PEUA"),"BAJA"),"FINADO"),"X")</f>
        <v/>
      </c>
      <c r="H1059" s="17" t="str">
        <f>IF(IFERROR(FIND(H$13,INDEX(DATOS!CB:CB,MATCH(CHECKLIST!B1059,DATOS!B:B,0),1),1),"")="",IF(IFERROR(FIND("VENCIDA",INDEX(DATOS!BI:BI,MATCH(CHECKLIST!B1059,DATOS!B:B,0),1),1),"")="","","VENCIDO"),"X")</f>
        <v/>
      </c>
      <c r="I1059" s="17" t="str">
        <f>IF(IFERROR(FIND(I$13,INDEX(DATOS!CB:CB,MATCH(CHECKLIST!B1059,DATOS!B:B,0),1),1),"")="","","X")</f>
        <v/>
      </c>
      <c r="J1059" s="17" t="str">
        <f>IF(IFERROR(FIND(J$13,INDEX(DATOS!CB:CB,MATCH(CHECKLIST!B1059,DATOS!B:B,0),1),1),"")="","","X")</f>
        <v/>
      </c>
      <c r="K1059" s="17" t="str">
        <f>IF(IFERROR(FIND(K$13,INDEX(DATOS!CB:CB,MATCH(CHECKLIST!B1059,DATOS!B:B,0),1),1),"")="","","X")</f>
        <v/>
      </c>
      <c r="L1059" s="17" t="str">
        <f>IF(IFERROR(FIND(L$13,INDEX(DATOS!CB:CB,MATCH(CHECKLIST!B1059,DATOS!B:B,0),1),1),"")="","","X")</f>
        <v/>
      </c>
      <c r="M1059" s="17" t="str">
        <f>IF(IFERROR(FIND(M$13,INDEX(DATOS!CB:CB,MATCH(CHECKLIST!B1059,DATOS!B:B,0),1),1),"")="","","X")</f>
        <v/>
      </c>
      <c r="N1059" s="49" t="str">
        <f ca="1">IFERROR(IF(INDEX(DATOS!I:I,MATCH(CHECKLIST!B1059,DATOS!B:B,0),1)="","X",IF(INDEX(DATOS!I:I,MATCH(CHECKLIST!B1059,DATOS!B:B,0),1)&gt;YEAR(TODAY())-1,"","VENCIDA")),"")</f>
        <v/>
      </c>
      <c r="O1059" s="49" t="str">
        <f>IFERROR(IF(INDEX(DATOS!AQ:AQ,MATCH(CHECKLIST!B1059,DATOS!B:B,0),1)=0,"",INDEX(DATOS!AQ:AQ,MATCH(CHECKLIST!B1059,DATOS!B:B,0),1)),"")</f>
        <v/>
      </c>
      <c r="P1059" s="17" t="str">
        <f>IF(B1059="","",IF(IFERROR(FIND(P$13,INDEX(DATOS!CB:CB,MATCH(CHECKLIST!B1059,DATOS!B:B,0),1),1),"")="","","X"))</f>
        <v/>
      </c>
      <c r="Q1059" s="17" t="str">
        <f>IF(B1059="","",IF(IFERROR(FIND(Q$13,INDEX(DATOS!CB:CB,MATCH(CHECKLIST!B1059,DATOS!B:B,0),1),1),"")="","","X"))</f>
        <v/>
      </c>
    </row>
    <row r="1060" spans="2:17" x14ac:dyDescent="0.25">
      <c r="B1060" t="str">
        <f>IFERROR(INDEX(DATOS!B:B,MATCH(CHECKLIST!A1060,DATOS!BV:BV,0),1),"")</f>
        <v/>
      </c>
      <c r="C1060" t="str">
        <f>IFERROR(INDEX(DATOS!J:J,MATCH(CHECKLIST!A1060,DATOS!BV:BV,0),1),"")</f>
        <v/>
      </c>
      <c r="D1060" t="str">
        <f>IFERROR(INDEX(DATOS!R:R,MATCH(CHECKLIST!E1060,DATOS!C:C,0),1),"")</f>
        <v/>
      </c>
      <c r="E1060" s="16" t="str">
        <f>IFERROR(INDEX(DATOS!C:C,MATCH(CHECKLIST!A1060,DATOS!BV:BV,0),1),"")</f>
        <v/>
      </c>
      <c r="F1060" s="13" t="str">
        <f t="shared" si="54"/>
        <v/>
      </c>
      <c r="G1060" s="17" t="str">
        <f>IF(IFERROR(FIND(G$13,INDEX(DATOS!CB:CB,MATCH(CHECKLIST!B1060,DATOS!B:B,0),1),1),"")="",IF(IFERROR(FIND("FINADO",INDEX(DATOS!CB:CB,MATCH(CHECKLIST!B1060,DATOS!B:B,0),1),1),"")="",IF(IFERROR(FIND("BAJA",INDEX(DATOS!CB:CB,MATCH(CHECKLIST!B1060,DATOS!B:B,0),1),1),"")="",IF(IFERROR(FIND("FECHA PEUA",INDEX(DATOS!CB:CB,MATCH(CHECKLIST!B1060,DATOS!B:B,0),1),1),"")="",IF(IFERROR(FIND("FIRMA",INDEX(DATOS!CB:CB,MATCH(CHECKLIST!B1060,DATOS!B:B,0),1),1),"")="","","FIRMA"),"PEUA"),"BAJA"),"FINADO"),"X")</f>
        <v/>
      </c>
      <c r="H1060" s="17" t="str">
        <f>IF(IFERROR(FIND(H$13,INDEX(DATOS!CB:CB,MATCH(CHECKLIST!B1060,DATOS!B:B,0),1),1),"")="",IF(IFERROR(FIND("VENCIDA",INDEX(DATOS!BI:BI,MATCH(CHECKLIST!B1060,DATOS!B:B,0),1),1),"")="","","VENCIDO"),"X")</f>
        <v/>
      </c>
      <c r="I1060" s="17" t="str">
        <f>IF(IFERROR(FIND(I$13,INDEX(DATOS!CB:CB,MATCH(CHECKLIST!B1060,DATOS!B:B,0),1),1),"")="","","X")</f>
        <v/>
      </c>
      <c r="J1060" s="17" t="str">
        <f>IF(IFERROR(FIND(J$13,INDEX(DATOS!CB:CB,MATCH(CHECKLIST!B1060,DATOS!B:B,0),1),1),"")="","","X")</f>
        <v/>
      </c>
      <c r="K1060" s="17" t="str">
        <f>IF(IFERROR(FIND(K$13,INDEX(DATOS!CB:CB,MATCH(CHECKLIST!B1060,DATOS!B:B,0),1),1),"")="","","X")</f>
        <v/>
      </c>
      <c r="L1060" s="17" t="str">
        <f>IF(IFERROR(FIND(L$13,INDEX(DATOS!CB:CB,MATCH(CHECKLIST!B1060,DATOS!B:B,0),1),1),"")="","","X")</f>
        <v/>
      </c>
      <c r="M1060" s="17" t="str">
        <f>IF(IFERROR(FIND(M$13,INDEX(DATOS!CB:CB,MATCH(CHECKLIST!B1060,DATOS!B:B,0),1),1),"")="","","X")</f>
        <v/>
      </c>
      <c r="N1060" s="49" t="str">
        <f ca="1">IFERROR(IF(INDEX(DATOS!I:I,MATCH(CHECKLIST!B1060,DATOS!B:B,0),1)="","X",IF(INDEX(DATOS!I:I,MATCH(CHECKLIST!B1060,DATOS!B:B,0),1)&gt;YEAR(TODAY())-1,"","VENCIDA")),"")</f>
        <v/>
      </c>
      <c r="O1060" s="49" t="str">
        <f>IFERROR(IF(INDEX(DATOS!AQ:AQ,MATCH(CHECKLIST!B1060,DATOS!B:B,0),1)=0,"",INDEX(DATOS!AQ:AQ,MATCH(CHECKLIST!B1060,DATOS!B:B,0),1)),"")</f>
        <v/>
      </c>
      <c r="P1060" s="17" t="str">
        <f>IF(B1060="","",IF(IFERROR(FIND(P$13,INDEX(DATOS!CB:CB,MATCH(CHECKLIST!B1060,DATOS!B:B,0),1),1),"")="","","X"))</f>
        <v/>
      </c>
      <c r="Q1060" s="17" t="str">
        <f>IF(B1060="","",IF(IFERROR(FIND(Q$13,INDEX(DATOS!CB:CB,MATCH(CHECKLIST!B1060,DATOS!B:B,0),1),1),"")="","","X"))</f>
        <v/>
      </c>
    </row>
    <row r="1061" spans="2:17" x14ac:dyDescent="0.25">
      <c r="B1061" t="str">
        <f>IFERROR(INDEX(DATOS!B:B,MATCH(CHECKLIST!A1061,DATOS!BV:BV,0),1),"")</f>
        <v/>
      </c>
      <c r="C1061" t="str">
        <f>IFERROR(INDEX(DATOS!J:J,MATCH(CHECKLIST!A1061,DATOS!BV:BV,0),1),"")</f>
        <v/>
      </c>
      <c r="D1061" t="str">
        <f>IFERROR(INDEX(DATOS!R:R,MATCH(CHECKLIST!E1061,DATOS!C:C,0),1),"")</f>
        <v/>
      </c>
      <c r="E1061" s="16" t="str">
        <f>IFERROR(INDEX(DATOS!C:C,MATCH(CHECKLIST!A1061,DATOS!BV:BV,0),1),"")</f>
        <v/>
      </c>
      <c r="F1061" s="13" t="str">
        <f t="shared" si="54"/>
        <v/>
      </c>
      <c r="G1061" s="17" t="str">
        <f>IF(IFERROR(FIND(G$13,INDEX(DATOS!CB:CB,MATCH(CHECKLIST!B1061,DATOS!B:B,0),1),1),"")="",IF(IFERROR(FIND("FINADO",INDEX(DATOS!CB:CB,MATCH(CHECKLIST!B1061,DATOS!B:B,0),1),1),"")="",IF(IFERROR(FIND("BAJA",INDEX(DATOS!CB:CB,MATCH(CHECKLIST!B1061,DATOS!B:B,0),1),1),"")="",IF(IFERROR(FIND("FECHA PEUA",INDEX(DATOS!CB:CB,MATCH(CHECKLIST!B1061,DATOS!B:B,0),1),1),"")="",IF(IFERROR(FIND("FIRMA",INDEX(DATOS!CB:CB,MATCH(CHECKLIST!B1061,DATOS!B:B,0),1),1),"")="","","FIRMA"),"PEUA"),"BAJA"),"FINADO"),"X")</f>
        <v/>
      </c>
      <c r="H1061" s="17" t="str">
        <f>IF(IFERROR(FIND(H$13,INDEX(DATOS!CB:CB,MATCH(CHECKLIST!B1061,DATOS!B:B,0),1),1),"")="",IF(IFERROR(FIND("VENCIDA",INDEX(DATOS!BI:BI,MATCH(CHECKLIST!B1061,DATOS!B:B,0),1),1),"")="","","VENCIDO"),"X")</f>
        <v/>
      </c>
      <c r="I1061" s="17" t="str">
        <f>IF(IFERROR(FIND(I$13,INDEX(DATOS!CB:CB,MATCH(CHECKLIST!B1061,DATOS!B:B,0),1),1),"")="","","X")</f>
        <v/>
      </c>
      <c r="J1061" s="17" t="str">
        <f>IF(IFERROR(FIND(J$13,INDEX(DATOS!CB:CB,MATCH(CHECKLIST!B1061,DATOS!B:B,0),1),1),"")="","","X")</f>
        <v/>
      </c>
      <c r="K1061" s="17" t="str">
        <f>IF(IFERROR(FIND(K$13,INDEX(DATOS!CB:CB,MATCH(CHECKLIST!B1061,DATOS!B:B,0),1),1),"")="","","X")</f>
        <v/>
      </c>
      <c r="L1061" s="17" t="str">
        <f>IF(IFERROR(FIND(L$13,INDEX(DATOS!CB:CB,MATCH(CHECKLIST!B1061,DATOS!B:B,0),1),1),"")="","","X")</f>
        <v/>
      </c>
      <c r="M1061" s="17" t="str">
        <f>IF(IFERROR(FIND(M$13,INDEX(DATOS!CB:CB,MATCH(CHECKLIST!B1061,DATOS!B:B,0),1),1),"")="","","X")</f>
        <v/>
      </c>
      <c r="N1061" s="49" t="str">
        <f ca="1">IFERROR(IF(INDEX(DATOS!I:I,MATCH(CHECKLIST!B1061,DATOS!B:B,0),1)="","X",IF(INDEX(DATOS!I:I,MATCH(CHECKLIST!B1061,DATOS!B:B,0),1)&gt;YEAR(TODAY())-1,"","VENCIDA")),"")</f>
        <v/>
      </c>
      <c r="O1061" s="49" t="str">
        <f>IFERROR(IF(INDEX(DATOS!AQ:AQ,MATCH(CHECKLIST!B1061,DATOS!B:B,0),1)=0,"",INDEX(DATOS!AQ:AQ,MATCH(CHECKLIST!B1061,DATOS!B:B,0),1)),"")</f>
        <v/>
      </c>
      <c r="P1061" s="17" t="str">
        <f>IF(B1061="","",IF(IFERROR(FIND(P$13,INDEX(DATOS!CB:CB,MATCH(CHECKLIST!B1061,DATOS!B:B,0),1),1),"")="","","X"))</f>
        <v/>
      </c>
      <c r="Q1061" s="17" t="str">
        <f>IF(B1061="","",IF(IFERROR(FIND(Q$13,INDEX(DATOS!CB:CB,MATCH(CHECKLIST!B1061,DATOS!B:B,0),1),1),"")="","","X"))</f>
        <v/>
      </c>
    </row>
    <row r="1062" spans="2:17" x14ac:dyDescent="0.25">
      <c r="B1062" t="str">
        <f>IFERROR(INDEX(DATOS!B:B,MATCH(CHECKLIST!A1062,DATOS!BV:BV,0),1),"")</f>
        <v/>
      </c>
      <c r="C1062" t="str">
        <f>IFERROR(INDEX(DATOS!J:J,MATCH(CHECKLIST!A1062,DATOS!BV:BV,0),1),"")</f>
        <v/>
      </c>
      <c r="D1062" t="str">
        <f>IFERROR(INDEX(DATOS!R:R,MATCH(CHECKLIST!E1062,DATOS!C:C,0),1),"")</f>
        <v/>
      </c>
      <c r="E1062" s="16" t="str">
        <f>IFERROR(INDEX(DATOS!C:C,MATCH(CHECKLIST!A1062,DATOS!BV:BV,0),1),"")</f>
        <v/>
      </c>
      <c r="F1062" s="13" t="str">
        <f t="shared" si="54"/>
        <v/>
      </c>
      <c r="G1062" s="17" t="str">
        <f>IF(IFERROR(FIND(G$13,INDEX(DATOS!CB:CB,MATCH(CHECKLIST!B1062,DATOS!B:B,0),1),1),"")="",IF(IFERROR(FIND("FINADO",INDEX(DATOS!CB:CB,MATCH(CHECKLIST!B1062,DATOS!B:B,0),1),1),"")="",IF(IFERROR(FIND("BAJA",INDEX(DATOS!CB:CB,MATCH(CHECKLIST!B1062,DATOS!B:B,0),1),1),"")="",IF(IFERROR(FIND("FECHA PEUA",INDEX(DATOS!CB:CB,MATCH(CHECKLIST!B1062,DATOS!B:B,0),1),1),"")="",IF(IFERROR(FIND("FIRMA",INDEX(DATOS!CB:CB,MATCH(CHECKLIST!B1062,DATOS!B:B,0),1),1),"")="","","FIRMA"),"PEUA"),"BAJA"),"FINADO"),"X")</f>
        <v/>
      </c>
      <c r="H1062" s="17" t="str">
        <f>IF(IFERROR(FIND(H$13,INDEX(DATOS!CB:CB,MATCH(CHECKLIST!B1062,DATOS!B:B,0),1),1),"")="",IF(IFERROR(FIND("VENCIDA",INDEX(DATOS!BI:BI,MATCH(CHECKLIST!B1062,DATOS!B:B,0),1),1),"")="","","VENCIDO"),"X")</f>
        <v/>
      </c>
      <c r="I1062" s="17" t="str">
        <f>IF(IFERROR(FIND(I$13,INDEX(DATOS!CB:CB,MATCH(CHECKLIST!B1062,DATOS!B:B,0),1),1),"")="","","X")</f>
        <v/>
      </c>
      <c r="J1062" s="17" t="str">
        <f>IF(IFERROR(FIND(J$13,INDEX(DATOS!CB:CB,MATCH(CHECKLIST!B1062,DATOS!B:B,0),1),1),"")="","","X")</f>
        <v/>
      </c>
      <c r="K1062" s="17" t="str">
        <f>IF(IFERROR(FIND(K$13,INDEX(DATOS!CB:CB,MATCH(CHECKLIST!B1062,DATOS!B:B,0),1),1),"")="","","X")</f>
        <v/>
      </c>
      <c r="L1062" s="17" t="str">
        <f>IF(IFERROR(FIND(L$13,INDEX(DATOS!CB:CB,MATCH(CHECKLIST!B1062,DATOS!B:B,0),1),1),"")="","","X")</f>
        <v/>
      </c>
      <c r="M1062" s="17" t="str">
        <f>IF(IFERROR(FIND(M$13,INDEX(DATOS!CB:CB,MATCH(CHECKLIST!B1062,DATOS!B:B,0),1),1),"")="","","X")</f>
        <v/>
      </c>
      <c r="N1062" s="49" t="str">
        <f ca="1">IFERROR(IF(INDEX(DATOS!I:I,MATCH(CHECKLIST!B1062,DATOS!B:B,0),1)="","X",IF(INDEX(DATOS!I:I,MATCH(CHECKLIST!B1062,DATOS!B:B,0),1)&gt;YEAR(TODAY())-1,"","VENCIDA")),"")</f>
        <v/>
      </c>
      <c r="O1062" s="49" t="str">
        <f>IFERROR(IF(INDEX(DATOS!AQ:AQ,MATCH(CHECKLIST!B1062,DATOS!B:B,0),1)=0,"",INDEX(DATOS!AQ:AQ,MATCH(CHECKLIST!B1062,DATOS!B:B,0),1)),"")</f>
        <v/>
      </c>
      <c r="P1062" s="17" t="str">
        <f>IF(B1062="","",IF(IFERROR(FIND(P$13,INDEX(DATOS!CB:CB,MATCH(CHECKLIST!B1062,DATOS!B:B,0),1),1),"")="","","X"))</f>
        <v/>
      </c>
      <c r="Q1062" s="17" t="str">
        <f>IF(B1062="","",IF(IFERROR(FIND(Q$13,INDEX(DATOS!CB:CB,MATCH(CHECKLIST!B1062,DATOS!B:B,0),1),1),"")="","","X"))</f>
        <v/>
      </c>
    </row>
    <row r="1063" spans="2:17" x14ac:dyDescent="0.25">
      <c r="B1063" t="str">
        <f>IFERROR(INDEX(DATOS!B:B,MATCH(CHECKLIST!A1063,DATOS!BV:BV,0),1),"")</f>
        <v/>
      </c>
      <c r="C1063" t="str">
        <f>IFERROR(INDEX(DATOS!J:J,MATCH(CHECKLIST!A1063,DATOS!BV:BV,0),1),"")</f>
        <v/>
      </c>
      <c r="D1063" t="str">
        <f>IFERROR(INDEX(DATOS!R:R,MATCH(CHECKLIST!E1063,DATOS!C:C,0),1),"")</f>
        <v/>
      </c>
      <c r="E1063" s="16" t="str">
        <f>IFERROR(INDEX(DATOS!C:C,MATCH(CHECKLIST!A1063,DATOS!BV:BV,0),1),"")</f>
        <v/>
      </c>
      <c r="F1063" s="13" t="str">
        <f t="shared" si="54"/>
        <v/>
      </c>
      <c r="G1063" s="17" t="str">
        <f>IF(IFERROR(FIND(G$13,INDEX(DATOS!CB:CB,MATCH(CHECKLIST!B1063,DATOS!B:B,0),1),1),"")="",IF(IFERROR(FIND("FINADO",INDEX(DATOS!CB:CB,MATCH(CHECKLIST!B1063,DATOS!B:B,0),1),1),"")="",IF(IFERROR(FIND("BAJA",INDEX(DATOS!CB:CB,MATCH(CHECKLIST!B1063,DATOS!B:B,0),1),1),"")="",IF(IFERROR(FIND("FECHA PEUA",INDEX(DATOS!CB:CB,MATCH(CHECKLIST!B1063,DATOS!B:B,0),1),1),"")="",IF(IFERROR(FIND("FIRMA",INDEX(DATOS!CB:CB,MATCH(CHECKLIST!B1063,DATOS!B:B,0),1),1),"")="","","FIRMA"),"PEUA"),"BAJA"),"FINADO"),"X")</f>
        <v/>
      </c>
      <c r="H1063" s="17" t="str">
        <f>IF(IFERROR(FIND(H$13,INDEX(DATOS!CB:CB,MATCH(CHECKLIST!B1063,DATOS!B:B,0),1),1),"")="",IF(IFERROR(FIND("VENCIDA",INDEX(DATOS!BI:BI,MATCH(CHECKLIST!B1063,DATOS!B:B,0),1),1),"")="","","VENCIDO"),"X")</f>
        <v/>
      </c>
      <c r="I1063" s="17" t="str">
        <f>IF(IFERROR(FIND(I$13,INDEX(DATOS!CB:CB,MATCH(CHECKLIST!B1063,DATOS!B:B,0),1),1),"")="","","X")</f>
        <v/>
      </c>
      <c r="J1063" s="17" t="str">
        <f>IF(IFERROR(FIND(J$13,INDEX(DATOS!CB:CB,MATCH(CHECKLIST!B1063,DATOS!B:B,0),1),1),"")="","","X")</f>
        <v/>
      </c>
      <c r="K1063" s="17" t="str">
        <f>IF(IFERROR(FIND(K$13,INDEX(DATOS!CB:CB,MATCH(CHECKLIST!B1063,DATOS!B:B,0),1),1),"")="","","X")</f>
        <v/>
      </c>
      <c r="L1063" s="17" t="str">
        <f>IF(IFERROR(FIND(L$13,INDEX(DATOS!CB:CB,MATCH(CHECKLIST!B1063,DATOS!B:B,0),1),1),"")="","","X")</f>
        <v/>
      </c>
      <c r="M1063" s="17" t="str">
        <f>IF(IFERROR(FIND(M$13,INDEX(DATOS!CB:CB,MATCH(CHECKLIST!B1063,DATOS!B:B,0),1),1),"")="","","X")</f>
        <v/>
      </c>
      <c r="N1063" s="49" t="str">
        <f ca="1">IFERROR(IF(INDEX(DATOS!I:I,MATCH(CHECKLIST!B1063,DATOS!B:B,0),1)="","X",IF(INDEX(DATOS!I:I,MATCH(CHECKLIST!B1063,DATOS!B:B,0),1)&gt;YEAR(TODAY())-1,"","VENCIDA")),"")</f>
        <v/>
      </c>
      <c r="O1063" s="49" t="str">
        <f>IFERROR(IF(INDEX(DATOS!AQ:AQ,MATCH(CHECKLIST!B1063,DATOS!B:B,0),1)=0,"",INDEX(DATOS!AQ:AQ,MATCH(CHECKLIST!B1063,DATOS!B:B,0),1)),"")</f>
        <v/>
      </c>
      <c r="P1063" s="17" t="str">
        <f>IF(B1063="","",IF(IFERROR(FIND(P$13,INDEX(DATOS!CB:CB,MATCH(CHECKLIST!B1063,DATOS!B:B,0),1),1),"")="","","X"))</f>
        <v/>
      </c>
      <c r="Q1063" s="17" t="str">
        <f>IF(B1063="","",IF(IFERROR(FIND(Q$13,INDEX(DATOS!CB:CB,MATCH(CHECKLIST!B1063,DATOS!B:B,0),1),1),"")="","","X"))</f>
        <v/>
      </c>
    </row>
    <row r="1064" spans="2:17" x14ac:dyDescent="0.25">
      <c r="B1064" t="str">
        <f>IFERROR(INDEX(DATOS!B:B,MATCH(CHECKLIST!A1064,DATOS!BV:BV,0),1),"")</f>
        <v/>
      </c>
      <c r="C1064" t="str">
        <f>IFERROR(INDEX(DATOS!J:J,MATCH(CHECKLIST!A1064,DATOS!BV:BV,0),1),"")</f>
        <v/>
      </c>
      <c r="D1064" t="str">
        <f>IFERROR(INDEX(DATOS!R:R,MATCH(CHECKLIST!E1064,DATOS!C:C,0),1),"")</f>
        <v/>
      </c>
      <c r="E1064" s="16" t="str">
        <f>IFERROR(INDEX(DATOS!C:C,MATCH(CHECKLIST!A1064,DATOS!BV:BV,0),1),"")</f>
        <v/>
      </c>
      <c r="F1064" s="13" t="str">
        <f t="shared" si="54"/>
        <v/>
      </c>
      <c r="G1064" s="17" t="str">
        <f>IF(IFERROR(FIND(G$13,INDEX(DATOS!CB:CB,MATCH(CHECKLIST!B1064,DATOS!B:B,0),1),1),"")="",IF(IFERROR(FIND("FINADO",INDEX(DATOS!CB:CB,MATCH(CHECKLIST!B1064,DATOS!B:B,0),1),1),"")="",IF(IFERROR(FIND("BAJA",INDEX(DATOS!CB:CB,MATCH(CHECKLIST!B1064,DATOS!B:B,0),1),1),"")="",IF(IFERROR(FIND("FECHA PEUA",INDEX(DATOS!CB:CB,MATCH(CHECKLIST!B1064,DATOS!B:B,0),1),1),"")="",IF(IFERROR(FIND("FIRMA",INDEX(DATOS!CB:CB,MATCH(CHECKLIST!B1064,DATOS!B:B,0),1),1),"")="","","FIRMA"),"PEUA"),"BAJA"),"FINADO"),"X")</f>
        <v/>
      </c>
      <c r="H1064" s="17" t="str">
        <f>IF(IFERROR(FIND(H$13,INDEX(DATOS!CB:CB,MATCH(CHECKLIST!B1064,DATOS!B:B,0),1),1),"")="",IF(IFERROR(FIND("VENCIDA",INDEX(DATOS!BI:BI,MATCH(CHECKLIST!B1064,DATOS!B:B,0),1),1),"")="","","VENCIDO"),"X")</f>
        <v/>
      </c>
      <c r="I1064" s="17" t="str">
        <f>IF(IFERROR(FIND(I$13,INDEX(DATOS!CB:CB,MATCH(CHECKLIST!B1064,DATOS!B:B,0),1),1),"")="","","X")</f>
        <v/>
      </c>
      <c r="J1064" s="17" t="str">
        <f>IF(IFERROR(FIND(J$13,INDEX(DATOS!CB:CB,MATCH(CHECKLIST!B1064,DATOS!B:B,0),1),1),"")="","","X")</f>
        <v/>
      </c>
      <c r="K1064" s="17" t="str">
        <f>IF(IFERROR(FIND(K$13,INDEX(DATOS!CB:CB,MATCH(CHECKLIST!B1064,DATOS!B:B,0),1),1),"")="","","X")</f>
        <v/>
      </c>
      <c r="L1064" s="17" t="str">
        <f>IF(IFERROR(FIND(L$13,INDEX(DATOS!CB:CB,MATCH(CHECKLIST!B1064,DATOS!B:B,0),1),1),"")="","","X")</f>
        <v/>
      </c>
      <c r="M1064" s="17" t="str">
        <f>IF(IFERROR(FIND(M$13,INDEX(DATOS!CB:CB,MATCH(CHECKLIST!B1064,DATOS!B:B,0),1),1),"")="","","X")</f>
        <v/>
      </c>
      <c r="N1064" s="49" t="str">
        <f ca="1">IFERROR(IF(INDEX(DATOS!I:I,MATCH(CHECKLIST!B1064,DATOS!B:B,0),1)="","X",IF(INDEX(DATOS!I:I,MATCH(CHECKLIST!B1064,DATOS!B:B,0),1)&gt;YEAR(TODAY())-1,"","VENCIDA")),"")</f>
        <v/>
      </c>
      <c r="O1064" s="49" t="str">
        <f>IFERROR(IF(INDEX(DATOS!AQ:AQ,MATCH(CHECKLIST!B1064,DATOS!B:B,0),1)=0,"",INDEX(DATOS!AQ:AQ,MATCH(CHECKLIST!B1064,DATOS!B:B,0),1)),"")</f>
        <v/>
      </c>
      <c r="P1064" s="17" t="str">
        <f>IF(B1064="","",IF(IFERROR(FIND(P$13,INDEX(DATOS!CB:CB,MATCH(CHECKLIST!B1064,DATOS!B:B,0),1),1),"")="","","X"))</f>
        <v/>
      </c>
      <c r="Q1064" s="17" t="str">
        <f>IF(B1064="","",IF(IFERROR(FIND(Q$13,INDEX(DATOS!CB:CB,MATCH(CHECKLIST!B1064,DATOS!B:B,0),1),1),"")="","","X"))</f>
        <v/>
      </c>
    </row>
    <row r="1065" spans="2:17" x14ac:dyDescent="0.25">
      <c r="B1065" t="str">
        <f>IFERROR(INDEX(DATOS!B:B,MATCH(CHECKLIST!A1065,DATOS!BV:BV,0),1),"")</f>
        <v/>
      </c>
      <c r="C1065" t="str">
        <f>IFERROR(INDEX(DATOS!J:J,MATCH(CHECKLIST!A1065,DATOS!BV:BV,0),1),"")</f>
        <v/>
      </c>
      <c r="D1065" t="str">
        <f>IFERROR(INDEX(DATOS!R:R,MATCH(CHECKLIST!E1065,DATOS!C:C,0),1),"")</f>
        <v/>
      </c>
      <c r="E1065" s="16" t="str">
        <f>IFERROR(INDEX(DATOS!C:C,MATCH(CHECKLIST!A1065,DATOS!BV:BV,0),1),"")</f>
        <v/>
      </c>
      <c r="F1065" s="13" t="str">
        <f t="shared" ref="F1065:F1078" si="55">IF(B1065="","",IF(CONCATENATE(G1065,H1065,I1065,J1065,K1065,L1065,M1065,N1065,P1065,Q1065)="","ü","û"))</f>
        <v/>
      </c>
      <c r="G1065" s="17" t="str">
        <f>IF(IFERROR(FIND(G$13,INDEX(DATOS!CB:CB,MATCH(CHECKLIST!B1065,DATOS!B:B,0),1),1),"")="",IF(IFERROR(FIND("FINADO",INDEX(DATOS!CB:CB,MATCH(CHECKLIST!B1065,DATOS!B:B,0),1),1),"")="",IF(IFERROR(FIND("BAJA",INDEX(DATOS!CB:CB,MATCH(CHECKLIST!B1065,DATOS!B:B,0),1),1),"")="",IF(IFERROR(FIND("FECHA PEUA",INDEX(DATOS!CB:CB,MATCH(CHECKLIST!B1065,DATOS!B:B,0),1),1),"")="",IF(IFERROR(FIND("FIRMA",INDEX(DATOS!CB:CB,MATCH(CHECKLIST!B1065,DATOS!B:B,0),1),1),"")="","","FIRMA"),"PEUA"),"BAJA"),"FINADO"),"X")</f>
        <v/>
      </c>
      <c r="H1065" s="17" t="str">
        <f>IF(IFERROR(FIND(H$13,INDEX(DATOS!CB:CB,MATCH(CHECKLIST!B1065,DATOS!B:B,0),1),1),"")="",IF(IFERROR(FIND("VENCIDA",INDEX(DATOS!BI:BI,MATCH(CHECKLIST!B1065,DATOS!B:B,0),1),1),"")="","","VENCIDO"),"X")</f>
        <v/>
      </c>
      <c r="I1065" s="17" t="str">
        <f>IF(IFERROR(FIND(I$13,INDEX(DATOS!CB:CB,MATCH(CHECKLIST!B1065,DATOS!B:B,0),1),1),"")="","","X")</f>
        <v/>
      </c>
      <c r="J1065" s="17" t="str">
        <f>IF(IFERROR(FIND(J$13,INDEX(DATOS!CB:CB,MATCH(CHECKLIST!B1065,DATOS!B:B,0),1),1),"")="","","X")</f>
        <v/>
      </c>
      <c r="K1065" s="17" t="str">
        <f>IF(IFERROR(FIND(K$13,INDEX(DATOS!CB:CB,MATCH(CHECKLIST!B1065,DATOS!B:B,0),1),1),"")="","","X")</f>
        <v/>
      </c>
      <c r="L1065" s="17" t="str">
        <f>IF(IFERROR(FIND(L$13,INDEX(DATOS!CB:CB,MATCH(CHECKLIST!B1065,DATOS!B:B,0),1),1),"")="","","X")</f>
        <v/>
      </c>
      <c r="M1065" s="17" t="str">
        <f>IF(IFERROR(FIND(M$13,INDEX(DATOS!CB:CB,MATCH(CHECKLIST!B1065,DATOS!B:B,0),1),1),"")="","","X")</f>
        <v/>
      </c>
      <c r="N1065" s="49" t="str">
        <f ca="1">IFERROR(IF(INDEX(DATOS!I:I,MATCH(CHECKLIST!B1065,DATOS!B:B,0),1)="","X",IF(INDEX(DATOS!I:I,MATCH(CHECKLIST!B1065,DATOS!B:B,0),1)&gt;YEAR(TODAY())-1,"","VENCIDA")),"")</f>
        <v/>
      </c>
      <c r="O1065" s="49" t="str">
        <f>IFERROR(IF(INDEX(DATOS!AQ:AQ,MATCH(CHECKLIST!B1065,DATOS!B:B,0),1)=0,"",INDEX(DATOS!AQ:AQ,MATCH(CHECKLIST!B1065,DATOS!B:B,0),1)),"")</f>
        <v/>
      </c>
      <c r="P1065" s="17" t="str">
        <f>IF(B1065="","",IF(IFERROR(FIND(P$13,INDEX(DATOS!CB:CB,MATCH(CHECKLIST!B1065,DATOS!B:B,0),1),1),"")="","","X"))</f>
        <v/>
      </c>
      <c r="Q1065" s="17" t="str">
        <f>IF(B1065="","",IF(IFERROR(FIND(Q$13,INDEX(DATOS!CB:CB,MATCH(CHECKLIST!B1065,DATOS!B:B,0),1),1),"")="","","X"))</f>
        <v/>
      </c>
    </row>
    <row r="1066" spans="2:17" x14ac:dyDescent="0.25">
      <c r="B1066" t="str">
        <f>IFERROR(INDEX(DATOS!B:B,MATCH(CHECKLIST!A1066,DATOS!BV:BV,0),1),"")</f>
        <v/>
      </c>
      <c r="C1066" t="str">
        <f>IFERROR(INDEX(DATOS!J:J,MATCH(CHECKLIST!A1066,DATOS!BV:BV,0),1),"")</f>
        <v/>
      </c>
      <c r="D1066" t="str">
        <f>IFERROR(INDEX(DATOS!R:R,MATCH(CHECKLIST!E1066,DATOS!C:C,0),1),"")</f>
        <v/>
      </c>
      <c r="E1066" s="16" t="str">
        <f>IFERROR(INDEX(DATOS!C:C,MATCH(CHECKLIST!A1066,DATOS!BV:BV,0),1),"")</f>
        <v/>
      </c>
      <c r="F1066" s="13" t="str">
        <f t="shared" si="55"/>
        <v/>
      </c>
      <c r="G1066" s="17" t="str">
        <f>IF(IFERROR(FIND(G$13,INDEX(DATOS!CB:CB,MATCH(CHECKLIST!B1066,DATOS!B:B,0),1),1),"")="",IF(IFERROR(FIND("FINADO",INDEX(DATOS!CB:CB,MATCH(CHECKLIST!B1066,DATOS!B:B,0),1),1),"")="",IF(IFERROR(FIND("BAJA",INDEX(DATOS!CB:CB,MATCH(CHECKLIST!B1066,DATOS!B:B,0),1),1),"")="",IF(IFERROR(FIND("FECHA PEUA",INDEX(DATOS!CB:CB,MATCH(CHECKLIST!B1066,DATOS!B:B,0),1),1),"")="",IF(IFERROR(FIND("FIRMA",INDEX(DATOS!CB:CB,MATCH(CHECKLIST!B1066,DATOS!B:B,0),1),1),"")="","","FIRMA"),"PEUA"),"BAJA"),"FINADO"),"X")</f>
        <v/>
      </c>
      <c r="H1066" s="17" t="str">
        <f>IF(IFERROR(FIND(H$13,INDEX(DATOS!CB:CB,MATCH(CHECKLIST!B1066,DATOS!B:B,0),1),1),"")="",IF(IFERROR(FIND("VENCIDA",INDEX(DATOS!BI:BI,MATCH(CHECKLIST!B1066,DATOS!B:B,0),1),1),"")="","","VENCIDO"),"X")</f>
        <v/>
      </c>
      <c r="I1066" s="17" t="str">
        <f>IF(IFERROR(FIND(I$13,INDEX(DATOS!CB:CB,MATCH(CHECKLIST!B1066,DATOS!B:B,0),1),1),"")="","","X")</f>
        <v/>
      </c>
      <c r="J1066" s="17" t="str">
        <f>IF(IFERROR(FIND(J$13,INDEX(DATOS!CB:CB,MATCH(CHECKLIST!B1066,DATOS!B:B,0),1),1),"")="","","X")</f>
        <v/>
      </c>
      <c r="K1066" s="17" t="str">
        <f>IF(IFERROR(FIND(K$13,INDEX(DATOS!CB:CB,MATCH(CHECKLIST!B1066,DATOS!B:B,0),1),1),"")="","","X")</f>
        <v/>
      </c>
      <c r="L1066" s="17" t="str">
        <f>IF(IFERROR(FIND(L$13,INDEX(DATOS!CB:CB,MATCH(CHECKLIST!B1066,DATOS!B:B,0),1),1),"")="","","X")</f>
        <v/>
      </c>
      <c r="M1066" s="17" t="str">
        <f>IF(IFERROR(FIND(M$13,INDEX(DATOS!CB:CB,MATCH(CHECKLIST!B1066,DATOS!B:B,0),1),1),"")="","","X")</f>
        <v/>
      </c>
      <c r="N1066" s="49" t="str">
        <f ca="1">IFERROR(IF(INDEX(DATOS!I:I,MATCH(CHECKLIST!B1066,DATOS!B:B,0),1)="","X",IF(INDEX(DATOS!I:I,MATCH(CHECKLIST!B1066,DATOS!B:B,0),1)&gt;YEAR(TODAY())-1,"","VENCIDA")),"")</f>
        <v/>
      </c>
      <c r="O1066" s="49" t="str">
        <f>IFERROR(IF(INDEX(DATOS!AQ:AQ,MATCH(CHECKLIST!B1066,DATOS!B:B,0),1)=0,"",INDEX(DATOS!AQ:AQ,MATCH(CHECKLIST!B1066,DATOS!B:B,0),1)),"")</f>
        <v/>
      </c>
      <c r="P1066" s="17" t="str">
        <f>IF(B1066="","",IF(IFERROR(FIND(P$13,INDEX(DATOS!CB:CB,MATCH(CHECKLIST!B1066,DATOS!B:B,0),1),1),"")="","","X"))</f>
        <v/>
      </c>
      <c r="Q1066" s="17" t="str">
        <f>IF(B1066="","",IF(IFERROR(FIND(Q$13,INDEX(DATOS!CB:CB,MATCH(CHECKLIST!B1066,DATOS!B:B,0),1),1),"")="","","X"))</f>
        <v/>
      </c>
    </row>
    <row r="1067" spans="2:17" x14ac:dyDescent="0.25">
      <c r="B1067" t="str">
        <f>IFERROR(INDEX(DATOS!B:B,MATCH(CHECKLIST!A1067,DATOS!BV:BV,0),1),"")</f>
        <v/>
      </c>
      <c r="C1067" t="str">
        <f>IFERROR(INDEX(DATOS!J:J,MATCH(CHECKLIST!A1067,DATOS!BV:BV,0),1),"")</f>
        <v/>
      </c>
      <c r="D1067" t="str">
        <f>IFERROR(INDEX(DATOS!R:R,MATCH(CHECKLIST!E1067,DATOS!C:C,0),1),"")</f>
        <v/>
      </c>
      <c r="E1067" s="16" t="str">
        <f>IFERROR(INDEX(DATOS!C:C,MATCH(CHECKLIST!A1067,DATOS!BV:BV,0),1),"")</f>
        <v/>
      </c>
      <c r="F1067" s="13" t="str">
        <f t="shared" si="55"/>
        <v/>
      </c>
      <c r="G1067" s="17" t="str">
        <f>IF(IFERROR(FIND(G$13,INDEX(DATOS!CB:CB,MATCH(CHECKLIST!B1067,DATOS!B:B,0),1),1),"")="",IF(IFERROR(FIND("FINADO",INDEX(DATOS!CB:CB,MATCH(CHECKLIST!B1067,DATOS!B:B,0),1),1),"")="",IF(IFERROR(FIND("BAJA",INDEX(DATOS!CB:CB,MATCH(CHECKLIST!B1067,DATOS!B:B,0),1),1),"")="",IF(IFERROR(FIND("FECHA PEUA",INDEX(DATOS!CB:CB,MATCH(CHECKLIST!B1067,DATOS!B:B,0),1),1),"")="",IF(IFERROR(FIND("FIRMA",INDEX(DATOS!CB:CB,MATCH(CHECKLIST!B1067,DATOS!B:B,0),1),1),"")="","","FIRMA"),"PEUA"),"BAJA"),"FINADO"),"X")</f>
        <v/>
      </c>
      <c r="H1067" s="17" t="str">
        <f>IF(IFERROR(FIND(H$13,INDEX(DATOS!CB:CB,MATCH(CHECKLIST!B1067,DATOS!B:B,0),1),1),"")="",IF(IFERROR(FIND("VENCIDA",INDEX(DATOS!BI:BI,MATCH(CHECKLIST!B1067,DATOS!B:B,0),1),1),"")="","","VENCIDO"),"X")</f>
        <v/>
      </c>
      <c r="I1067" s="17" t="str">
        <f>IF(IFERROR(FIND(I$13,INDEX(DATOS!CB:CB,MATCH(CHECKLIST!B1067,DATOS!B:B,0),1),1),"")="","","X")</f>
        <v/>
      </c>
      <c r="J1067" s="17" t="str">
        <f>IF(IFERROR(FIND(J$13,INDEX(DATOS!CB:CB,MATCH(CHECKLIST!B1067,DATOS!B:B,0),1),1),"")="","","X")</f>
        <v/>
      </c>
      <c r="K1067" s="17" t="str">
        <f>IF(IFERROR(FIND(K$13,INDEX(DATOS!CB:CB,MATCH(CHECKLIST!B1067,DATOS!B:B,0),1),1),"")="","","X")</f>
        <v/>
      </c>
      <c r="L1067" s="17" t="str">
        <f>IF(IFERROR(FIND(L$13,INDEX(DATOS!CB:CB,MATCH(CHECKLIST!B1067,DATOS!B:B,0),1),1),"")="","","X")</f>
        <v/>
      </c>
      <c r="M1067" s="17" t="str">
        <f>IF(IFERROR(FIND(M$13,INDEX(DATOS!CB:CB,MATCH(CHECKLIST!B1067,DATOS!B:B,0),1),1),"")="","","X")</f>
        <v/>
      </c>
      <c r="N1067" s="49" t="str">
        <f ca="1">IFERROR(IF(INDEX(DATOS!I:I,MATCH(CHECKLIST!B1067,DATOS!B:B,0),1)="","X",IF(INDEX(DATOS!I:I,MATCH(CHECKLIST!B1067,DATOS!B:B,0),1)&gt;YEAR(TODAY())-1,"","VENCIDA")),"")</f>
        <v/>
      </c>
      <c r="O1067" s="49" t="str">
        <f>IFERROR(IF(INDEX(DATOS!AQ:AQ,MATCH(CHECKLIST!B1067,DATOS!B:B,0),1)=0,"",INDEX(DATOS!AQ:AQ,MATCH(CHECKLIST!B1067,DATOS!B:B,0),1)),"")</f>
        <v/>
      </c>
      <c r="P1067" s="17" t="str">
        <f>IF(B1067="","",IF(IFERROR(FIND(P$13,INDEX(DATOS!CB:CB,MATCH(CHECKLIST!B1067,DATOS!B:B,0),1),1),"")="","","X"))</f>
        <v/>
      </c>
      <c r="Q1067" s="17" t="str">
        <f>IF(B1067="","",IF(IFERROR(FIND(Q$13,INDEX(DATOS!CB:CB,MATCH(CHECKLIST!B1067,DATOS!B:B,0),1),1),"")="","","X"))</f>
        <v/>
      </c>
    </row>
    <row r="1068" spans="2:17" x14ac:dyDescent="0.25">
      <c r="B1068" t="str">
        <f>IFERROR(INDEX(DATOS!B:B,MATCH(CHECKLIST!A1068,DATOS!BV:BV,0),1),"")</f>
        <v/>
      </c>
      <c r="C1068" t="str">
        <f>IFERROR(INDEX(DATOS!J:J,MATCH(CHECKLIST!A1068,DATOS!BV:BV,0),1),"")</f>
        <v/>
      </c>
      <c r="D1068" t="str">
        <f>IFERROR(INDEX(DATOS!R:R,MATCH(CHECKLIST!E1068,DATOS!C:C,0),1),"")</f>
        <v/>
      </c>
      <c r="E1068" s="16" t="str">
        <f>IFERROR(INDEX(DATOS!C:C,MATCH(CHECKLIST!A1068,DATOS!BV:BV,0),1),"")</f>
        <v/>
      </c>
      <c r="F1068" s="13" t="str">
        <f t="shared" si="55"/>
        <v/>
      </c>
      <c r="G1068" s="17" t="str">
        <f>IF(IFERROR(FIND(G$13,INDEX(DATOS!CB:CB,MATCH(CHECKLIST!B1068,DATOS!B:B,0),1),1),"")="",IF(IFERROR(FIND("FINADO",INDEX(DATOS!CB:CB,MATCH(CHECKLIST!B1068,DATOS!B:B,0),1),1),"")="",IF(IFERROR(FIND("BAJA",INDEX(DATOS!CB:CB,MATCH(CHECKLIST!B1068,DATOS!B:B,0),1),1),"")="",IF(IFERROR(FIND("FECHA PEUA",INDEX(DATOS!CB:CB,MATCH(CHECKLIST!B1068,DATOS!B:B,0),1),1),"")="",IF(IFERROR(FIND("FIRMA",INDEX(DATOS!CB:CB,MATCH(CHECKLIST!B1068,DATOS!B:B,0),1),1),"")="","","FIRMA"),"PEUA"),"BAJA"),"FINADO"),"X")</f>
        <v/>
      </c>
      <c r="H1068" s="17" t="str">
        <f>IF(IFERROR(FIND(H$13,INDEX(DATOS!CB:CB,MATCH(CHECKLIST!B1068,DATOS!B:B,0),1),1),"")="",IF(IFERROR(FIND("VENCIDA",INDEX(DATOS!BI:BI,MATCH(CHECKLIST!B1068,DATOS!B:B,0),1),1),"")="","","VENCIDO"),"X")</f>
        <v/>
      </c>
      <c r="I1068" s="17" t="str">
        <f>IF(IFERROR(FIND(I$13,INDEX(DATOS!CB:CB,MATCH(CHECKLIST!B1068,DATOS!B:B,0),1),1),"")="","","X")</f>
        <v/>
      </c>
      <c r="J1068" s="17" t="str">
        <f>IF(IFERROR(FIND(J$13,INDEX(DATOS!CB:CB,MATCH(CHECKLIST!B1068,DATOS!B:B,0),1),1),"")="","","X")</f>
        <v/>
      </c>
      <c r="K1068" s="17" t="str">
        <f>IF(IFERROR(FIND(K$13,INDEX(DATOS!CB:CB,MATCH(CHECKLIST!B1068,DATOS!B:B,0),1),1),"")="","","X")</f>
        <v/>
      </c>
      <c r="L1068" s="17" t="str">
        <f>IF(IFERROR(FIND(L$13,INDEX(DATOS!CB:CB,MATCH(CHECKLIST!B1068,DATOS!B:B,0),1),1),"")="","","X")</f>
        <v/>
      </c>
      <c r="M1068" s="17" t="str">
        <f>IF(IFERROR(FIND(M$13,INDEX(DATOS!CB:CB,MATCH(CHECKLIST!B1068,DATOS!B:B,0),1),1),"")="","","X")</f>
        <v/>
      </c>
      <c r="N1068" s="49" t="str">
        <f ca="1">IFERROR(IF(INDEX(DATOS!I:I,MATCH(CHECKLIST!B1068,DATOS!B:B,0),1)="","X",IF(INDEX(DATOS!I:I,MATCH(CHECKLIST!B1068,DATOS!B:B,0),1)&gt;YEAR(TODAY())-1,"","VENCIDA")),"")</f>
        <v/>
      </c>
      <c r="O1068" s="49" t="str">
        <f>IFERROR(IF(INDEX(DATOS!AQ:AQ,MATCH(CHECKLIST!B1068,DATOS!B:B,0),1)=0,"",INDEX(DATOS!AQ:AQ,MATCH(CHECKLIST!B1068,DATOS!B:B,0),1)),"")</f>
        <v/>
      </c>
      <c r="P1068" s="17" t="str">
        <f>IF(B1068="","",IF(IFERROR(FIND(P$13,INDEX(DATOS!CB:CB,MATCH(CHECKLIST!B1068,DATOS!B:B,0),1),1),"")="","","X"))</f>
        <v/>
      </c>
      <c r="Q1068" s="17" t="str">
        <f>IF(B1068="","",IF(IFERROR(FIND(Q$13,INDEX(DATOS!CB:CB,MATCH(CHECKLIST!B1068,DATOS!B:B,0),1),1),"")="","","X"))</f>
        <v/>
      </c>
    </row>
    <row r="1069" spans="2:17" x14ac:dyDescent="0.25">
      <c r="B1069" t="str">
        <f>IFERROR(INDEX(DATOS!B:B,MATCH(CHECKLIST!A1069,DATOS!BV:BV,0),1),"")</f>
        <v/>
      </c>
      <c r="C1069" t="str">
        <f>IFERROR(INDEX(DATOS!J:J,MATCH(CHECKLIST!A1069,DATOS!BV:BV,0),1),"")</f>
        <v/>
      </c>
      <c r="D1069" t="str">
        <f>IFERROR(INDEX(DATOS!R:R,MATCH(CHECKLIST!E1069,DATOS!C:C,0),1),"")</f>
        <v/>
      </c>
      <c r="E1069" s="16" t="str">
        <f>IFERROR(INDEX(DATOS!C:C,MATCH(CHECKLIST!A1069,DATOS!BV:BV,0),1),"")</f>
        <v/>
      </c>
      <c r="F1069" s="13" t="str">
        <f t="shared" si="55"/>
        <v/>
      </c>
      <c r="G1069" s="17" t="str">
        <f>IF(IFERROR(FIND(G$13,INDEX(DATOS!CB:CB,MATCH(CHECKLIST!B1069,DATOS!B:B,0),1),1),"")="",IF(IFERROR(FIND("FINADO",INDEX(DATOS!CB:CB,MATCH(CHECKLIST!B1069,DATOS!B:B,0),1),1),"")="",IF(IFERROR(FIND("BAJA",INDEX(DATOS!CB:CB,MATCH(CHECKLIST!B1069,DATOS!B:B,0),1),1),"")="",IF(IFERROR(FIND("FECHA PEUA",INDEX(DATOS!CB:CB,MATCH(CHECKLIST!B1069,DATOS!B:B,0),1),1),"")="",IF(IFERROR(FIND("FIRMA",INDEX(DATOS!CB:CB,MATCH(CHECKLIST!B1069,DATOS!B:B,0),1),1),"")="","","FIRMA"),"PEUA"),"BAJA"),"FINADO"),"X")</f>
        <v/>
      </c>
      <c r="H1069" s="17" t="str">
        <f>IF(IFERROR(FIND(H$13,INDEX(DATOS!CB:CB,MATCH(CHECKLIST!B1069,DATOS!B:B,0),1),1),"")="",IF(IFERROR(FIND("VENCIDA",INDEX(DATOS!BI:BI,MATCH(CHECKLIST!B1069,DATOS!B:B,0),1),1),"")="","","VENCIDO"),"X")</f>
        <v/>
      </c>
      <c r="I1069" s="17" t="str">
        <f>IF(IFERROR(FIND(I$13,INDEX(DATOS!CB:CB,MATCH(CHECKLIST!B1069,DATOS!B:B,0),1),1),"")="","","X")</f>
        <v/>
      </c>
      <c r="J1069" s="17" t="str">
        <f>IF(IFERROR(FIND(J$13,INDEX(DATOS!CB:CB,MATCH(CHECKLIST!B1069,DATOS!B:B,0),1),1),"")="","","X")</f>
        <v/>
      </c>
      <c r="K1069" s="17" t="str">
        <f>IF(IFERROR(FIND(K$13,INDEX(DATOS!CB:CB,MATCH(CHECKLIST!B1069,DATOS!B:B,0),1),1),"")="","","X")</f>
        <v/>
      </c>
      <c r="L1069" s="17" t="str">
        <f>IF(IFERROR(FIND(L$13,INDEX(DATOS!CB:CB,MATCH(CHECKLIST!B1069,DATOS!B:B,0),1),1),"")="","","X")</f>
        <v/>
      </c>
      <c r="M1069" s="17" t="str">
        <f>IF(IFERROR(FIND(M$13,INDEX(DATOS!CB:CB,MATCH(CHECKLIST!B1069,DATOS!B:B,0),1),1),"")="","","X")</f>
        <v/>
      </c>
      <c r="N1069" s="49" t="str">
        <f ca="1">IFERROR(IF(INDEX(DATOS!I:I,MATCH(CHECKLIST!B1069,DATOS!B:B,0),1)="","X",IF(INDEX(DATOS!I:I,MATCH(CHECKLIST!B1069,DATOS!B:B,0),1)&gt;YEAR(TODAY())-1,"","VENCIDA")),"")</f>
        <v/>
      </c>
      <c r="O1069" s="49" t="str">
        <f>IFERROR(IF(INDEX(DATOS!AQ:AQ,MATCH(CHECKLIST!B1069,DATOS!B:B,0),1)=0,"",INDEX(DATOS!AQ:AQ,MATCH(CHECKLIST!B1069,DATOS!B:B,0),1)),"")</f>
        <v/>
      </c>
      <c r="P1069" s="17" t="str">
        <f>IF(B1069="","",IF(IFERROR(FIND(P$13,INDEX(DATOS!CB:CB,MATCH(CHECKLIST!B1069,DATOS!B:B,0),1),1),"")="","","X"))</f>
        <v/>
      </c>
      <c r="Q1069" s="17" t="str">
        <f>IF(B1069="","",IF(IFERROR(FIND(Q$13,INDEX(DATOS!CB:CB,MATCH(CHECKLIST!B1069,DATOS!B:B,0),1),1),"")="","","X"))</f>
        <v/>
      </c>
    </row>
    <row r="1070" spans="2:17" x14ac:dyDescent="0.25">
      <c r="B1070" t="str">
        <f>IFERROR(INDEX(DATOS!B:B,MATCH(CHECKLIST!A1070,DATOS!BV:BV,0),1),"")</f>
        <v/>
      </c>
      <c r="C1070" t="str">
        <f>IFERROR(INDEX(DATOS!J:J,MATCH(CHECKLIST!A1070,DATOS!BV:BV,0),1),"")</f>
        <v/>
      </c>
      <c r="D1070" t="str">
        <f>IFERROR(INDEX(DATOS!R:R,MATCH(CHECKLIST!E1070,DATOS!C:C,0),1),"")</f>
        <v/>
      </c>
      <c r="E1070" s="16" t="str">
        <f>IFERROR(INDEX(DATOS!C:C,MATCH(CHECKLIST!A1070,DATOS!BV:BV,0),1),"")</f>
        <v/>
      </c>
      <c r="F1070" s="13" t="str">
        <f t="shared" si="55"/>
        <v/>
      </c>
      <c r="G1070" s="17" t="str">
        <f>IF(IFERROR(FIND(G$13,INDEX(DATOS!CB:CB,MATCH(CHECKLIST!B1070,DATOS!B:B,0),1),1),"")="",IF(IFERROR(FIND("FINADO",INDEX(DATOS!CB:CB,MATCH(CHECKLIST!B1070,DATOS!B:B,0),1),1),"")="",IF(IFERROR(FIND("BAJA",INDEX(DATOS!CB:CB,MATCH(CHECKLIST!B1070,DATOS!B:B,0),1),1),"")="",IF(IFERROR(FIND("FECHA PEUA",INDEX(DATOS!CB:CB,MATCH(CHECKLIST!B1070,DATOS!B:B,0),1),1),"")="",IF(IFERROR(FIND("FIRMA",INDEX(DATOS!CB:CB,MATCH(CHECKLIST!B1070,DATOS!B:B,0),1),1),"")="","","FIRMA"),"PEUA"),"BAJA"),"FINADO"),"X")</f>
        <v/>
      </c>
      <c r="H1070" s="17" t="str">
        <f>IF(IFERROR(FIND(H$13,INDEX(DATOS!CB:CB,MATCH(CHECKLIST!B1070,DATOS!B:B,0),1),1),"")="",IF(IFERROR(FIND("VENCIDA",INDEX(DATOS!BI:BI,MATCH(CHECKLIST!B1070,DATOS!B:B,0),1),1),"")="","","VENCIDO"),"X")</f>
        <v/>
      </c>
      <c r="I1070" s="17" t="str">
        <f>IF(IFERROR(FIND(I$13,INDEX(DATOS!CB:CB,MATCH(CHECKLIST!B1070,DATOS!B:B,0),1),1),"")="","","X")</f>
        <v/>
      </c>
      <c r="J1070" s="17" t="str">
        <f>IF(IFERROR(FIND(J$13,INDEX(DATOS!CB:CB,MATCH(CHECKLIST!B1070,DATOS!B:B,0),1),1),"")="","","X")</f>
        <v/>
      </c>
      <c r="K1070" s="17" t="str">
        <f>IF(IFERROR(FIND(K$13,INDEX(DATOS!CB:CB,MATCH(CHECKLIST!B1070,DATOS!B:B,0),1),1),"")="","","X")</f>
        <v/>
      </c>
      <c r="L1070" s="17" t="str">
        <f>IF(IFERROR(FIND(L$13,INDEX(DATOS!CB:CB,MATCH(CHECKLIST!B1070,DATOS!B:B,0),1),1),"")="","","X")</f>
        <v/>
      </c>
      <c r="M1070" s="17" t="str">
        <f>IF(IFERROR(FIND(M$13,INDEX(DATOS!CB:CB,MATCH(CHECKLIST!B1070,DATOS!B:B,0),1),1),"")="","","X")</f>
        <v/>
      </c>
      <c r="N1070" s="49" t="str">
        <f ca="1">IFERROR(IF(INDEX(DATOS!I:I,MATCH(CHECKLIST!B1070,DATOS!B:B,0),1)="","X",IF(INDEX(DATOS!I:I,MATCH(CHECKLIST!B1070,DATOS!B:B,0),1)&gt;YEAR(TODAY())-1,"","VENCIDA")),"")</f>
        <v/>
      </c>
      <c r="O1070" s="49" t="str">
        <f>IFERROR(IF(INDEX(DATOS!AQ:AQ,MATCH(CHECKLIST!B1070,DATOS!B:B,0),1)=0,"",INDEX(DATOS!AQ:AQ,MATCH(CHECKLIST!B1070,DATOS!B:B,0),1)),"")</f>
        <v/>
      </c>
      <c r="P1070" s="17" t="str">
        <f>IF(B1070="","",IF(IFERROR(FIND(P$13,INDEX(DATOS!CB:CB,MATCH(CHECKLIST!B1070,DATOS!B:B,0),1),1),"")="","","X"))</f>
        <v/>
      </c>
      <c r="Q1070" s="17" t="str">
        <f>IF(B1070="","",IF(IFERROR(FIND(Q$13,INDEX(DATOS!CB:CB,MATCH(CHECKLIST!B1070,DATOS!B:B,0),1),1),"")="","","X"))</f>
        <v/>
      </c>
    </row>
    <row r="1071" spans="2:17" x14ac:dyDescent="0.25">
      <c r="B1071" t="str">
        <f>IFERROR(INDEX(DATOS!B:B,MATCH(CHECKLIST!A1071,DATOS!BV:BV,0),1),"")</f>
        <v/>
      </c>
      <c r="C1071" t="str">
        <f>IFERROR(INDEX(DATOS!J:J,MATCH(CHECKLIST!A1071,DATOS!BV:BV,0),1),"")</f>
        <v/>
      </c>
      <c r="D1071" t="str">
        <f>IFERROR(INDEX(DATOS!R:R,MATCH(CHECKLIST!E1071,DATOS!C:C,0),1),"")</f>
        <v/>
      </c>
      <c r="E1071" s="16" t="str">
        <f>IFERROR(INDEX(DATOS!C:C,MATCH(CHECKLIST!A1071,DATOS!BV:BV,0),1),"")</f>
        <v/>
      </c>
      <c r="F1071" s="13" t="str">
        <f t="shared" si="55"/>
        <v/>
      </c>
      <c r="G1071" s="17" t="str">
        <f>IF(IFERROR(FIND(G$13,INDEX(DATOS!CB:CB,MATCH(CHECKLIST!B1071,DATOS!B:B,0),1),1),"")="",IF(IFERROR(FIND("FINADO",INDEX(DATOS!CB:CB,MATCH(CHECKLIST!B1071,DATOS!B:B,0),1),1),"")="",IF(IFERROR(FIND("BAJA",INDEX(DATOS!CB:CB,MATCH(CHECKLIST!B1071,DATOS!B:B,0),1),1),"")="",IF(IFERROR(FIND("FECHA PEUA",INDEX(DATOS!CB:CB,MATCH(CHECKLIST!B1071,DATOS!B:B,0),1),1),"")="",IF(IFERROR(FIND("FIRMA",INDEX(DATOS!CB:CB,MATCH(CHECKLIST!B1071,DATOS!B:B,0),1),1),"")="","","FIRMA"),"PEUA"),"BAJA"),"FINADO"),"X")</f>
        <v/>
      </c>
      <c r="H1071" s="17" t="str">
        <f>IF(IFERROR(FIND(H$13,INDEX(DATOS!CB:CB,MATCH(CHECKLIST!B1071,DATOS!B:B,0),1),1),"")="",IF(IFERROR(FIND("VENCIDA",INDEX(DATOS!BI:BI,MATCH(CHECKLIST!B1071,DATOS!B:B,0),1),1),"")="","","VENCIDO"),"X")</f>
        <v/>
      </c>
      <c r="I1071" s="17" t="str">
        <f>IF(IFERROR(FIND(I$13,INDEX(DATOS!CB:CB,MATCH(CHECKLIST!B1071,DATOS!B:B,0),1),1),"")="","","X")</f>
        <v/>
      </c>
      <c r="J1071" s="17" t="str">
        <f>IF(IFERROR(FIND(J$13,INDEX(DATOS!CB:CB,MATCH(CHECKLIST!B1071,DATOS!B:B,0),1),1),"")="","","X")</f>
        <v/>
      </c>
      <c r="K1071" s="17" t="str">
        <f>IF(IFERROR(FIND(K$13,INDEX(DATOS!CB:CB,MATCH(CHECKLIST!B1071,DATOS!B:B,0),1),1),"")="","","X")</f>
        <v/>
      </c>
      <c r="L1071" s="17" t="str">
        <f>IF(IFERROR(FIND(L$13,INDEX(DATOS!CB:CB,MATCH(CHECKLIST!B1071,DATOS!B:B,0),1),1),"")="","","X")</f>
        <v/>
      </c>
      <c r="M1071" s="17" t="str">
        <f>IF(IFERROR(FIND(M$13,INDEX(DATOS!CB:CB,MATCH(CHECKLIST!B1071,DATOS!B:B,0),1),1),"")="","","X")</f>
        <v/>
      </c>
      <c r="N1071" s="49" t="str">
        <f ca="1">IFERROR(IF(INDEX(DATOS!I:I,MATCH(CHECKLIST!B1071,DATOS!B:B,0),1)="","X",IF(INDEX(DATOS!I:I,MATCH(CHECKLIST!B1071,DATOS!B:B,0),1)&gt;YEAR(TODAY())-1,"","VENCIDA")),"")</f>
        <v/>
      </c>
      <c r="O1071" s="49" t="str">
        <f>IFERROR(IF(INDEX(DATOS!AQ:AQ,MATCH(CHECKLIST!B1071,DATOS!B:B,0),1)=0,"",INDEX(DATOS!AQ:AQ,MATCH(CHECKLIST!B1071,DATOS!B:B,0),1)),"")</f>
        <v/>
      </c>
      <c r="P1071" s="17" t="str">
        <f>IF(B1071="","",IF(IFERROR(FIND(P$13,INDEX(DATOS!CB:CB,MATCH(CHECKLIST!B1071,DATOS!B:B,0),1),1),"")="","","X"))</f>
        <v/>
      </c>
      <c r="Q1071" s="17" t="str">
        <f>IF(B1071="","",IF(IFERROR(FIND(Q$13,INDEX(DATOS!CB:CB,MATCH(CHECKLIST!B1071,DATOS!B:B,0),1),1),"")="","","X"))</f>
        <v/>
      </c>
    </row>
    <row r="1072" spans="2:17" x14ac:dyDescent="0.25">
      <c r="B1072" t="str">
        <f>IFERROR(INDEX(DATOS!B:B,MATCH(CHECKLIST!A1072,DATOS!BV:BV,0),1),"")</f>
        <v/>
      </c>
      <c r="C1072" t="str">
        <f>IFERROR(INDEX(DATOS!J:J,MATCH(CHECKLIST!A1072,DATOS!BV:BV,0),1),"")</f>
        <v/>
      </c>
      <c r="D1072" t="str">
        <f>IFERROR(INDEX(DATOS!R:R,MATCH(CHECKLIST!E1072,DATOS!C:C,0),1),"")</f>
        <v/>
      </c>
      <c r="E1072" s="16" t="str">
        <f>IFERROR(INDEX(DATOS!C:C,MATCH(CHECKLIST!A1072,DATOS!BV:BV,0),1),"")</f>
        <v/>
      </c>
      <c r="F1072" s="13" t="str">
        <f t="shared" si="55"/>
        <v/>
      </c>
      <c r="G1072" s="17" t="str">
        <f>IF(IFERROR(FIND(G$13,INDEX(DATOS!CB:CB,MATCH(CHECKLIST!B1072,DATOS!B:B,0),1),1),"")="",IF(IFERROR(FIND("FINADO",INDEX(DATOS!CB:CB,MATCH(CHECKLIST!B1072,DATOS!B:B,0),1),1),"")="",IF(IFERROR(FIND("BAJA",INDEX(DATOS!CB:CB,MATCH(CHECKLIST!B1072,DATOS!B:B,0),1),1),"")="",IF(IFERROR(FIND("FECHA PEUA",INDEX(DATOS!CB:CB,MATCH(CHECKLIST!B1072,DATOS!B:B,0),1),1),"")="",IF(IFERROR(FIND("FIRMA",INDEX(DATOS!CB:CB,MATCH(CHECKLIST!B1072,DATOS!B:B,0),1),1),"")="","","FIRMA"),"PEUA"),"BAJA"),"FINADO"),"X")</f>
        <v/>
      </c>
      <c r="H1072" s="17" t="str">
        <f>IF(IFERROR(FIND(H$13,INDEX(DATOS!CB:CB,MATCH(CHECKLIST!B1072,DATOS!B:B,0),1),1),"")="",IF(IFERROR(FIND("VENCIDA",INDEX(DATOS!BI:BI,MATCH(CHECKLIST!B1072,DATOS!B:B,0),1),1),"")="","","VENCIDO"),"X")</f>
        <v/>
      </c>
      <c r="I1072" s="17" t="str">
        <f>IF(IFERROR(FIND(I$13,INDEX(DATOS!CB:CB,MATCH(CHECKLIST!B1072,DATOS!B:B,0),1),1),"")="","","X")</f>
        <v/>
      </c>
      <c r="J1072" s="17" t="str">
        <f>IF(IFERROR(FIND(J$13,INDEX(DATOS!CB:CB,MATCH(CHECKLIST!B1072,DATOS!B:B,0),1),1),"")="","","X")</f>
        <v/>
      </c>
      <c r="K1072" s="17" t="str">
        <f>IF(IFERROR(FIND(K$13,INDEX(DATOS!CB:CB,MATCH(CHECKLIST!B1072,DATOS!B:B,0),1),1),"")="","","X")</f>
        <v/>
      </c>
      <c r="L1072" s="17" t="str">
        <f>IF(IFERROR(FIND(L$13,INDEX(DATOS!CB:CB,MATCH(CHECKLIST!B1072,DATOS!B:B,0),1),1),"")="","","X")</f>
        <v/>
      </c>
      <c r="M1072" s="17" t="str">
        <f>IF(IFERROR(FIND(M$13,INDEX(DATOS!CB:CB,MATCH(CHECKLIST!B1072,DATOS!B:B,0),1),1),"")="","","X")</f>
        <v/>
      </c>
      <c r="N1072" s="49" t="str">
        <f ca="1">IFERROR(IF(INDEX(DATOS!I:I,MATCH(CHECKLIST!B1072,DATOS!B:B,0),1)="","X",IF(INDEX(DATOS!I:I,MATCH(CHECKLIST!B1072,DATOS!B:B,0),1)&gt;YEAR(TODAY())-1,"","VENCIDA")),"")</f>
        <v/>
      </c>
      <c r="O1072" s="49" t="str">
        <f>IFERROR(IF(INDEX(DATOS!AQ:AQ,MATCH(CHECKLIST!B1072,DATOS!B:B,0),1)=0,"",INDEX(DATOS!AQ:AQ,MATCH(CHECKLIST!B1072,DATOS!B:B,0),1)),"")</f>
        <v/>
      </c>
      <c r="P1072" s="17" t="str">
        <f>IF(B1072="","",IF(IFERROR(FIND(P$13,INDEX(DATOS!CB:CB,MATCH(CHECKLIST!B1072,DATOS!B:B,0),1),1),"")="","","X"))</f>
        <v/>
      </c>
      <c r="Q1072" s="17" t="str">
        <f>IF(B1072="","",IF(IFERROR(FIND(Q$13,INDEX(DATOS!CB:CB,MATCH(CHECKLIST!B1072,DATOS!B:B,0),1),1),"")="","","X"))</f>
        <v/>
      </c>
    </row>
    <row r="1073" spans="2:17" x14ac:dyDescent="0.25">
      <c r="B1073" t="str">
        <f>IFERROR(INDEX(DATOS!B:B,MATCH(CHECKLIST!A1073,DATOS!BV:BV,0),1),"")</f>
        <v/>
      </c>
      <c r="C1073" t="str">
        <f>IFERROR(INDEX(DATOS!J:J,MATCH(CHECKLIST!A1073,DATOS!BV:BV,0),1),"")</f>
        <v/>
      </c>
      <c r="D1073" t="str">
        <f>IFERROR(INDEX(DATOS!R:R,MATCH(CHECKLIST!E1073,DATOS!C:C,0),1),"")</f>
        <v/>
      </c>
      <c r="E1073" s="16" t="str">
        <f>IFERROR(INDEX(DATOS!C:C,MATCH(CHECKLIST!A1073,DATOS!BV:BV,0),1),"")</f>
        <v/>
      </c>
      <c r="F1073" s="13" t="str">
        <f t="shared" si="55"/>
        <v/>
      </c>
      <c r="G1073" s="17" t="str">
        <f>IF(IFERROR(FIND(G$13,INDEX(DATOS!CB:CB,MATCH(CHECKLIST!B1073,DATOS!B:B,0),1),1),"")="",IF(IFERROR(FIND("FINADO",INDEX(DATOS!CB:CB,MATCH(CHECKLIST!B1073,DATOS!B:B,0),1),1),"")="",IF(IFERROR(FIND("BAJA",INDEX(DATOS!CB:CB,MATCH(CHECKLIST!B1073,DATOS!B:B,0),1),1),"")="",IF(IFERROR(FIND("FECHA PEUA",INDEX(DATOS!CB:CB,MATCH(CHECKLIST!B1073,DATOS!B:B,0),1),1),"")="",IF(IFERROR(FIND("FIRMA",INDEX(DATOS!CB:CB,MATCH(CHECKLIST!B1073,DATOS!B:B,0),1),1),"")="","","FIRMA"),"PEUA"),"BAJA"),"FINADO"),"X")</f>
        <v/>
      </c>
      <c r="H1073" s="17" t="str">
        <f>IF(IFERROR(FIND(H$13,INDEX(DATOS!CB:CB,MATCH(CHECKLIST!B1073,DATOS!B:B,0),1),1),"")="",IF(IFERROR(FIND("VENCIDA",INDEX(DATOS!BI:BI,MATCH(CHECKLIST!B1073,DATOS!B:B,0),1),1),"")="","","VENCIDO"),"X")</f>
        <v/>
      </c>
      <c r="I1073" s="17" t="str">
        <f>IF(IFERROR(FIND(I$13,INDEX(DATOS!CB:CB,MATCH(CHECKLIST!B1073,DATOS!B:B,0),1),1),"")="","","X")</f>
        <v/>
      </c>
      <c r="J1073" s="17" t="str">
        <f>IF(IFERROR(FIND(J$13,INDEX(DATOS!CB:CB,MATCH(CHECKLIST!B1073,DATOS!B:B,0),1),1),"")="","","X")</f>
        <v/>
      </c>
      <c r="K1073" s="17" t="str">
        <f>IF(IFERROR(FIND(K$13,INDEX(DATOS!CB:CB,MATCH(CHECKLIST!B1073,DATOS!B:B,0),1),1),"")="","","X")</f>
        <v/>
      </c>
      <c r="L1073" s="17" t="str">
        <f>IF(IFERROR(FIND(L$13,INDEX(DATOS!CB:CB,MATCH(CHECKLIST!B1073,DATOS!B:B,0),1),1),"")="","","X")</f>
        <v/>
      </c>
      <c r="M1073" s="17" t="str">
        <f>IF(IFERROR(FIND(M$13,INDEX(DATOS!CB:CB,MATCH(CHECKLIST!B1073,DATOS!B:B,0),1),1),"")="","","X")</f>
        <v/>
      </c>
      <c r="N1073" s="49" t="str">
        <f ca="1">IFERROR(IF(INDEX(DATOS!I:I,MATCH(CHECKLIST!B1073,DATOS!B:B,0),1)="","X",IF(INDEX(DATOS!I:I,MATCH(CHECKLIST!B1073,DATOS!B:B,0),1)&gt;YEAR(TODAY())-1,"","VENCIDA")),"")</f>
        <v/>
      </c>
      <c r="O1073" s="49" t="str">
        <f>IFERROR(IF(INDEX(DATOS!AQ:AQ,MATCH(CHECKLIST!B1073,DATOS!B:B,0),1)=0,"",INDEX(DATOS!AQ:AQ,MATCH(CHECKLIST!B1073,DATOS!B:B,0),1)),"")</f>
        <v/>
      </c>
      <c r="P1073" s="17" t="str">
        <f>IF(B1073="","",IF(IFERROR(FIND(P$13,INDEX(DATOS!CB:CB,MATCH(CHECKLIST!B1073,DATOS!B:B,0),1),1),"")="","","X"))</f>
        <v/>
      </c>
      <c r="Q1073" s="17" t="str">
        <f>IF(B1073="","",IF(IFERROR(FIND(Q$13,INDEX(DATOS!CB:CB,MATCH(CHECKLIST!B1073,DATOS!B:B,0),1),1),"")="","","X"))</f>
        <v/>
      </c>
    </row>
    <row r="1074" spans="2:17" x14ac:dyDescent="0.25">
      <c r="B1074" t="str">
        <f>IFERROR(INDEX(DATOS!B:B,MATCH(CHECKLIST!A1074,DATOS!BV:BV,0),1),"")</f>
        <v/>
      </c>
      <c r="C1074" t="str">
        <f>IFERROR(INDEX(DATOS!J:J,MATCH(CHECKLIST!A1074,DATOS!BV:BV,0),1),"")</f>
        <v/>
      </c>
      <c r="D1074" t="str">
        <f>IFERROR(INDEX(DATOS!R:R,MATCH(CHECKLIST!E1074,DATOS!C:C,0),1),"")</f>
        <v/>
      </c>
      <c r="E1074" s="16" t="str">
        <f>IFERROR(INDEX(DATOS!C:C,MATCH(CHECKLIST!A1074,DATOS!BV:BV,0),1),"")</f>
        <v/>
      </c>
      <c r="F1074" s="13" t="str">
        <f t="shared" si="55"/>
        <v/>
      </c>
      <c r="G1074" s="17" t="str">
        <f>IF(IFERROR(FIND(G$13,INDEX(DATOS!CB:CB,MATCH(CHECKLIST!B1074,DATOS!B:B,0),1),1),"")="",IF(IFERROR(FIND("FINADO",INDEX(DATOS!CB:CB,MATCH(CHECKLIST!B1074,DATOS!B:B,0),1),1),"")="",IF(IFERROR(FIND("BAJA",INDEX(DATOS!CB:CB,MATCH(CHECKLIST!B1074,DATOS!B:B,0),1),1),"")="",IF(IFERROR(FIND("FECHA PEUA",INDEX(DATOS!CB:CB,MATCH(CHECKLIST!B1074,DATOS!B:B,0),1),1),"")="",IF(IFERROR(FIND("FIRMA",INDEX(DATOS!CB:CB,MATCH(CHECKLIST!B1074,DATOS!B:B,0),1),1),"")="","","FIRMA"),"PEUA"),"BAJA"),"FINADO"),"X")</f>
        <v/>
      </c>
      <c r="H1074" s="17" t="str">
        <f>IF(IFERROR(FIND(H$13,INDEX(DATOS!CB:CB,MATCH(CHECKLIST!B1074,DATOS!B:B,0),1),1),"")="",IF(IFERROR(FIND("VENCIDA",INDEX(DATOS!BI:BI,MATCH(CHECKLIST!B1074,DATOS!B:B,0),1),1),"")="","","VENCIDO"),"X")</f>
        <v/>
      </c>
      <c r="I1074" s="17" t="str">
        <f>IF(IFERROR(FIND(I$13,INDEX(DATOS!CB:CB,MATCH(CHECKLIST!B1074,DATOS!B:B,0),1),1),"")="","","X")</f>
        <v/>
      </c>
      <c r="J1074" s="17" t="str">
        <f>IF(IFERROR(FIND(J$13,INDEX(DATOS!CB:CB,MATCH(CHECKLIST!B1074,DATOS!B:B,0),1),1),"")="","","X")</f>
        <v/>
      </c>
      <c r="K1074" s="17" t="str">
        <f>IF(IFERROR(FIND(K$13,INDEX(DATOS!CB:CB,MATCH(CHECKLIST!B1074,DATOS!B:B,0),1),1),"")="","","X")</f>
        <v/>
      </c>
      <c r="L1074" s="17" t="str">
        <f>IF(IFERROR(FIND(L$13,INDEX(DATOS!CB:CB,MATCH(CHECKLIST!B1074,DATOS!B:B,0),1),1),"")="","","X")</f>
        <v/>
      </c>
      <c r="M1074" s="17" t="str">
        <f>IF(IFERROR(FIND(M$13,INDEX(DATOS!CB:CB,MATCH(CHECKLIST!B1074,DATOS!B:B,0),1),1),"")="","","X")</f>
        <v/>
      </c>
      <c r="N1074" s="49" t="str">
        <f ca="1">IFERROR(IF(INDEX(DATOS!I:I,MATCH(CHECKLIST!B1074,DATOS!B:B,0),1)="","X",IF(INDEX(DATOS!I:I,MATCH(CHECKLIST!B1074,DATOS!B:B,0),1)&gt;YEAR(TODAY())-1,"","VENCIDA")),"")</f>
        <v/>
      </c>
      <c r="O1074" s="49" t="str">
        <f>IFERROR(IF(INDEX(DATOS!AQ:AQ,MATCH(CHECKLIST!B1074,DATOS!B:B,0),1)=0,"",INDEX(DATOS!AQ:AQ,MATCH(CHECKLIST!B1074,DATOS!B:B,0),1)),"")</f>
        <v/>
      </c>
      <c r="P1074" s="17" t="str">
        <f>IF(B1074="","",IF(IFERROR(FIND(P$13,INDEX(DATOS!CB:CB,MATCH(CHECKLIST!B1074,DATOS!B:B,0),1),1),"")="","","X"))</f>
        <v/>
      </c>
      <c r="Q1074" s="17" t="str">
        <f>IF(B1074="","",IF(IFERROR(FIND(Q$13,INDEX(DATOS!CB:CB,MATCH(CHECKLIST!B1074,DATOS!B:B,0),1),1),"")="","","X"))</f>
        <v/>
      </c>
    </row>
    <row r="1075" spans="2:17" x14ac:dyDescent="0.25">
      <c r="B1075" t="str">
        <f>IFERROR(INDEX(DATOS!B:B,MATCH(CHECKLIST!A1075,DATOS!BV:BV,0),1),"")</f>
        <v/>
      </c>
      <c r="C1075" t="str">
        <f>IFERROR(INDEX(DATOS!J:J,MATCH(CHECKLIST!A1075,DATOS!BV:BV,0),1),"")</f>
        <v/>
      </c>
      <c r="D1075" t="str">
        <f>IFERROR(INDEX(DATOS!R:R,MATCH(CHECKLIST!E1075,DATOS!C:C,0),1),"")</f>
        <v/>
      </c>
      <c r="E1075" s="16" t="str">
        <f>IFERROR(INDEX(DATOS!C:C,MATCH(CHECKLIST!A1075,DATOS!BV:BV,0),1),"")</f>
        <v/>
      </c>
      <c r="F1075" s="13" t="str">
        <f t="shared" si="55"/>
        <v/>
      </c>
      <c r="G1075" s="17" t="str">
        <f>IF(IFERROR(FIND(G$13,INDEX(DATOS!CB:CB,MATCH(CHECKLIST!B1075,DATOS!B:B,0),1),1),"")="",IF(IFERROR(FIND("FINADO",INDEX(DATOS!CB:CB,MATCH(CHECKLIST!B1075,DATOS!B:B,0),1),1),"")="",IF(IFERROR(FIND("BAJA",INDEX(DATOS!CB:CB,MATCH(CHECKLIST!B1075,DATOS!B:B,0),1),1),"")="",IF(IFERROR(FIND("FECHA PEUA",INDEX(DATOS!CB:CB,MATCH(CHECKLIST!B1075,DATOS!B:B,0),1),1),"")="",IF(IFERROR(FIND("FIRMA",INDEX(DATOS!CB:CB,MATCH(CHECKLIST!B1075,DATOS!B:B,0),1),1),"")="","","FIRMA"),"PEUA"),"BAJA"),"FINADO"),"X")</f>
        <v/>
      </c>
      <c r="H1075" s="17" t="str">
        <f>IF(IFERROR(FIND(H$13,INDEX(DATOS!CB:CB,MATCH(CHECKLIST!B1075,DATOS!B:B,0),1),1),"")="",IF(IFERROR(FIND("VENCIDA",INDEX(DATOS!BI:BI,MATCH(CHECKLIST!B1075,DATOS!B:B,0),1),1),"")="","","VENCIDO"),"X")</f>
        <v/>
      </c>
      <c r="I1075" s="17" t="str">
        <f>IF(IFERROR(FIND(I$13,INDEX(DATOS!CB:CB,MATCH(CHECKLIST!B1075,DATOS!B:B,0),1),1),"")="","","X")</f>
        <v/>
      </c>
      <c r="J1075" s="17" t="str">
        <f>IF(IFERROR(FIND(J$13,INDEX(DATOS!CB:CB,MATCH(CHECKLIST!B1075,DATOS!B:B,0),1),1),"")="","","X")</f>
        <v/>
      </c>
      <c r="K1075" s="17" t="str">
        <f>IF(IFERROR(FIND(K$13,INDEX(DATOS!CB:CB,MATCH(CHECKLIST!B1075,DATOS!B:B,0),1),1),"")="","","X")</f>
        <v/>
      </c>
      <c r="L1075" s="17" t="str">
        <f>IF(IFERROR(FIND(L$13,INDEX(DATOS!CB:CB,MATCH(CHECKLIST!B1075,DATOS!B:B,0),1),1),"")="","","X")</f>
        <v/>
      </c>
      <c r="M1075" s="17" t="str">
        <f>IF(IFERROR(FIND(M$13,INDEX(DATOS!CB:CB,MATCH(CHECKLIST!B1075,DATOS!B:B,0),1),1),"")="","","X")</f>
        <v/>
      </c>
      <c r="N1075" s="49" t="str">
        <f ca="1">IFERROR(IF(INDEX(DATOS!I:I,MATCH(CHECKLIST!B1075,DATOS!B:B,0),1)="","X",IF(INDEX(DATOS!I:I,MATCH(CHECKLIST!B1075,DATOS!B:B,0),1)&gt;YEAR(TODAY())-1,"","VENCIDA")),"")</f>
        <v/>
      </c>
      <c r="O1075" s="49" t="str">
        <f>IFERROR(IF(INDEX(DATOS!AQ:AQ,MATCH(CHECKLIST!B1075,DATOS!B:B,0),1)=0,"",INDEX(DATOS!AQ:AQ,MATCH(CHECKLIST!B1075,DATOS!B:B,0),1)),"")</f>
        <v/>
      </c>
      <c r="P1075" s="17" t="str">
        <f>IF(B1075="","",IF(IFERROR(FIND(P$13,INDEX(DATOS!CB:CB,MATCH(CHECKLIST!B1075,DATOS!B:B,0),1),1),"")="","","X"))</f>
        <v/>
      </c>
      <c r="Q1075" s="17" t="str">
        <f>IF(B1075="","",IF(IFERROR(FIND(Q$13,INDEX(DATOS!CB:CB,MATCH(CHECKLIST!B1075,DATOS!B:B,0),1),1),"")="","","X"))</f>
        <v/>
      </c>
    </row>
    <row r="1076" spans="2:17" x14ac:dyDescent="0.25">
      <c r="B1076" t="str">
        <f>IFERROR(INDEX(DATOS!B:B,MATCH(CHECKLIST!A1076,DATOS!BV:BV,0),1),"")</f>
        <v/>
      </c>
      <c r="C1076" t="str">
        <f>IFERROR(INDEX(DATOS!J:J,MATCH(CHECKLIST!A1076,DATOS!BV:BV,0),1),"")</f>
        <v/>
      </c>
      <c r="D1076" t="str">
        <f>IFERROR(INDEX(DATOS!R:R,MATCH(CHECKLIST!E1076,DATOS!C:C,0),1),"")</f>
        <v/>
      </c>
      <c r="E1076" s="16" t="str">
        <f>IFERROR(INDEX(DATOS!C:C,MATCH(CHECKLIST!A1076,DATOS!BV:BV,0),1),"")</f>
        <v/>
      </c>
      <c r="F1076" s="13" t="str">
        <f t="shared" si="55"/>
        <v/>
      </c>
      <c r="G1076" s="17" t="str">
        <f>IF(IFERROR(FIND(G$13,INDEX(DATOS!CB:CB,MATCH(CHECKLIST!B1076,DATOS!B:B,0),1),1),"")="",IF(IFERROR(FIND("FINADO",INDEX(DATOS!CB:CB,MATCH(CHECKLIST!B1076,DATOS!B:B,0),1),1),"")="",IF(IFERROR(FIND("BAJA",INDEX(DATOS!CB:CB,MATCH(CHECKLIST!B1076,DATOS!B:B,0),1),1),"")="",IF(IFERROR(FIND("FECHA PEUA",INDEX(DATOS!CB:CB,MATCH(CHECKLIST!B1076,DATOS!B:B,0),1),1),"")="",IF(IFERROR(FIND("FIRMA",INDEX(DATOS!CB:CB,MATCH(CHECKLIST!B1076,DATOS!B:B,0),1),1),"")="","","FIRMA"),"PEUA"),"BAJA"),"FINADO"),"X")</f>
        <v/>
      </c>
      <c r="H1076" s="17" t="str">
        <f>IF(IFERROR(FIND(H$13,INDEX(DATOS!CB:CB,MATCH(CHECKLIST!B1076,DATOS!B:B,0),1),1),"")="",IF(IFERROR(FIND("VENCIDA",INDEX(DATOS!BI:BI,MATCH(CHECKLIST!B1076,DATOS!B:B,0),1),1),"")="","","VENCIDO"),"X")</f>
        <v/>
      </c>
      <c r="I1076" s="17" t="str">
        <f>IF(IFERROR(FIND(I$13,INDEX(DATOS!CB:CB,MATCH(CHECKLIST!B1076,DATOS!B:B,0),1),1),"")="","","X")</f>
        <v/>
      </c>
      <c r="J1076" s="17" t="str">
        <f>IF(IFERROR(FIND(J$13,INDEX(DATOS!CB:CB,MATCH(CHECKLIST!B1076,DATOS!B:B,0),1),1),"")="","","X")</f>
        <v/>
      </c>
      <c r="K1076" s="17" t="str">
        <f>IF(IFERROR(FIND(K$13,INDEX(DATOS!CB:CB,MATCH(CHECKLIST!B1076,DATOS!B:B,0),1),1),"")="","","X")</f>
        <v/>
      </c>
      <c r="L1076" s="17" t="str">
        <f>IF(IFERROR(FIND(L$13,INDEX(DATOS!CB:CB,MATCH(CHECKLIST!B1076,DATOS!B:B,0),1),1),"")="","","X")</f>
        <v/>
      </c>
      <c r="M1076" s="17" t="str">
        <f>IF(IFERROR(FIND(M$13,INDEX(DATOS!CB:CB,MATCH(CHECKLIST!B1076,DATOS!B:B,0),1),1),"")="","","X")</f>
        <v/>
      </c>
      <c r="N1076" s="49" t="str">
        <f ca="1">IFERROR(IF(INDEX(DATOS!I:I,MATCH(CHECKLIST!B1076,DATOS!B:B,0),1)="","X",IF(INDEX(DATOS!I:I,MATCH(CHECKLIST!B1076,DATOS!B:B,0),1)&gt;YEAR(TODAY())-1,"","VENCIDA")),"")</f>
        <v/>
      </c>
      <c r="O1076" s="49" t="str">
        <f>IFERROR(IF(INDEX(DATOS!AQ:AQ,MATCH(CHECKLIST!B1076,DATOS!B:B,0),1)=0,"",INDEX(DATOS!AQ:AQ,MATCH(CHECKLIST!B1076,DATOS!B:B,0),1)),"")</f>
        <v/>
      </c>
      <c r="P1076" s="17" t="str">
        <f>IF(B1076="","",IF(IFERROR(FIND(P$13,INDEX(DATOS!CB:CB,MATCH(CHECKLIST!B1076,DATOS!B:B,0),1),1),"")="","","X"))</f>
        <v/>
      </c>
      <c r="Q1076" s="17" t="str">
        <f>IF(B1076="","",IF(IFERROR(FIND(Q$13,INDEX(DATOS!CB:CB,MATCH(CHECKLIST!B1076,DATOS!B:B,0),1),1),"")="","","X"))</f>
        <v/>
      </c>
    </row>
    <row r="1077" spans="2:17" x14ac:dyDescent="0.25">
      <c r="B1077" t="str">
        <f>IFERROR(INDEX(DATOS!B:B,MATCH(CHECKLIST!A1077,DATOS!BV:BV,0),1),"")</f>
        <v/>
      </c>
      <c r="C1077" t="str">
        <f>IFERROR(INDEX(DATOS!J:J,MATCH(CHECKLIST!A1077,DATOS!BV:BV,0),1),"")</f>
        <v/>
      </c>
      <c r="D1077" t="str">
        <f>IFERROR(INDEX(DATOS!R:R,MATCH(CHECKLIST!E1077,DATOS!C:C,0),1),"")</f>
        <v/>
      </c>
      <c r="E1077" s="16" t="str">
        <f>IFERROR(INDEX(DATOS!C:C,MATCH(CHECKLIST!A1077,DATOS!BV:BV,0),1),"")</f>
        <v/>
      </c>
      <c r="F1077" s="13" t="str">
        <f t="shared" si="55"/>
        <v/>
      </c>
      <c r="G1077" s="17" t="str">
        <f>IF(IFERROR(FIND(G$13,INDEX(DATOS!CB:CB,MATCH(CHECKLIST!B1077,DATOS!B:B,0),1),1),"")="",IF(IFERROR(FIND("FINADO",INDEX(DATOS!CB:CB,MATCH(CHECKLIST!B1077,DATOS!B:B,0),1),1),"")="",IF(IFERROR(FIND("BAJA",INDEX(DATOS!CB:CB,MATCH(CHECKLIST!B1077,DATOS!B:B,0),1),1),"")="",IF(IFERROR(FIND("FECHA PEUA",INDEX(DATOS!CB:CB,MATCH(CHECKLIST!B1077,DATOS!B:B,0),1),1),"")="",IF(IFERROR(FIND("FIRMA",INDEX(DATOS!CB:CB,MATCH(CHECKLIST!B1077,DATOS!B:B,0),1),1),"")="","","FIRMA"),"PEUA"),"BAJA"),"FINADO"),"X")</f>
        <v/>
      </c>
      <c r="H1077" s="17" t="str">
        <f>IF(IFERROR(FIND(H$13,INDEX(DATOS!CB:CB,MATCH(CHECKLIST!B1077,DATOS!B:B,0),1),1),"")="",IF(IFERROR(FIND("VENCIDA",INDEX(DATOS!BI:BI,MATCH(CHECKLIST!B1077,DATOS!B:B,0),1),1),"")="","","VENCIDO"),"X")</f>
        <v/>
      </c>
      <c r="I1077" s="17" t="str">
        <f>IF(IFERROR(FIND(I$13,INDEX(DATOS!CB:CB,MATCH(CHECKLIST!B1077,DATOS!B:B,0),1),1),"")="","","X")</f>
        <v/>
      </c>
      <c r="J1077" s="17" t="str">
        <f>IF(IFERROR(FIND(J$13,INDEX(DATOS!CB:CB,MATCH(CHECKLIST!B1077,DATOS!B:B,0),1),1),"")="","","X")</f>
        <v/>
      </c>
      <c r="K1077" s="17" t="str">
        <f>IF(IFERROR(FIND(K$13,INDEX(DATOS!CB:CB,MATCH(CHECKLIST!B1077,DATOS!B:B,0),1),1),"")="","","X")</f>
        <v/>
      </c>
      <c r="L1077" s="17" t="str">
        <f>IF(IFERROR(FIND(L$13,INDEX(DATOS!CB:CB,MATCH(CHECKLIST!B1077,DATOS!B:B,0),1),1),"")="","","X")</f>
        <v/>
      </c>
      <c r="M1077" s="17" t="str">
        <f>IF(IFERROR(FIND(M$13,INDEX(DATOS!CB:CB,MATCH(CHECKLIST!B1077,DATOS!B:B,0),1),1),"")="","","X")</f>
        <v/>
      </c>
      <c r="N1077" s="49" t="str">
        <f ca="1">IFERROR(IF(INDEX(DATOS!I:I,MATCH(CHECKLIST!B1077,DATOS!B:B,0),1)="","X",IF(INDEX(DATOS!I:I,MATCH(CHECKLIST!B1077,DATOS!B:B,0),1)&gt;YEAR(TODAY())-1,"","VENCIDA")),"")</f>
        <v/>
      </c>
      <c r="O1077" s="49" t="str">
        <f>IFERROR(IF(INDEX(DATOS!AQ:AQ,MATCH(CHECKLIST!B1077,DATOS!B:B,0),1)=0,"",INDEX(DATOS!AQ:AQ,MATCH(CHECKLIST!B1077,DATOS!B:B,0),1)),"")</f>
        <v/>
      </c>
      <c r="P1077" s="17" t="str">
        <f>IF(B1077="","",IF(IFERROR(FIND(P$13,INDEX(DATOS!CB:CB,MATCH(CHECKLIST!B1077,DATOS!B:B,0),1),1),"")="","","X"))</f>
        <v/>
      </c>
      <c r="Q1077" s="17" t="str">
        <f>IF(B1077="","",IF(IFERROR(FIND(Q$13,INDEX(DATOS!CB:CB,MATCH(CHECKLIST!B1077,DATOS!B:B,0),1),1),"")="","","X"))</f>
        <v/>
      </c>
    </row>
    <row r="1078" spans="2:17" x14ac:dyDescent="0.25">
      <c r="B1078" t="str">
        <f>IFERROR(INDEX(DATOS!B:B,MATCH(CHECKLIST!A1078,DATOS!BV:BV,0),1),"")</f>
        <v/>
      </c>
      <c r="C1078" t="str">
        <f>IFERROR(INDEX(DATOS!J:J,MATCH(CHECKLIST!A1078,DATOS!BV:BV,0),1),"")</f>
        <v/>
      </c>
      <c r="D1078" t="str">
        <f>IFERROR(INDEX(DATOS!R:R,MATCH(CHECKLIST!E1078,DATOS!C:C,0),1),"")</f>
        <v/>
      </c>
      <c r="E1078" s="16" t="str">
        <f>IFERROR(INDEX(DATOS!C:C,MATCH(CHECKLIST!A1078,DATOS!BV:BV,0),1),"")</f>
        <v/>
      </c>
      <c r="F1078" s="13" t="str">
        <f t="shared" si="55"/>
        <v/>
      </c>
      <c r="G1078" s="17" t="str">
        <f>IF(IFERROR(FIND(G$13,INDEX(DATOS!CB:CB,MATCH(CHECKLIST!B1078,DATOS!B:B,0),1),1),"")="",IF(IFERROR(FIND("FINADO",INDEX(DATOS!CB:CB,MATCH(CHECKLIST!B1078,DATOS!B:B,0),1),1),"")="",IF(IFERROR(FIND("BAJA",INDEX(DATOS!CB:CB,MATCH(CHECKLIST!B1078,DATOS!B:B,0),1),1),"")="",IF(IFERROR(FIND("FECHA PEUA",INDEX(DATOS!CB:CB,MATCH(CHECKLIST!B1078,DATOS!B:B,0),1),1),"")="",IF(IFERROR(FIND("FIRMA",INDEX(DATOS!CB:CB,MATCH(CHECKLIST!B1078,DATOS!B:B,0),1),1),"")="","","FIRMA"),"PEUA"),"BAJA"),"FINADO"),"X")</f>
        <v/>
      </c>
      <c r="H1078" s="17" t="str">
        <f>IF(IFERROR(FIND(H$13,INDEX(DATOS!CB:CB,MATCH(CHECKLIST!B1078,DATOS!B:B,0),1),1),"")="",IF(IFERROR(FIND("VENCIDA",INDEX(DATOS!BI:BI,MATCH(CHECKLIST!B1078,DATOS!B:B,0),1),1),"")="","","VENCIDO"),"X")</f>
        <v/>
      </c>
      <c r="I1078" s="17" t="str">
        <f>IF(IFERROR(FIND(I$13,INDEX(DATOS!CB:CB,MATCH(CHECKLIST!B1078,DATOS!B:B,0),1),1),"")="","","X")</f>
        <v/>
      </c>
      <c r="J1078" s="17" t="str">
        <f>IF(IFERROR(FIND(J$13,INDEX(DATOS!CB:CB,MATCH(CHECKLIST!B1078,DATOS!B:B,0),1),1),"")="","","X")</f>
        <v/>
      </c>
      <c r="K1078" s="17" t="str">
        <f>IF(IFERROR(FIND(K$13,INDEX(DATOS!CB:CB,MATCH(CHECKLIST!B1078,DATOS!B:B,0),1),1),"")="","","X")</f>
        <v/>
      </c>
      <c r="L1078" s="17" t="str">
        <f>IF(IFERROR(FIND(L$13,INDEX(DATOS!CB:CB,MATCH(CHECKLIST!B1078,DATOS!B:B,0),1),1),"")="","","X")</f>
        <v/>
      </c>
      <c r="M1078" s="17" t="str">
        <f>IF(IFERROR(FIND(M$13,INDEX(DATOS!CB:CB,MATCH(CHECKLIST!B1078,DATOS!B:B,0),1),1),"")="","","X")</f>
        <v/>
      </c>
      <c r="N1078" s="49" t="str">
        <f ca="1">IFERROR(IF(INDEX(DATOS!I:I,MATCH(CHECKLIST!B1078,DATOS!B:B,0),1)="","X",IF(INDEX(DATOS!I:I,MATCH(CHECKLIST!B1078,DATOS!B:B,0),1)&gt;YEAR(TODAY())-1,"","VENCIDA")),"")</f>
        <v/>
      </c>
      <c r="O1078" s="49" t="str">
        <f>IFERROR(IF(INDEX(DATOS!AQ:AQ,MATCH(CHECKLIST!B1078,DATOS!B:B,0),1)=0,"",INDEX(DATOS!AQ:AQ,MATCH(CHECKLIST!B1078,DATOS!B:B,0),1)),"")</f>
        <v/>
      </c>
      <c r="P1078" s="17" t="str">
        <f>IF(B1078="","",IF(IFERROR(FIND(P$13,INDEX(DATOS!CB:CB,MATCH(CHECKLIST!B1078,DATOS!B:B,0),1),1),"")="","","X"))</f>
        <v/>
      </c>
      <c r="Q1078" s="17" t="str">
        <f>IF(B1078="","",IF(IFERROR(FIND(Q$13,INDEX(DATOS!CB:CB,MATCH(CHECKLIST!B1078,DATOS!B:B,0),1),1),"")="","","X"))</f>
        <v/>
      </c>
    </row>
    <row r="1079" spans="2:17" x14ac:dyDescent="0.25">
      <c r="E1079" s="16"/>
      <c r="F1079" s="13"/>
    </row>
    <row r="1080" spans="2:17" x14ac:dyDescent="0.25">
      <c r="E1080" s="16"/>
      <c r="F1080" s="13"/>
    </row>
    <row r="1081" spans="2:17" x14ac:dyDescent="0.25">
      <c r="E1081" s="16"/>
      <c r="F1081" s="13"/>
    </row>
    <row r="1082" spans="2:17" x14ac:dyDescent="0.25">
      <c r="E1082" s="16"/>
      <c r="F1082" s="13"/>
    </row>
    <row r="1083" spans="2:17" x14ac:dyDescent="0.25">
      <c r="E1083" s="16"/>
      <c r="F1083" s="13"/>
    </row>
    <row r="1084" spans="2:17" x14ac:dyDescent="0.25">
      <c r="E1084" s="16"/>
      <c r="F1084" s="13"/>
    </row>
    <row r="1085" spans="2:17" x14ac:dyDescent="0.25">
      <c r="E1085" s="16"/>
      <c r="F1085" s="13"/>
    </row>
    <row r="1086" spans="2:17" x14ac:dyDescent="0.25">
      <c r="E1086" s="16"/>
      <c r="F1086" s="13"/>
    </row>
    <row r="1087" spans="2:17" x14ac:dyDescent="0.25">
      <c r="E1087" s="16"/>
      <c r="F1087" s="13"/>
    </row>
    <row r="1088" spans="2: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9" priority="32" operator="containsText" text="V">
      <formula>NOT(ISERROR(SEARCH("V",H636)))</formula>
    </cfRule>
  </conditionalFormatting>
  <conditionalFormatting sqref="G636:G1818">
    <cfRule type="containsText" dxfId="38" priority="31" operator="containsText" text="A">
      <formula>NOT(ISERROR(SEARCH("A",G636)))</formula>
    </cfRule>
  </conditionalFormatting>
  <conditionalFormatting sqref="F731:F1078">
    <cfRule type="containsText" dxfId="37" priority="30" operator="containsText" text="ü">
      <formula>NOT(ISERROR(SEARCH("ü",F731)))</formula>
    </cfRule>
  </conditionalFormatting>
  <conditionalFormatting sqref="P13:Q13">
    <cfRule type="expression" dxfId="36" priority="28">
      <formula>$R$1</formula>
    </cfRule>
  </conditionalFormatting>
  <conditionalFormatting sqref="G1725:G1728 G636:G993 G1247:G1336 G1342:G1378 G1384:G1483 G1492:G1623 G1627:G1723 G1732:G1818 G997:G1243">
    <cfRule type="containsText" dxfId="35" priority="25" operator="containsText" text="A">
      <formula>NOT(ISERROR(SEARCH("A",G636)))</formula>
    </cfRule>
  </conditionalFormatting>
  <conditionalFormatting sqref="I1079:O1376 N1029:N1078 B1079:B1821 H1079:H1813 E1079:E1817 G1079:G1818 C1079:C1823 D1079:D1819 F731:F1078 B14:E1078 G636:M1078">
    <cfRule type="expression" dxfId="34" priority="15">
      <formula>$R14=1</formula>
    </cfRule>
  </conditionalFormatting>
  <conditionalFormatting sqref="P636:Q1714">
    <cfRule type="expression" dxfId="33" priority="14">
      <formula>$S636=1</formula>
    </cfRule>
  </conditionalFormatting>
  <conditionalFormatting sqref="F731:F1829">
    <cfRule type="containsText" dxfId="32" priority="12" operator="containsText" text="û">
      <formula>NOT(ISERROR(SEARCH("û",F731)))</formula>
    </cfRule>
  </conditionalFormatting>
  <conditionalFormatting sqref="G1079:Q1825 N1029:N1078 P636:Q1078 G636:M1078">
    <cfRule type="containsText" dxfId="31" priority="11" operator="containsText" text="X">
      <formula>NOT(ISERROR(SEARCH("X",G636)))</formula>
    </cfRule>
  </conditionalFormatting>
  <conditionalFormatting sqref="F14:F730">
    <cfRule type="expression" dxfId="30" priority="10">
      <formula>$R14=1</formula>
    </cfRule>
  </conditionalFormatting>
  <conditionalFormatting sqref="H14:H635">
    <cfRule type="containsText" dxfId="29" priority="8" operator="containsText" text="V">
      <formula>NOT(ISERROR(SEARCH("V",H14)))</formula>
    </cfRule>
  </conditionalFormatting>
  <conditionalFormatting sqref="G14:G635">
    <cfRule type="containsText" dxfId="28" priority="7" operator="containsText" text="A">
      <formula>NOT(ISERROR(SEARCH("A",G14)))</formula>
    </cfRule>
  </conditionalFormatting>
  <conditionalFormatting sqref="G14:O20 G21:M635 N21:O1078">
    <cfRule type="expression" dxfId="27" priority="6">
      <formula>$R14=1</formula>
    </cfRule>
  </conditionalFormatting>
  <conditionalFormatting sqref="P14:Q635">
    <cfRule type="expression" dxfId="26" priority="5">
      <formula>$S14=1</formula>
    </cfRule>
  </conditionalFormatting>
  <conditionalFormatting sqref="G14:Q20 G21:M635 O21:Q411 P412:Q635 O412:O1078 N21:N1078">
    <cfRule type="containsText" dxfId="25" priority="4" operator="containsText" text="X">
      <formula>NOT(ISERROR(SEARCH("X",G14)))</formula>
    </cfRule>
  </conditionalFormatting>
  <conditionalFormatting sqref="J14:J492">
    <cfRule type="containsText" dxfId="24" priority="3" operator="containsText" text="A">
      <formula>NOT(ISERROR(SEARCH("A",J14)))</formula>
    </cfRule>
  </conditionalFormatting>
  <conditionalFormatting sqref="J14:J1835">
    <cfRule type="containsText" dxfId="23" priority="2" operator="containsText" text="O">
      <formula>NOT(ISERROR(SEARCH("O",J14)))</formula>
    </cfRule>
  </conditionalFormatting>
  <conditionalFormatting sqref="I14:I1835">
    <cfRule type="containsText" dxfId="22"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F731:F1078</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I1079:O1376 K34:M635 J34:J35 J37:J635 H34:I36 H38:I635 N34:O1078 H1079:H1813 G34:G1818 H636:M1078</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2024-05-03T18:33:45Z</cp:lastPrinted>
  <dcterms:created xsi:type="dcterms:W3CDTF">2019-10-18T13:17:58Z</dcterms:created>
  <dcterms:modified xsi:type="dcterms:W3CDTF">2024-05-28T18:34:56Z</dcterms:modified>
</cp:coreProperties>
</file>