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ablapy">REPORTE!$AN$15</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D5" i="1"/>
  <c r="K5" i="1"/>
  <c r="L5" i="1"/>
  <c r="M5" i="1"/>
  <c r="T5" i="1"/>
  <c r="Z5" i="1"/>
  <c r="AC5" i="1"/>
  <c r="AD5" i="1"/>
  <c r="AE5" i="1"/>
  <c r="D6" i="1"/>
  <c r="K6" i="1"/>
  <c r="L6" i="1"/>
  <c r="M6" i="1"/>
  <c r="T6" i="1"/>
  <c r="Z6" i="1"/>
  <c r="AC6" i="1"/>
  <c r="AD6" i="1"/>
  <c r="AE6" i="1"/>
  <c r="D7" i="1"/>
  <c r="K7" i="1"/>
  <c r="L7" i="1"/>
  <c r="M7" i="1"/>
  <c r="T7" i="1"/>
  <c r="Z7" i="1"/>
  <c r="AC7" i="1"/>
  <c r="AD7" i="1"/>
  <c r="AE7" i="1"/>
  <c r="D8" i="1"/>
  <c r="K8" i="1"/>
  <c r="L8" i="1"/>
  <c r="M8" i="1"/>
  <c r="T8" i="1"/>
  <c r="Z8" i="1"/>
  <c r="AC8" i="1"/>
  <c r="AD8" i="1"/>
  <c r="AE8" i="1"/>
  <c r="D9" i="1"/>
  <c r="K9" i="1"/>
  <c r="L9" i="1"/>
  <c r="M9" i="1"/>
  <c r="T9" i="1"/>
  <c r="Z9" i="1"/>
  <c r="AC9" i="1"/>
  <c r="AD9" i="1"/>
  <c r="AE9" i="1"/>
  <c r="D10" i="1"/>
  <c r="K10" i="1"/>
  <c r="L10" i="1"/>
  <c r="M10" i="1"/>
  <c r="T10" i="1"/>
  <c r="Z10" i="1"/>
  <c r="AC10" i="1"/>
  <c r="AD10" i="1"/>
  <c r="AE10" i="1"/>
  <c r="D11" i="1"/>
  <c r="K11" i="1"/>
  <c r="L11" i="1"/>
  <c r="M11" i="1"/>
  <c r="T11" i="1"/>
  <c r="Z11" i="1"/>
  <c r="AC11" i="1"/>
  <c r="AD11" i="1"/>
  <c r="AE11" i="1"/>
  <c r="D12" i="1"/>
  <c r="K12" i="1"/>
  <c r="L12" i="1"/>
  <c r="M12" i="1"/>
  <c r="T12" i="1"/>
  <c r="Z12" i="1"/>
  <c r="AC12" i="1"/>
  <c r="AD12" i="1"/>
  <c r="AE12" i="1"/>
  <c r="D13" i="1"/>
  <c r="K13" i="1"/>
  <c r="L13" i="1"/>
  <c r="M13" i="1"/>
  <c r="T13" i="1"/>
  <c r="Z13" i="1"/>
  <c r="AC13" i="1"/>
  <c r="AD13" i="1"/>
  <c r="AE13" i="1"/>
  <c r="D14" i="1"/>
  <c r="K14" i="1"/>
  <c r="L14" i="1"/>
  <c r="M14" i="1"/>
  <c r="T14" i="1"/>
  <c r="Z14" i="1"/>
  <c r="AC14" i="1"/>
  <c r="AD14" i="1"/>
  <c r="AE14" i="1"/>
  <c r="D15" i="1"/>
  <c r="K15" i="1"/>
  <c r="L15" i="1"/>
  <c r="M15" i="1"/>
  <c r="T15" i="1"/>
  <c r="Z15" i="1"/>
  <c r="AC15" i="1"/>
  <c r="AD15" i="1"/>
  <c r="AE15" i="1"/>
  <c r="D16" i="1"/>
  <c r="K16" i="1"/>
  <c r="L16" i="1"/>
  <c r="M16" i="1"/>
  <c r="T16" i="1"/>
  <c r="Z16" i="1"/>
  <c r="AC16" i="1"/>
  <c r="AD16" i="1"/>
  <c r="AE16" i="1"/>
  <c r="D17" i="1"/>
  <c r="K17" i="1"/>
  <c r="L17" i="1"/>
  <c r="M17" i="1"/>
  <c r="T17" i="1"/>
  <c r="Z17" i="1"/>
  <c r="AC17" i="1"/>
  <c r="AD17" i="1"/>
  <c r="AE17" i="1"/>
  <c r="D18" i="1"/>
  <c r="K18" i="1"/>
  <c r="L18" i="1"/>
  <c r="M18" i="1"/>
  <c r="T18" i="1"/>
  <c r="Z18" i="1"/>
  <c r="AC18" i="1"/>
  <c r="AD18" i="1"/>
  <c r="AE18" i="1"/>
  <c r="D19" i="1"/>
  <c r="K19" i="1"/>
  <c r="L19" i="1"/>
  <c r="M19" i="1"/>
  <c r="T19" i="1"/>
  <c r="Z19" i="1"/>
  <c r="AC19" i="1"/>
  <c r="AD19" i="1"/>
  <c r="AE19" i="1"/>
  <c r="D20" i="1"/>
  <c r="K20" i="1"/>
  <c r="L20" i="1"/>
  <c r="M20" i="1"/>
  <c r="T20" i="1"/>
  <c r="Z20" i="1"/>
  <c r="AC20" i="1"/>
  <c r="AD20" i="1"/>
  <c r="AE20" i="1"/>
  <c r="D21" i="1"/>
  <c r="K21" i="1"/>
  <c r="L21" i="1"/>
  <c r="M21" i="1"/>
  <c r="T21" i="1"/>
  <c r="Z21" i="1"/>
  <c r="AC21" i="1"/>
  <c r="AD21" i="1"/>
  <c r="AE21" i="1"/>
  <c r="D22" i="1"/>
  <c r="K22" i="1"/>
  <c r="L22" i="1"/>
  <c r="M22" i="1"/>
  <c r="T22" i="1"/>
  <c r="Z22" i="1"/>
  <c r="AC22" i="1"/>
  <c r="AD22" i="1"/>
  <c r="AE22" i="1"/>
  <c r="D23" i="1"/>
  <c r="K23" i="1"/>
  <c r="L23" i="1"/>
  <c r="M23" i="1"/>
  <c r="T23" i="1"/>
  <c r="Z23" i="1"/>
  <c r="AC23" i="1"/>
  <c r="AD23" i="1"/>
  <c r="AE23" i="1"/>
  <c r="D24" i="1"/>
  <c r="K24" i="1"/>
  <c r="L24" i="1"/>
  <c r="M24" i="1"/>
  <c r="T24" i="1"/>
  <c r="Z24" i="1"/>
  <c r="AC24" i="1"/>
  <c r="AD24" i="1"/>
  <c r="AE24" i="1"/>
  <c r="D25" i="1"/>
  <c r="K25" i="1"/>
  <c r="L25" i="1"/>
  <c r="M25" i="1"/>
  <c r="T25" i="1"/>
  <c r="Z25" i="1"/>
  <c r="AC25" i="1"/>
  <c r="AD25" i="1"/>
  <c r="AE25" i="1"/>
  <c r="D26" i="1"/>
  <c r="K26" i="1"/>
  <c r="L26" i="1"/>
  <c r="M26" i="1"/>
  <c r="T26" i="1"/>
  <c r="Z26" i="1"/>
  <c r="AC26" i="1"/>
  <c r="AD26" i="1"/>
  <c r="AE26" i="1"/>
  <c r="D27" i="1"/>
  <c r="K27" i="1"/>
  <c r="L27" i="1"/>
  <c r="M27" i="1"/>
  <c r="T27" i="1"/>
  <c r="Z27" i="1"/>
  <c r="AC27" i="1"/>
  <c r="AD27" i="1"/>
  <c r="AE27" i="1"/>
  <c r="D28" i="1"/>
  <c r="K28" i="1"/>
  <c r="L28" i="1"/>
  <c r="M28" i="1"/>
  <c r="T28" i="1"/>
  <c r="Z28" i="1"/>
  <c r="AC28" i="1"/>
  <c r="AD28" i="1"/>
  <c r="AE28" i="1"/>
  <c r="D29" i="1"/>
  <c r="K29" i="1"/>
  <c r="L29" i="1"/>
  <c r="M29" i="1"/>
  <c r="T29" i="1"/>
  <c r="Z29" i="1"/>
  <c r="AC29" i="1"/>
  <c r="AD29" i="1"/>
  <c r="AE29" i="1"/>
  <c r="D30" i="1"/>
  <c r="K30" i="1"/>
  <c r="L30" i="1"/>
  <c r="M30" i="1"/>
  <c r="T30" i="1"/>
  <c r="Z30" i="1"/>
  <c r="AC30" i="1"/>
  <c r="AD30" i="1"/>
  <c r="AE30" i="1"/>
  <c r="D31" i="1"/>
  <c r="K31" i="1"/>
  <c r="L31" i="1"/>
  <c r="M31" i="1"/>
  <c r="T31" i="1"/>
  <c r="Z31" i="1"/>
  <c r="AC31" i="1"/>
  <c r="AD31" i="1"/>
  <c r="AE31" i="1"/>
  <c r="D32" i="1"/>
  <c r="K32" i="1"/>
  <c r="L32" i="1"/>
  <c r="M32" i="1"/>
  <c r="T32" i="1"/>
  <c r="Z32" i="1"/>
  <c r="AC32" i="1"/>
  <c r="AD32" i="1"/>
  <c r="AE32" i="1"/>
  <c r="D33" i="1"/>
  <c r="K33" i="1"/>
  <c r="L33" i="1"/>
  <c r="M33" i="1"/>
  <c r="T33" i="1"/>
  <c r="Z33" i="1"/>
  <c r="AC33" i="1"/>
  <c r="AD33" i="1"/>
  <c r="AE33" i="1"/>
  <c r="D34" i="1"/>
  <c r="K34" i="1"/>
  <c r="L34" i="1"/>
  <c r="M34" i="1"/>
  <c r="T34" i="1"/>
  <c r="Z34" i="1"/>
  <c r="AC34" i="1"/>
  <c r="AD34" i="1"/>
  <c r="AE34" i="1"/>
  <c r="D35" i="1"/>
  <c r="K35" i="1"/>
  <c r="L35" i="1"/>
  <c r="M35" i="1"/>
  <c r="T35" i="1"/>
  <c r="Z35" i="1"/>
  <c r="AC35" i="1"/>
  <c r="AD35" i="1"/>
  <c r="AE35" i="1"/>
  <c r="D36" i="1"/>
  <c r="K36" i="1"/>
  <c r="L36" i="1"/>
  <c r="M36" i="1"/>
  <c r="T36" i="1"/>
  <c r="Z36" i="1"/>
  <c r="AC36" i="1"/>
  <c r="AD36" i="1"/>
  <c r="AE36" i="1"/>
  <c r="D37" i="1"/>
  <c r="K37" i="1"/>
  <c r="L37" i="1"/>
  <c r="M37" i="1"/>
  <c r="T37" i="1"/>
  <c r="Z37" i="1"/>
  <c r="AC37" i="1"/>
  <c r="AD37" i="1"/>
  <c r="AE37" i="1"/>
  <c r="D38" i="1"/>
  <c r="K38" i="1"/>
  <c r="L38" i="1"/>
  <c r="M38" i="1"/>
  <c r="T38" i="1"/>
  <c r="Z38" i="1"/>
  <c r="AC38" i="1"/>
  <c r="AD38" i="1"/>
  <c r="AE38" i="1"/>
  <c r="D39" i="1"/>
  <c r="K39" i="1"/>
  <c r="L39" i="1"/>
  <c r="M39" i="1"/>
  <c r="T39" i="1"/>
  <c r="Z39" i="1"/>
  <c r="AC39" i="1"/>
  <c r="AD39" i="1"/>
  <c r="AE39" i="1"/>
  <c r="D40" i="1"/>
  <c r="K40" i="1"/>
  <c r="L40" i="1"/>
  <c r="M40" i="1"/>
  <c r="T40" i="1"/>
  <c r="Z40" i="1"/>
  <c r="AC40" i="1"/>
  <c r="AD40" i="1"/>
  <c r="AE40" i="1"/>
  <c r="D41" i="1"/>
  <c r="K41" i="1"/>
  <c r="L41" i="1"/>
  <c r="M41" i="1"/>
  <c r="T41" i="1"/>
  <c r="Z41" i="1"/>
  <c r="AC41" i="1"/>
  <c r="AD41" i="1"/>
  <c r="AE41" i="1"/>
  <c r="D42" i="1"/>
  <c r="K42" i="1"/>
  <c r="L42" i="1"/>
  <c r="M42" i="1"/>
  <c r="T42" i="1"/>
  <c r="Z42" i="1"/>
  <c r="AC42" i="1"/>
  <c r="AD42" i="1"/>
  <c r="AE42" i="1"/>
  <c r="D43" i="1"/>
  <c r="K43" i="1"/>
  <c r="L43" i="1"/>
  <c r="M43" i="1"/>
  <c r="T43" i="1"/>
  <c r="Z43" i="1"/>
  <c r="AC43" i="1"/>
  <c r="AD43" i="1"/>
  <c r="AE43" i="1"/>
  <c r="D44" i="1"/>
  <c r="K44" i="1"/>
  <c r="L44" i="1"/>
  <c r="M44" i="1"/>
  <c r="T44" i="1"/>
  <c r="Z44" i="1"/>
  <c r="AC44" i="1"/>
  <c r="AD44" i="1"/>
  <c r="AE44" i="1"/>
  <c r="D45" i="1"/>
  <c r="K45" i="1"/>
  <c r="L45" i="1"/>
  <c r="M45" i="1"/>
  <c r="T45" i="1"/>
  <c r="Z45" i="1"/>
  <c r="AC45" i="1"/>
  <c r="AD45" i="1"/>
  <c r="AE45" i="1"/>
  <c r="D46" i="1"/>
  <c r="K46" i="1"/>
  <c r="L46" i="1"/>
  <c r="M46" i="1"/>
  <c r="T46" i="1"/>
  <c r="Z46" i="1"/>
  <c r="AC46" i="1"/>
  <c r="AD46" i="1"/>
  <c r="AE46" i="1"/>
  <c r="D47" i="1"/>
  <c r="K47" i="1"/>
  <c r="L47" i="1"/>
  <c r="M47" i="1"/>
  <c r="T47" i="1"/>
  <c r="Z47" i="1"/>
  <c r="AC47" i="1"/>
  <c r="AD47" i="1"/>
  <c r="AE47" i="1"/>
  <c r="D48" i="1"/>
  <c r="K48" i="1"/>
  <c r="L48" i="1"/>
  <c r="M48" i="1"/>
  <c r="T48" i="1"/>
  <c r="Z48" i="1"/>
  <c r="AC48" i="1"/>
  <c r="AD48" i="1"/>
  <c r="AE48" i="1"/>
  <c r="D49" i="1"/>
  <c r="K49" i="1"/>
  <c r="L49" i="1"/>
  <c r="M49" i="1"/>
  <c r="T49" i="1"/>
  <c r="Z49" i="1"/>
  <c r="AC49" i="1"/>
  <c r="AD49" i="1"/>
  <c r="AE49" i="1"/>
  <c r="D50" i="1"/>
  <c r="K50" i="1"/>
  <c r="L50" i="1"/>
  <c r="M50" i="1"/>
  <c r="T50" i="1"/>
  <c r="Z50" i="1"/>
  <c r="AC50" i="1"/>
  <c r="AD50" i="1"/>
  <c r="AE50" i="1"/>
  <c r="D51" i="1"/>
  <c r="K51" i="1"/>
  <c r="L51" i="1"/>
  <c r="M51" i="1"/>
  <c r="T51" i="1"/>
  <c r="Z51" i="1"/>
  <c r="AC51" i="1"/>
  <c r="AD51" i="1"/>
  <c r="AE51" i="1"/>
  <c r="D52" i="1"/>
  <c r="K52" i="1"/>
  <c r="L52" i="1"/>
  <c r="M52" i="1"/>
  <c r="T52" i="1"/>
  <c r="Z52" i="1"/>
  <c r="AC52" i="1"/>
  <c r="AD52" i="1"/>
  <c r="AE52" i="1"/>
  <c r="D53" i="1"/>
  <c r="K53" i="1"/>
  <c r="L53" i="1"/>
  <c r="M53" i="1"/>
  <c r="T53" i="1"/>
  <c r="Z53" i="1"/>
  <c r="AC53" i="1"/>
  <c r="AD53" i="1"/>
  <c r="AE53" i="1"/>
  <c r="D54" i="1"/>
  <c r="K54" i="1"/>
  <c r="L54" i="1"/>
  <c r="M54" i="1"/>
  <c r="T54" i="1"/>
  <c r="Z54" i="1"/>
  <c r="AC54" i="1"/>
  <c r="AD54" i="1"/>
  <c r="AE54" i="1"/>
  <c r="D55" i="1"/>
  <c r="K55" i="1"/>
  <c r="L55" i="1"/>
  <c r="M55" i="1"/>
  <c r="T55" i="1"/>
  <c r="Z55" i="1"/>
  <c r="AC55" i="1"/>
  <c r="AD55" i="1"/>
  <c r="AE55" i="1"/>
  <c r="D56" i="1"/>
  <c r="K56" i="1"/>
  <c r="L56" i="1"/>
  <c r="M56" i="1"/>
  <c r="T56" i="1"/>
  <c r="Z56" i="1"/>
  <c r="AC56" i="1"/>
  <c r="AD56" i="1"/>
  <c r="AE56" i="1"/>
  <c r="D57" i="1"/>
  <c r="K57" i="1"/>
  <c r="L57" i="1"/>
  <c r="M57" i="1"/>
  <c r="T57" i="1"/>
  <c r="Z57" i="1"/>
  <c r="AC57" i="1"/>
  <c r="AD57" i="1"/>
  <c r="AE57" i="1"/>
  <c r="D58" i="1"/>
  <c r="K58" i="1"/>
  <c r="L58" i="1"/>
  <c r="M58" i="1"/>
  <c r="T58" i="1"/>
  <c r="Z58" i="1"/>
  <c r="AC58" i="1"/>
  <c r="AD58" i="1"/>
  <c r="AE58" i="1"/>
  <c r="D59" i="1"/>
  <c r="K59" i="1"/>
  <c r="L59" i="1"/>
  <c r="M59" i="1"/>
  <c r="T59" i="1"/>
  <c r="Z59" i="1"/>
  <c r="AC59" i="1"/>
  <c r="AD59" i="1"/>
  <c r="AE59" i="1"/>
  <c r="D60" i="1"/>
  <c r="K60" i="1"/>
  <c r="L60" i="1"/>
  <c r="M60" i="1"/>
  <c r="T60" i="1"/>
  <c r="Z60" i="1"/>
  <c r="AC60" i="1"/>
  <c r="AD60" i="1"/>
  <c r="AE60" i="1"/>
  <c r="D61" i="1"/>
  <c r="K61" i="1"/>
  <c r="L61" i="1"/>
  <c r="M61" i="1"/>
  <c r="T61" i="1"/>
  <c r="Z61" i="1"/>
  <c r="AC61" i="1"/>
  <c r="AD61" i="1"/>
  <c r="AE61" i="1"/>
  <c r="D62" i="1"/>
  <c r="K62" i="1"/>
  <c r="L62" i="1"/>
  <c r="M62" i="1"/>
  <c r="T62" i="1"/>
  <c r="Z62" i="1"/>
  <c r="AC62" i="1"/>
  <c r="AD62" i="1"/>
  <c r="AE62" i="1"/>
  <c r="D63" i="1"/>
  <c r="K63" i="1"/>
  <c r="L63" i="1"/>
  <c r="M63" i="1"/>
  <c r="T63" i="1"/>
  <c r="Z63" i="1"/>
  <c r="AC63" i="1"/>
  <c r="AD63" i="1"/>
  <c r="AE63" i="1"/>
  <c r="D64" i="1"/>
  <c r="K64" i="1"/>
  <c r="L64" i="1"/>
  <c r="M64" i="1"/>
  <c r="T64" i="1"/>
  <c r="Z64" i="1"/>
  <c r="AC64" i="1"/>
  <c r="AD64" i="1"/>
  <c r="AE64" i="1"/>
  <c r="D65" i="1"/>
  <c r="K65" i="1"/>
  <c r="L65" i="1"/>
  <c r="M65" i="1"/>
  <c r="T65" i="1"/>
  <c r="Z65" i="1"/>
  <c r="AC65" i="1"/>
  <c r="AD65" i="1"/>
  <c r="AE65" i="1"/>
  <c r="D66" i="1"/>
  <c r="K66" i="1"/>
  <c r="L66" i="1"/>
  <c r="M66" i="1"/>
  <c r="T66" i="1"/>
  <c r="Z66" i="1"/>
  <c r="AC66" i="1"/>
  <c r="AD66" i="1"/>
  <c r="AE66" i="1"/>
  <c r="D67" i="1"/>
  <c r="K67" i="1"/>
  <c r="L67" i="1"/>
  <c r="M67" i="1"/>
  <c r="T67" i="1"/>
  <c r="Z67" i="1"/>
  <c r="AC67" i="1"/>
  <c r="AD67" i="1"/>
  <c r="AE67" i="1"/>
  <c r="D68" i="1"/>
  <c r="K68" i="1"/>
  <c r="L68" i="1"/>
  <c r="M68" i="1"/>
  <c r="T68" i="1"/>
  <c r="Z68" i="1"/>
  <c r="AC68" i="1"/>
  <c r="AD68" i="1"/>
  <c r="AE68" i="1"/>
  <c r="D69" i="1"/>
  <c r="K69" i="1"/>
  <c r="L69" i="1"/>
  <c r="M69" i="1"/>
  <c r="T69" i="1"/>
  <c r="Z69" i="1"/>
  <c r="AC69" i="1"/>
  <c r="AD69" i="1"/>
  <c r="AE69" i="1"/>
  <c r="D70" i="1"/>
  <c r="K70" i="1"/>
  <c r="L70" i="1"/>
  <c r="M70" i="1"/>
  <c r="T70" i="1"/>
  <c r="Z70" i="1"/>
  <c r="AC70" i="1"/>
  <c r="AD70" i="1"/>
  <c r="AE70" i="1"/>
  <c r="D71" i="1"/>
  <c r="K71" i="1"/>
  <c r="L71" i="1"/>
  <c r="M71" i="1"/>
  <c r="T71" i="1"/>
  <c r="Z71" i="1"/>
  <c r="AC71" i="1"/>
  <c r="AD71" i="1"/>
  <c r="AE71" i="1"/>
  <c r="D72" i="1"/>
  <c r="K72" i="1"/>
  <c r="L72" i="1"/>
  <c r="M72" i="1"/>
  <c r="T72" i="1"/>
  <c r="Z72" i="1"/>
  <c r="AC72" i="1"/>
  <c r="AD72" i="1"/>
  <c r="AE72" i="1"/>
  <c r="D73" i="1"/>
  <c r="K73" i="1"/>
  <c r="L73" i="1"/>
  <c r="M73" i="1"/>
  <c r="T73" i="1"/>
  <c r="Z73" i="1"/>
  <c r="AC73" i="1"/>
  <c r="AD73" i="1"/>
  <c r="AE73" i="1"/>
  <c r="D74" i="1"/>
  <c r="K74" i="1"/>
  <c r="L74" i="1"/>
  <c r="M74" i="1"/>
  <c r="T74" i="1"/>
  <c r="Z74" i="1"/>
  <c r="AC74" i="1"/>
  <c r="AD74" i="1"/>
  <c r="AE74" i="1"/>
  <c r="D75" i="1"/>
  <c r="K75" i="1"/>
  <c r="L75" i="1"/>
  <c r="M75" i="1"/>
  <c r="T75" i="1"/>
  <c r="Z75" i="1"/>
  <c r="AC75" i="1"/>
  <c r="AD75" i="1"/>
  <c r="AE75" i="1"/>
  <c r="D76" i="1"/>
  <c r="K76" i="1"/>
  <c r="L76" i="1"/>
  <c r="M76" i="1"/>
  <c r="T76" i="1"/>
  <c r="Z76" i="1"/>
  <c r="AC76" i="1"/>
  <c r="AD76" i="1"/>
  <c r="AE76" i="1"/>
  <c r="D77" i="1"/>
  <c r="K77" i="1"/>
  <c r="L77" i="1"/>
  <c r="M77" i="1"/>
  <c r="T77" i="1"/>
  <c r="Z77" i="1"/>
  <c r="AC77" i="1"/>
  <c r="AD77" i="1"/>
  <c r="AE77" i="1"/>
  <c r="D78" i="1"/>
  <c r="K78" i="1"/>
  <c r="L78" i="1"/>
  <c r="M78" i="1"/>
  <c r="T78" i="1"/>
  <c r="Z78" i="1"/>
  <c r="AC78" i="1"/>
  <c r="AD78" i="1"/>
  <c r="AE78" i="1"/>
  <c r="D79" i="1"/>
  <c r="K79" i="1"/>
  <c r="L79" i="1"/>
  <c r="M79" i="1"/>
  <c r="T79" i="1"/>
  <c r="Z79" i="1"/>
  <c r="AC79" i="1"/>
  <c r="AD79" i="1"/>
  <c r="AE79" i="1"/>
  <c r="D80" i="1"/>
  <c r="K80" i="1"/>
  <c r="L80" i="1"/>
  <c r="M80" i="1"/>
  <c r="T80" i="1"/>
  <c r="Z80" i="1"/>
  <c r="AC80" i="1"/>
  <c r="AD80" i="1"/>
  <c r="AE80" i="1"/>
  <c r="D81" i="1"/>
  <c r="K81" i="1"/>
  <c r="L81" i="1"/>
  <c r="M81" i="1"/>
  <c r="T81" i="1"/>
  <c r="Z81" i="1"/>
  <c r="AC81" i="1"/>
  <c r="AD81" i="1"/>
  <c r="AE81" i="1"/>
  <c r="D82" i="1"/>
  <c r="K82" i="1"/>
  <c r="L82" i="1"/>
  <c r="M82" i="1"/>
  <c r="T82" i="1"/>
  <c r="Z82" i="1"/>
  <c r="AC82" i="1"/>
  <c r="AD82" i="1"/>
  <c r="AE82" i="1"/>
  <c r="D83" i="1"/>
  <c r="K83" i="1"/>
  <c r="L83" i="1"/>
  <c r="M83" i="1"/>
  <c r="T83" i="1"/>
  <c r="Z83" i="1"/>
  <c r="AC83" i="1"/>
  <c r="AD83" i="1"/>
  <c r="AE83" i="1"/>
  <c r="D84" i="1"/>
  <c r="K84" i="1"/>
  <c r="L84" i="1"/>
  <c r="M84" i="1"/>
  <c r="T84" i="1"/>
  <c r="Z84" i="1"/>
  <c r="AC84" i="1"/>
  <c r="AD84" i="1"/>
  <c r="AE84" i="1"/>
  <c r="D85" i="1"/>
  <c r="K85" i="1"/>
  <c r="L85" i="1"/>
  <c r="M85" i="1"/>
  <c r="T85" i="1"/>
  <c r="Z85" i="1"/>
  <c r="AC85" i="1"/>
  <c r="AD85" i="1"/>
  <c r="AE85" i="1"/>
  <c r="D86" i="1"/>
  <c r="K86" i="1"/>
  <c r="L86" i="1"/>
  <c r="M86" i="1"/>
  <c r="T86" i="1"/>
  <c r="Z86" i="1"/>
  <c r="AC86" i="1"/>
  <c r="AD86" i="1"/>
  <c r="AE86" i="1"/>
  <c r="D87" i="1"/>
  <c r="K87" i="1"/>
  <c r="L87" i="1"/>
  <c r="M87" i="1"/>
  <c r="T87" i="1"/>
  <c r="Z87" i="1"/>
  <c r="AC87" i="1"/>
  <c r="AD87" i="1"/>
  <c r="AE87" i="1"/>
  <c r="D88" i="1"/>
  <c r="K88" i="1"/>
  <c r="L88" i="1"/>
  <c r="M88" i="1"/>
  <c r="T88" i="1"/>
  <c r="Z88" i="1"/>
  <c r="AC88" i="1"/>
  <c r="AD88" i="1"/>
  <c r="AE88" i="1"/>
  <c r="D89" i="1"/>
  <c r="K89" i="1"/>
  <c r="L89" i="1"/>
  <c r="M89" i="1"/>
  <c r="T89" i="1"/>
  <c r="Z89" i="1"/>
  <c r="AC89" i="1"/>
  <c r="AD89" i="1"/>
  <c r="AE89" i="1"/>
  <c r="D90" i="1"/>
  <c r="K90" i="1"/>
  <c r="L90" i="1"/>
  <c r="M90" i="1"/>
  <c r="T90" i="1"/>
  <c r="Z90" i="1"/>
  <c r="AC90" i="1"/>
  <c r="AD90" i="1"/>
  <c r="AE90" i="1"/>
  <c r="D91" i="1"/>
  <c r="K91" i="1"/>
  <c r="L91" i="1"/>
  <c r="M91" i="1"/>
  <c r="T91" i="1"/>
  <c r="Z91" i="1"/>
  <c r="AC91" i="1"/>
  <c r="AD91" i="1"/>
  <c r="AE91" i="1"/>
  <c r="D92" i="1"/>
  <c r="K92" i="1"/>
  <c r="L92" i="1"/>
  <c r="M92" i="1"/>
  <c r="T92" i="1"/>
  <c r="Z92" i="1"/>
  <c r="AC92" i="1"/>
  <c r="AD92" i="1"/>
  <c r="AE92" i="1"/>
  <c r="D93" i="1"/>
  <c r="K93" i="1"/>
  <c r="L93" i="1"/>
  <c r="M93" i="1"/>
  <c r="T93" i="1"/>
  <c r="Z93" i="1"/>
  <c r="AC93" i="1"/>
  <c r="AD93" i="1"/>
  <c r="AE93" i="1"/>
  <c r="D94" i="1"/>
  <c r="K94" i="1"/>
  <c r="L94" i="1"/>
  <c r="M94" i="1"/>
  <c r="T94" i="1"/>
  <c r="Z94" i="1"/>
  <c r="AC94" i="1"/>
  <c r="AD94" i="1"/>
  <c r="AE94" i="1"/>
  <c r="D95" i="1"/>
  <c r="K95" i="1"/>
  <c r="L95" i="1"/>
  <c r="M95" i="1"/>
  <c r="T95" i="1"/>
  <c r="Z95" i="1"/>
  <c r="AC95" i="1"/>
  <c r="AD95" i="1"/>
  <c r="AE95" i="1"/>
  <c r="D96" i="1"/>
  <c r="K96" i="1"/>
  <c r="L96" i="1"/>
  <c r="M96" i="1"/>
  <c r="T96" i="1"/>
  <c r="Z96" i="1"/>
  <c r="AC96" i="1"/>
  <c r="AD96" i="1"/>
  <c r="AE96" i="1"/>
  <c r="D97" i="1"/>
  <c r="K97" i="1"/>
  <c r="L97" i="1"/>
  <c r="M97" i="1"/>
  <c r="T97" i="1"/>
  <c r="Z97" i="1"/>
  <c r="AC97" i="1"/>
  <c r="AD97" i="1"/>
  <c r="AE97" i="1"/>
  <c r="D98" i="1"/>
  <c r="K98" i="1"/>
  <c r="L98" i="1"/>
  <c r="M98" i="1"/>
  <c r="T98" i="1"/>
  <c r="Z98" i="1"/>
  <c r="AC98" i="1"/>
  <c r="AD98" i="1"/>
  <c r="AE98" i="1"/>
  <c r="D99" i="1"/>
  <c r="K99" i="1"/>
  <c r="L99" i="1"/>
  <c r="M99" i="1"/>
  <c r="T99" i="1"/>
  <c r="Z99" i="1"/>
  <c r="AC99" i="1"/>
  <c r="AD99" i="1"/>
  <c r="AE99" i="1"/>
  <c r="D100" i="1"/>
  <c r="K100" i="1"/>
  <c r="L100" i="1"/>
  <c r="M100" i="1"/>
  <c r="T100" i="1"/>
  <c r="Z100" i="1"/>
  <c r="AC100" i="1"/>
  <c r="AD100" i="1"/>
  <c r="AE100" i="1"/>
  <c r="D101" i="1"/>
  <c r="K101" i="1"/>
  <c r="L101" i="1"/>
  <c r="M101" i="1"/>
  <c r="T101" i="1"/>
  <c r="Z101" i="1"/>
  <c r="AC101" i="1"/>
  <c r="AD101" i="1"/>
  <c r="AE101" i="1"/>
  <c r="D102" i="1"/>
  <c r="K102" i="1"/>
  <c r="L102" i="1"/>
  <c r="M102" i="1"/>
  <c r="T102" i="1"/>
  <c r="Z102" i="1"/>
  <c r="AC102" i="1"/>
  <c r="AD102" i="1"/>
  <c r="AE102" i="1"/>
  <c r="D103" i="1"/>
  <c r="K103" i="1"/>
  <c r="L103" i="1"/>
  <c r="M103" i="1"/>
  <c r="T103" i="1"/>
  <c r="Z103" i="1"/>
  <c r="AC103" i="1"/>
  <c r="AD103" i="1"/>
  <c r="AE103" i="1"/>
  <c r="D104" i="1"/>
  <c r="K104" i="1"/>
  <c r="L104" i="1"/>
  <c r="M104" i="1"/>
  <c r="T104" i="1"/>
  <c r="Z104" i="1"/>
  <c r="AC104" i="1"/>
  <c r="AD104" i="1"/>
  <c r="AE104" i="1"/>
  <c r="D105" i="1"/>
  <c r="K105" i="1"/>
  <c r="L105" i="1"/>
  <c r="M105" i="1"/>
  <c r="T105" i="1"/>
  <c r="Z105" i="1"/>
  <c r="AC105" i="1"/>
  <c r="AD105" i="1"/>
  <c r="AE105" i="1"/>
  <c r="D106" i="1"/>
  <c r="K106" i="1"/>
  <c r="L106" i="1"/>
  <c r="M106" i="1"/>
  <c r="T106" i="1"/>
  <c r="Z106" i="1"/>
  <c r="AC106" i="1"/>
  <c r="AD106" i="1"/>
  <c r="AE106" i="1"/>
  <c r="D107" i="1"/>
  <c r="K107" i="1"/>
  <c r="L107" i="1"/>
  <c r="M107" i="1"/>
  <c r="T107" i="1"/>
  <c r="Z107" i="1"/>
  <c r="AC107" i="1"/>
  <c r="AD107" i="1"/>
  <c r="AE107" i="1"/>
  <c r="D108" i="1"/>
  <c r="K108" i="1"/>
  <c r="L108" i="1"/>
  <c r="M108" i="1"/>
  <c r="T108" i="1"/>
  <c r="Z108" i="1"/>
  <c r="AC108" i="1"/>
  <c r="AD108" i="1"/>
  <c r="AE108" i="1"/>
  <c r="D109" i="1"/>
  <c r="K109" i="1"/>
  <c r="L109" i="1"/>
  <c r="M109" i="1"/>
  <c r="T109" i="1"/>
  <c r="Z109" i="1"/>
  <c r="AC109" i="1"/>
  <c r="AD109" i="1"/>
  <c r="AE109" i="1"/>
  <c r="D110" i="1"/>
  <c r="K110" i="1"/>
  <c r="L110" i="1"/>
  <c r="M110" i="1"/>
  <c r="T110" i="1"/>
  <c r="Z110" i="1"/>
  <c r="AC110" i="1"/>
  <c r="AD110" i="1"/>
  <c r="AE110" i="1"/>
  <c r="D111" i="1"/>
  <c r="K111" i="1"/>
  <c r="L111" i="1"/>
  <c r="M111" i="1"/>
  <c r="T111" i="1"/>
  <c r="Z111" i="1"/>
  <c r="AC111" i="1"/>
  <c r="AD111" i="1"/>
  <c r="AE111" i="1"/>
  <c r="D112" i="1"/>
  <c r="K112" i="1"/>
  <c r="L112" i="1"/>
  <c r="M112" i="1"/>
  <c r="T112" i="1"/>
  <c r="Z112" i="1"/>
  <c r="AC112" i="1"/>
  <c r="AD112" i="1"/>
  <c r="AE112" i="1"/>
  <c r="D113" i="1"/>
  <c r="K113" i="1"/>
  <c r="L113" i="1"/>
  <c r="M113" i="1"/>
  <c r="T113" i="1"/>
  <c r="Z113" i="1"/>
  <c r="AC113" i="1"/>
  <c r="AD113" i="1"/>
  <c r="AE113" i="1"/>
  <c r="D114" i="1"/>
  <c r="K114" i="1"/>
  <c r="L114" i="1"/>
  <c r="M114" i="1"/>
  <c r="T114" i="1"/>
  <c r="Z114" i="1"/>
  <c r="AC114" i="1"/>
  <c r="AD114" i="1"/>
  <c r="AE114" i="1"/>
  <c r="D115" i="1"/>
  <c r="K115" i="1"/>
  <c r="L115" i="1"/>
  <c r="M115" i="1"/>
  <c r="T115" i="1"/>
  <c r="Z115" i="1"/>
  <c r="AC115" i="1"/>
  <c r="AD115" i="1"/>
  <c r="AE115" i="1"/>
  <c r="D116" i="1"/>
  <c r="K116" i="1"/>
  <c r="L116" i="1"/>
  <c r="M116" i="1"/>
  <c r="T116" i="1"/>
  <c r="Z116" i="1"/>
  <c r="AC116" i="1"/>
  <c r="AD116" i="1"/>
  <c r="AE116" i="1"/>
  <c r="D117" i="1"/>
  <c r="K117" i="1"/>
  <c r="L117" i="1"/>
  <c r="M117" i="1"/>
  <c r="T117" i="1"/>
  <c r="Z117" i="1"/>
  <c r="AC117" i="1"/>
  <c r="AD117" i="1"/>
  <c r="AE117" i="1"/>
  <c r="D118" i="1"/>
  <c r="K118" i="1"/>
  <c r="L118" i="1"/>
  <c r="M118" i="1"/>
  <c r="T118" i="1"/>
  <c r="Z118" i="1"/>
  <c r="AC118" i="1"/>
  <c r="AD118" i="1"/>
  <c r="AE118" i="1"/>
  <c r="D119" i="1"/>
  <c r="K119" i="1"/>
  <c r="L119" i="1"/>
  <c r="M119" i="1"/>
  <c r="T119" i="1"/>
  <c r="Z119" i="1"/>
  <c r="AC119" i="1"/>
  <c r="AD119" i="1"/>
  <c r="AE119" i="1"/>
  <c r="D120" i="1"/>
  <c r="K120" i="1"/>
  <c r="L120" i="1"/>
  <c r="M120" i="1"/>
  <c r="T120" i="1"/>
  <c r="Z120" i="1"/>
  <c r="AC120" i="1"/>
  <c r="AD120" i="1"/>
  <c r="AE120" i="1"/>
  <c r="D121" i="1"/>
  <c r="K121" i="1"/>
  <c r="L121" i="1"/>
  <c r="M121" i="1"/>
  <c r="T121" i="1"/>
  <c r="Z121" i="1"/>
  <c r="AC121" i="1"/>
  <c r="AD121" i="1"/>
  <c r="AE121" i="1"/>
  <c r="D122" i="1"/>
  <c r="K122" i="1"/>
  <c r="L122" i="1"/>
  <c r="M122" i="1"/>
  <c r="T122" i="1"/>
  <c r="Z122" i="1"/>
  <c r="AC122" i="1"/>
  <c r="AD122" i="1"/>
  <c r="AE122" i="1"/>
  <c r="D123" i="1"/>
  <c r="K123" i="1"/>
  <c r="L123" i="1"/>
  <c r="M123" i="1"/>
  <c r="T123" i="1"/>
  <c r="Z123" i="1"/>
  <c r="AC123" i="1"/>
  <c r="AD123" i="1"/>
  <c r="AE123" i="1"/>
  <c r="D124" i="1"/>
  <c r="K124" i="1"/>
  <c r="L124" i="1"/>
  <c r="M124" i="1"/>
  <c r="T124" i="1"/>
  <c r="Z124" i="1"/>
  <c r="AC124" i="1"/>
  <c r="AD124" i="1"/>
  <c r="AE124" i="1"/>
  <c r="D125" i="1"/>
  <c r="K125" i="1"/>
  <c r="L125" i="1"/>
  <c r="M125" i="1"/>
  <c r="T125" i="1"/>
  <c r="Z125" i="1"/>
  <c r="AC125" i="1"/>
  <c r="AD125" i="1"/>
  <c r="AE125" i="1"/>
  <c r="D126" i="1"/>
  <c r="K126" i="1"/>
  <c r="L126" i="1"/>
  <c r="M126" i="1"/>
  <c r="T126" i="1"/>
  <c r="Z126" i="1"/>
  <c r="AC126" i="1"/>
  <c r="AD126" i="1"/>
  <c r="AE126" i="1"/>
  <c r="D127" i="1"/>
  <c r="K127" i="1"/>
  <c r="L127" i="1"/>
  <c r="M127" i="1"/>
  <c r="T127" i="1"/>
  <c r="Z127" i="1"/>
  <c r="AC127" i="1"/>
  <c r="AD127" i="1"/>
  <c r="AE127" i="1"/>
  <c r="D128" i="1"/>
  <c r="K128" i="1"/>
  <c r="L128" i="1"/>
  <c r="M128" i="1"/>
  <c r="T128" i="1"/>
  <c r="Z128" i="1"/>
  <c r="AC128" i="1"/>
  <c r="AD128" i="1"/>
  <c r="AE128" i="1"/>
  <c r="D129" i="1"/>
  <c r="K129" i="1"/>
  <c r="L129" i="1"/>
  <c r="M129" i="1"/>
  <c r="T129" i="1"/>
  <c r="Z129" i="1"/>
  <c r="AC129" i="1"/>
  <c r="AD129" i="1"/>
  <c r="AE129" i="1"/>
  <c r="D130" i="1"/>
  <c r="K130" i="1"/>
  <c r="L130" i="1"/>
  <c r="M130" i="1"/>
  <c r="T130" i="1"/>
  <c r="Z130" i="1"/>
  <c r="AC130" i="1"/>
  <c r="AD130" i="1"/>
  <c r="AE130" i="1"/>
  <c r="D131" i="1"/>
  <c r="K131" i="1"/>
  <c r="L131" i="1"/>
  <c r="M131" i="1"/>
  <c r="T131" i="1"/>
  <c r="Z131" i="1"/>
  <c r="AC131" i="1"/>
  <c r="AD131" i="1"/>
  <c r="AE131" i="1"/>
  <c r="D132" i="1"/>
  <c r="K132" i="1"/>
  <c r="L132" i="1"/>
  <c r="M132" i="1"/>
  <c r="T132" i="1"/>
  <c r="Z132" i="1"/>
  <c r="AC132" i="1"/>
  <c r="AD132" i="1"/>
  <c r="AE132" i="1"/>
  <c r="D133" i="1"/>
  <c r="K133" i="1"/>
  <c r="L133" i="1"/>
  <c r="M133" i="1"/>
  <c r="T133" i="1"/>
  <c r="Z133" i="1"/>
  <c r="AC133" i="1"/>
  <c r="AD133" i="1"/>
  <c r="AE133" i="1"/>
  <c r="D134" i="1"/>
  <c r="K134" i="1"/>
  <c r="L134" i="1"/>
  <c r="M134" i="1"/>
  <c r="T134" i="1"/>
  <c r="Z134" i="1"/>
  <c r="AC134" i="1"/>
  <c r="AD134" i="1"/>
  <c r="AE134" i="1"/>
  <c r="D135" i="1"/>
  <c r="K135" i="1"/>
  <c r="L135" i="1"/>
  <c r="M135" i="1"/>
  <c r="T135" i="1"/>
  <c r="Z135" i="1"/>
  <c r="AC135" i="1"/>
  <c r="AD135" i="1"/>
  <c r="AE135" i="1"/>
  <c r="D136" i="1"/>
  <c r="K136" i="1"/>
  <c r="L136" i="1"/>
  <c r="M136" i="1"/>
  <c r="T136" i="1"/>
  <c r="Z136" i="1"/>
  <c r="AC136" i="1"/>
  <c r="AD136" i="1"/>
  <c r="AE136" i="1"/>
  <c r="D137" i="1"/>
  <c r="K137" i="1"/>
  <c r="L137" i="1"/>
  <c r="M137" i="1"/>
  <c r="T137" i="1"/>
  <c r="Z137" i="1"/>
  <c r="AC137" i="1"/>
  <c r="AD137" i="1"/>
  <c r="AE137" i="1"/>
  <c r="D138" i="1"/>
  <c r="K138" i="1"/>
  <c r="L138" i="1"/>
  <c r="M138" i="1"/>
  <c r="T138" i="1"/>
  <c r="Z138" i="1"/>
  <c r="AC138" i="1"/>
  <c r="AD138" i="1"/>
  <c r="AE138" i="1"/>
  <c r="D139" i="1"/>
  <c r="K139" i="1"/>
  <c r="L139" i="1"/>
  <c r="M139" i="1"/>
  <c r="T139" i="1"/>
  <c r="Z139" i="1"/>
  <c r="AC139" i="1"/>
  <c r="AD139" i="1"/>
  <c r="AE139" i="1"/>
  <c r="D140" i="1"/>
  <c r="K140" i="1"/>
  <c r="L140" i="1"/>
  <c r="M140" i="1"/>
  <c r="T140" i="1"/>
  <c r="Z140" i="1"/>
  <c r="AC140" i="1"/>
  <c r="AD140" i="1"/>
  <c r="AE140" i="1"/>
  <c r="D141" i="1"/>
  <c r="K141" i="1"/>
  <c r="L141" i="1"/>
  <c r="M141" i="1"/>
  <c r="T141" i="1"/>
  <c r="Z141" i="1"/>
  <c r="AC141" i="1"/>
  <c r="AD141" i="1"/>
  <c r="AE141" i="1"/>
  <c r="D142" i="1"/>
  <c r="K142" i="1"/>
  <c r="L142" i="1"/>
  <c r="M142" i="1"/>
  <c r="T142" i="1"/>
  <c r="Z142" i="1"/>
  <c r="AC142" i="1"/>
  <c r="AD142" i="1"/>
  <c r="AE142" i="1"/>
  <c r="D143" i="1"/>
  <c r="K143" i="1"/>
  <c r="L143" i="1"/>
  <c r="M143" i="1"/>
  <c r="T143" i="1"/>
  <c r="Z143" i="1"/>
  <c r="AC143" i="1"/>
  <c r="AD143" i="1"/>
  <c r="AE143" i="1"/>
  <c r="D144" i="1"/>
  <c r="K144" i="1"/>
  <c r="L144" i="1"/>
  <c r="M144" i="1"/>
  <c r="T144" i="1"/>
  <c r="Z144" i="1"/>
  <c r="AC144" i="1"/>
  <c r="AD144" i="1"/>
  <c r="AE144" i="1"/>
  <c r="D145" i="1"/>
  <c r="K145" i="1"/>
  <c r="L145" i="1"/>
  <c r="M145" i="1"/>
  <c r="T145" i="1"/>
  <c r="Z145" i="1"/>
  <c r="AC145" i="1"/>
  <c r="AD145" i="1"/>
  <c r="AE145" i="1"/>
  <c r="D146" i="1"/>
  <c r="K146" i="1"/>
  <c r="L146" i="1"/>
  <c r="M146" i="1"/>
  <c r="T146" i="1"/>
  <c r="Z146" i="1"/>
  <c r="AC146" i="1"/>
  <c r="AD146" i="1"/>
  <c r="AE146" i="1"/>
  <c r="D147" i="1"/>
  <c r="K147" i="1"/>
  <c r="L147" i="1"/>
  <c r="M147" i="1"/>
  <c r="T147" i="1"/>
  <c r="Z147" i="1"/>
  <c r="AC147" i="1"/>
  <c r="AD147" i="1"/>
  <c r="AE147" i="1"/>
  <c r="D148" i="1"/>
  <c r="K148" i="1"/>
  <c r="L148" i="1"/>
  <c r="M148" i="1"/>
  <c r="T148" i="1"/>
  <c r="Z148" i="1"/>
  <c r="AC148" i="1"/>
  <c r="AD148" i="1"/>
  <c r="AE148" i="1"/>
  <c r="D149" i="1"/>
  <c r="K149" i="1"/>
  <c r="L149" i="1"/>
  <c r="M149" i="1"/>
  <c r="T149" i="1"/>
  <c r="Z149" i="1"/>
  <c r="AC149" i="1"/>
  <c r="AD149" i="1"/>
  <c r="AE149" i="1"/>
  <c r="D150" i="1"/>
  <c r="K150" i="1"/>
  <c r="L150" i="1"/>
  <c r="M150" i="1"/>
  <c r="T150" i="1"/>
  <c r="Z150" i="1"/>
  <c r="AC150" i="1"/>
  <c r="AD150" i="1"/>
  <c r="AE150" i="1"/>
  <c r="D151" i="1"/>
  <c r="K151" i="1"/>
  <c r="L151" i="1"/>
  <c r="M151" i="1"/>
  <c r="T151" i="1"/>
  <c r="Z151" i="1"/>
  <c r="AC151" i="1"/>
  <c r="AD151" i="1"/>
  <c r="AE151" i="1"/>
  <c r="D152" i="1"/>
  <c r="K152" i="1"/>
  <c r="L152" i="1"/>
  <c r="M152" i="1"/>
  <c r="T152" i="1"/>
  <c r="Z152" i="1"/>
  <c r="AC152" i="1"/>
  <c r="AD152" i="1"/>
  <c r="AE152" i="1"/>
  <c r="D153" i="1"/>
  <c r="K153" i="1"/>
  <c r="L153" i="1"/>
  <c r="M153" i="1"/>
  <c r="T153" i="1"/>
  <c r="Z153" i="1"/>
  <c r="AC153" i="1"/>
  <c r="AD153" i="1"/>
  <c r="AE153" i="1"/>
  <c r="D154" i="1"/>
  <c r="K154" i="1"/>
  <c r="L154" i="1"/>
  <c r="M154" i="1"/>
  <c r="T154" i="1"/>
  <c r="Z154" i="1"/>
  <c r="AC154" i="1"/>
  <c r="AD154" i="1"/>
  <c r="AE154" i="1"/>
  <c r="D155" i="1"/>
  <c r="K155" i="1"/>
  <c r="L155" i="1"/>
  <c r="M155" i="1"/>
  <c r="T155" i="1"/>
  <c r="Z155" i="1"/>
  <c r="AC155" i="1"/>
  <c r="AD155" i="1"/>
  <c r="AE155" i="1"/>
  <c r="D156" i="1"/>
  <c r="K156" i="1"/>
  <c r="L156" i="1"/>
  <c r="M156" i="1"/>
  <c r="T156" i="1"/>
  <c r="Z156" i="1"/>
  <c r="AC156" i="1"/>
  <c r="AD156" i="1"/>
  <c r="AE156" i="1"/>
  <c r="D157" i="1"/>
  <c r="K157" i="1"/>
  <c r="L157" i="1"/>
  <c r="M157" i="1"/>
  <c r="T157" i="1"/>
  <c r="Z157" i="1"/>
  <c r="AC157" i="1"/>
  <c r="AD157" i="1"/>
  <c r="AE157" i="1"/>
  <c r="D158" i="1"/>
  <c r="K158" i="1"/>
  <c r="L158" i="1"/>
  <c r="M158" i="1"/>
  <c r="T158" i="1"/>
  <c r="Z158" i="1"/>
  <c r="AC158" i="1"/>
  <c r="AD158" i="1"/>
  <c r="AE158" i="1"/>
  <c r="D159" i="1"/>
  <c r="K159" i="1"/>
  <c r="L159" i="1"/>
  <c r="M159" i="1"/>
  <c r="T159" i="1"/>
  <c r="Z159" i="1"/>
  <c r="AC159" i="1"/>
  <c r="AD159" i="1"/>
  <c r="AE159" i="1"/>
  <c r="D160" i="1"/>
  <c r="K160" i="1"/>
  <c r="L160" i="1"/>
  <c r="M160" i="1"/>
  <c r="T160" i="1"/>
  <c r="Z160" i="1"/>
  <c r="AC160" i="1"/>
  <c r="AD160" i="1"/>
  <c r="AE160" i="1"/>
  <c r="D161" i="1"/>
  <c r="K161" i="1"/>
  <c r="L161" i="1"/>
  <c r="M161" i="1"/>
  <c r="T161" i="1"/>
  <c r="Z161" i="1"/>
  <c r="AC161" i="1"/>
  <c r="AD161" i="1"/>
  <c r="AE161" i="1"/>
  <c r="D162" i="1"/>
  <c r="K162" i="1"/>
  <c r="L162" i="1"/>
  <c r="M162" i="1"/>
  <c r="T162" i="1"/>
  <c r="Z162" i="1"/>
  <c r="AC162" i="1"/>
  <c r="AD162" i="1"/>
  <c r="AE162" i="1"/>
  <c r="D163" i="1"/>
  <c r="K163" i="1"/>
  <c r="L163" i="1"/>
  <c r="M163" i="1"/>
  <c r="T163" i="1"/>
  <c r="Z163" i="1"/>
  <c r="AC163" i="1"/>
  <c r="AD163" i="1"/>
  <c r="AE163" i="1"/>
  <c r="D164" i="1"/>
  <c r="K164" i="1"/>
  <c r="L164" i="1"/>
  <c r="M164" i="1"/>
  <c r="T164" i="1"/>
  <c r="Z164" i="1"/>
  <c r="AC164" i="1"/>
  <c r="AD164" i="1"/>
  <c r="AE164" i="1"/>
  <c r="D165" i="1"/>
  <c r="K165" i="1"/>
  <c r="L165" i="1"/>
  <c r="M165" i="1"/>
  <c r="T165" i="1"/>
  <c r="Z165" i="1"/>
  <c r="AC165" i="1"/>
  <c r="AD165" i="1"/>
  <c r="AE165" i="1"/>
  <c r="D166" i="1"/>
  <c r="K166" i="1"/>
  <c r="L166" i="1"/>
  <c r="M166" i="1"/>
  <c r="T166" i="1"/>
  <c r="Z166" i="1"/>
  <c r="AC166" i="1"/>
  <c r="AD166" i="1"/>
  <c r="AE166" i="1"/>
  <c r="D167" i="1"/>
  <c r="K167" i="1"/>
  <c r="L167" i="1"/>
  <c r="M167" i="1"/>
  <c r="T167" i="1"/>
  <c r="Z167" i="1"/>
  <c r="AC167" i="1"/>
  <c r="AD167" i="1"/>
  <c r="AE167" i="1"/>
  <c r="D168" i="1"/>
  <c r="K168" i="1"/>
  <c r="L168" i="1"/>
  <c r="M168" i="1"/>
  <c r="T168" i="1"/>
  <c r="Z168" i="1"/>
  <c r="AC168" i="1"/>
  <c r="AD168" i="1"/>
  <c r="AE168" i="1"/>
  <c r="D169" i="1"/>
  <c r="K169" i="1"/>
  <c r="L169" i="1"/>
  <c r="M169" i="1"/>
  <c r="T169" i="1"/>
  <c r="Z169" i="1"/>
  <c r="AC169" i="1"/>
  <c r="AD169" i="1"/>
  <c r="AE169" i="1"/>
  <c r="D170" i="1"/>
  <c r="K170" i="1"/>
  <c r="L170" i="1"/>
  <c r="M170" i="1"/>
  <c r="T170" i="1"/>
  <c r="Z170" i="1"/>
  <c r="AC170" i="1"/>
  <c r="AD170" i="1"/>
  <c r="AE170" i="1"/>
  <c r="D171" i="1"/>
  <c r="K171" i="1"/>
  <c r="L171" i="1"/>
  <c r="M171" i="1"/>
  <c r="T171" i="1"/>
  <c r="Z171" i="1"/>
  <c r="AC171" i="1"/>
  <c r="AD171" i="1"/>
  <c r="AE171" i="1"/>
  <c r="D172" i="1"/>
  <c r="K172" i="1"/>
  <c r="L172" i="1"/>
  <c r="M172" i="1"/>
  <c r="T172" i="1"/>
  <c r="Z172" i="1"/>
  <c r="AC172" i="1"/>
  <c r="AD172" i="1"/>
  <c r="AE172" i="1"/>
  <c r="D173" i="1"/>
  <c r="K173" i="1"/>
  <c r="L173" i="1"/>
  <c r="M173" i="1"/>
  <c r="T173" i="1"/>
  <c r="Z173" i="1"/>
  <c r="AC173" i="1"/>
  <c r="AD173" i="1"/>
  <c r="AE173" i="1"/>
  <c r="D174" i="1"/>
  <c r="K174" i="1"/>
  <c r="L174" i="1"/>
  <c r="M174" i="1"/>
  <c r="T174" i="1"/>
  <c r="Z174" i="1"/>
  <c r="AC174" i="1"/>
  <c r="AD174" i="1"/>
  <c r="AE174" i="1"/>
  <c r="D175" i="1"/>
  <c r="K175" i="1"/>
  <c r="L175" i="1"/>
  <c r="M175" i="1"/>
  <c r="T175" i="1"/>
  <c r="Z175" i="1"/>
  <c r="AC175" i="1"/>
  <c r="AD175" i="1"/>
  <c r="AE175" i="1"/>
  <c r="D176" i="1"/>
  <c r="K176" i="1"/>
  <c r="L176" i="1"/>
  <c r="M176" i="1"/>
  <c r="T176" i="1"/>
  <c r="Z176" i="1"/>
  <c r="AC176" i="1"/>
  <c r="AD176" i="1"/>
  <c r="AE176" i="1"/>
  <c r="D177" i="1"/>
  <c r="K177" i="1"/>
  <c r="L177" i="1"/>
  <c r="M177" i="1"/>
  <c r="T177" i="1"/>
  <c r="Z177" i="1"/>
  <c r="AC177" i="1"/>
  <c r="AD177" i="1"/>
  <c r="AE177" i="1"/>
  <c r="D178" i="1"/>
  <c r="K178" i="1"/>
  <c r="L178" i="1"/>
  <c r="M178" i="1"/>
  <c r="T178" i="1"/>
  <c r="Z178" i="1"/>
  <c r="AC178" i="1"/>
  <c r="AD178" i="1"/>
  <c r="AE178" i="1"/>
  <c r="D179" i="1"/>
  <c r="K179" i="1"/>
  <c r="L179" i="1"/>
  <c r="M179" i="1"/>
  <c r="T179" i="1"/>
  <c r="Z179" i="1"/>
  <c r="AC179" i="1"/>
  <c r="AD179" i="1"/>
  <c r="AE179" i="1"/>
  <c r="D180" i="1"/>
  <c r="K180" i="1"/>
  <c r="L180" i="1"/>
  <c r="M180" i="1"/>
  <c r="T180" i="1"/>
  <c r="Z180" i="1"/>
  <c r="AC180" i="1"/>
  <c r="AD180" i="1"/>
  <c r="AE180" i="1"/>
  <c r="D181" i="1"/>
  <c r="K181" i="1"/>
  <c r="L181" i="1"/>
  <c r="M181" i="1"/>
  <c r="T181" i="1"/>
  <c r="Z181" i="1"/>
  <c r="AC181" i="1"/>
  <c r="AD181" i="1"/>
  <c r="AE181" i="1"/>
  <c r="D182" i="1"/>
  <c r="K182" i="1"/>
  <c r="L182" i="1"/>
  <c r="M182" i="1"/>
  <c r="T182" i="1"/>
  <c r="Z182" i="1"/>
  <c r="AC182" i="1"/>
  <c r="AD182" i="1"/>
  <c r="AE182" i="1"/>
  <c r="D183" i="1"/>
  <c r="K183" i="1"/>
  <c r="L183" i="1"/>
  <c r="M183" i="1"/>
  <c r="T183" i="1"/>
  <c r="Z183" i="1"/>
  <c r="AC183" i="1"/>
  <c r="AD183" i="1"/>
  <c r="AE183" i="1"/>
  <c r="D184" i="1"/>
  <c r="K184" i="1"/>
  <c r="L184" i="1"/>
  <c r="M184" i="1"/>
  <c r="T184" i="1"/>
  <c r="Z184" i="1"/>
  <c r="AC184" i="1"/>
  <c r="AD184" i="1"/>
  <c r="AE184" i="1"/>
  <c r="D185" i="1"/>
  <c r="K185" i="1"/>
  <c r="L185" i="1"/>
  <c r="M185" i="1"/>
  <c r="T185" i="1"/>
  <c r="Z185" i="1"/>
  <c r="AC185" i="1"/>
  <c r="AD185" i="1"/>
  <c r="AE185" i="1"/>
  <c r="D186" i="1"/>
  <c r="K186" i="1"/>
  <c r="L186" i="1"/>
  <c r="M186" i="1"/>
  <c r="T186" i="1"/>
  <c r="Z186" i="1"/>
  <c r="AC186" i="1"/>
  <c r="AD186" i="1"/>
  <c r="AE186" i="1"/>
  <c r="D187" i="1"/>
  <c r="K187" i="1"/>
  <c r="L187" i="1"/>
  <c r="M187" i="1"/>
  <c r="T187" i="1"/>
  <c r="Z187" i="1"/>
  <c r="AC187" i="1"/>
  <c r="AD187" i="1"/>
  <c r="AE187" i="1"/>
  <c r="D188" i="1"/>
  <c r="K188" i="1"/>
  <c r="L188" i="1"/>
  <c r="M188" i="1"/>
  <c r="T188" i="1"/>
  <c r="Z188" i="1"/>
  <c r="AC188" i="1"/>
  <c r="AD188" i="1"/>
  <c r="AE188" i="1"/>
  <c r="D189" i="1"/>
  <c r="K189" i="1"/>
  <c r="L189" i="1"/>
  <c r="M189" i="1"/>
  <c r="T189" i="1"/>
  <c r="Z189" i="1"/>
  <c r="AC189" i="1"/>
  <c r="AD189" i="1"/>
  <c r="AE189" i="1"/>
  <c r="D190" i="1"/>
  <c r="K190" i="1"/>
  <c r="L190" i="1"/>
  <c r="M190" i="1"/>
  <c r="T190" i="1"/>
  <c r="Z190" i="1"/>
  <c r="AC190" i="1"/>
  <c r="AD190" i="1"/>
  <c r="AE190" i="1"/>
  <c r="D191" i="1"/>
  <c r="K191" i="1"/>
  <c r="L191" i="1"/>
  <c r="M191" i="1"/>
  <c r="T191" i="1"/>
  <c r="Z191" i="1"/>
  <c r="AC191" i="1"/>
  <c r="AD191" i="1"/>
  <c r="AE191" i="1"/>
  <c r="D192" i="1"/>
  <c r="K192" i="1"/>
  <c r="L192" i="1"/>
  <c r="M192" i="1"/>
  <c r="T192" i="1"/>
  <c r="Z192" i="1"/>
  <c r="AC192" i="1"/>
  <c r="AD192" i="1"/>
  <c r="AE192" i="1"/>
  <c r="D193" i="1"/>
  <c r="K193" i="1"/>
  <c r="L193" i="1"/>
  <c r="M193" i="1"/>
  <c r="T193" i="1"/>
  <c r="Z193" i="1"/>
  <c r="AC193" i="1"/>
  <c r="AD193" i="1"/>
  <c r="AE193" i="1"/>
  <c r="D194" i="1"/>
  <c r="K194" i="1"/>
  <c r="L194" i="1"/>
  <c r="M194" i="1"/>
  <c r="T194" i="1"/>
  <c r="Z194" i="1"/>
  <c r="AC194" i="1"/>
  <c r="AD194" i="1"/>
  <c r="AE194" i="1"/>
  <c r="D195" i="1"/>
  <c r="K195" i="1"/>
  <c r="L195" i="1"/>
  <c r="M195" i="1"/>
  <c r="T195" i="1"/>
  <c r="Z195" i="1"/>
  <c r="AC195" i="1"/>
  <c r="AD195" i="1"/>
  <c r="AE195" i="1"/>
  <c r="D196" i="1"/>
  <c r="K196" i="1"/>
  <c r="L196" i="1"/>
  <c r="M196" i="1"/>
  <c r="T196" i="1"/>
  <c r="Z196" i="1"/>
  <c r="AC196" i="1"/>
  <c r="AD196" i="1"/>
  <c r="AE196" i="1"/>
  <c r="D197" i="1"/>
  <c r="K197" i="1"/>
  <c r="L197" i="1"/>
  <c r="M197" i="1"/>
  <c r="T197" i="1"/>
  <c r="Z197" i="1"/>
  <c r="AC197" i="1"/>
  <c r="AD197" i="1"/>
  <c r="AE197" i="1"/>
  <c r="D198" i="1"/>
  <c r="K198" i="1"/>
  <c r="L198" i="1"/>
  <c r="M198" i="1"/>
  <c r="T198" i="1"/>
  <c r="Z198" i="1"/>
  <c r="AC198" i="1"/>
  <c r="AD198" i="1"/>
  <c r="AE198" i="1"/>
  <c r="D199" i="1"/>
  <c r="K199" i="1"/>
  <c r="L199" i="1"/>
  <c r="M199" i="1"/>
  <c r="T199" i="1"/>
  <c r="Z199" i="1"/>
  <c r="AC199" i="1"/>
  <c r="AD199" i="1"/>
  <c r="AE199" i="1"/>
  <c r="D200" i="1"/>
  <c r="K200" i="1"/>
  <c r="L200" i="1"/>
  <c r="M200" i="1"/>
  <c r="T200" i="1"/>
  <c r="Z200" i="1"/>
  <c r="AC200" i="1"/>
  <c r="AD200" i="1"/>
  <c r="AE200" i="1"/>
  <c r="D201" i="1"/>
  <c r="K201" i="1"/>
  <c r="L201" i="1"/>
  <c r="M201" i="1"/>
  <c r="T201" i="1"/>
  <c r="Z201" i="1"/>
  <c r="AC201" i="1"/>
  <c r="AD201" i="1"/>
  <c r="AE201" i="1"/>
  <c r="D202" i="1"/>
  <c r="K202" i="1"/>
  <c r="L202" i="1"/>
  <c r="M202" i="1"/>
  <c r="T202" i="1"/>
  <c r="Z202" i="1"/>
  <c r="AC202" i="1"/>
  <c r="AD202" i="1"/>
  <c r="AE202" i="1"/>
  <c r="D203" i="1"/>
  <c r="K203" i="1"/>
  <c r="L203" i="1"/>
  <c r="M203" i="1"/>
  <c r="T203" i="1"/>
  <c r="Z203" i="1"/>
  <c r="AC203" i="1"/>
  <c r="AD203" i="1"/>
  <c r="AE203" i="1"/>
  <c r="D204" i="1"/>
  <c r="K204" i="1"/>
  <c r="L204" i="1"/>
  <c r="M204" i="1"/>
  <c r="T204" i="1"/>
  <c r="Z204" i="1"/>
  <c r="AC204" i="1"/>
  <c r="AD204" i="1"/>
  <c r="AE204" i="1"/>
  <c r="D205" i="1"/>
  <c r="K205" i="1"/>
  <c r="L205" i="1"/>
  <c r="M205" i="1"/>
  <c r="T205" i="1"/>
  <c r="Z205" i="1"/>
  <c r="AC205" i="1"/>
  <c r="AD205" i="1"/>
  <c r="AE205" i="1"/>
  <c r="D206" i="1"/>
  <c r="K206" i="1"/>
  <c r="L206" i="1"/>
  <c r="M206" i="1"/>
  <c r="T206" i="1"/>
  <c r="Z206" i="1"/>
  <c r="AC206" i="1"/>
  <c r="AD206" i="1"/>
  <c r="AE206" i="1"/>
  <c r="D207" i="1"/>
  <c r="K207" i="1"/>
  <c r="L207" i="1"/>
  <c r="M207" i="1"/>
  <c r="T207" i="1"/>
  <c r="Z207" i="1"/>
  <c r="AC207" i="1"/>
  <c r="AD207" i="1"/>
  <c r="AE207" i="1"/>
  <c r="D208" i="1"/>
  <c r="K208" i="1"/>
  <c r="L208" i="1"/>
  <c r="M208" i="1"/>
  <c r="T208" i="1"/>
  <c r="Z208" i="1"/>
  <c r="AC208" i="1"/>
  <c r="AD208" i="1"/>
  <c r="AE208" i="1"/>
  <c r="D209" i="1"/>
  <c r="K209" i="1"/>
  <c r="L209" i="1"/>
  <c r="M209" i="1"/>
  <c r="T209" i="1"/>
  <c r="Z209" i="1"/>
  <c r="AC209" i="1"/>
  <c r="AD209" i="1"/>
  <c r="AE209" i="1"/>
  <c r="D210" i="1"/>
  <c r="K210" i="1"/>
  <c r="L210" i="1"/>
  <c r="M210" i="1"/>
  <c r="T210" i="1"/>
  <c r="Z210" i="1"/>
  <c r="AC210" i="1"/>
  <c r="AD210" i="1"/>
  <c r="AE210" i="1"/>
  <c r="D211" i="1"/>
  <c r="K211" i="1"/>
  <c r="L211" i="1"/>
  <c r="M211" i="1"/>
  <c r="T211" i="1"/>
  <c r="Z211" i="1"/>
  <c r="AC211" i="1"/>
  <c r="AD211" i="1"/>
  <c r="AE211" i="1"/>
  <c r="D212" i="1"/>
  <c r="K212" i="1"/>
  <c r="L212" i="1"/>
  <c r="M212" i="1"/>
  <c r="T212" i="1"/>
  <c r="Z212" i="1"/>
  <c r="AC212" i="1"/>
  <c r="AD212" i="1"/>
  <c r="AE212" i="1"/>
  <c r="D213" i="1"/>
  <c r="K213" i="1"/>
  <c r="L213" i="1"/>
  <c r="M213" i="1"/>
  <c r="T213" i="1"/>
  <c r="Z213" i="1"/>
  <c r="AC213" i="1"/>
  <c r="AD213" i="1"/>
  <c r="AE213" i="1"/>
  <c r="D214" i="1"/>
  <c r="K214" i="1"/>
  <c r="L214" i="1"/>
  <c r="M214" i="1"/>
  <c r="T214" i="1"/>
  <c r="Z214" i="1"/>
  <c r="AC214" i="1"/>
  <c r="AD214" i="1"/>
  <c r="AE214" i="1"/>
  <c r="D215" i="1"/>
  <c r="K215" i="1"/>
  <c r="L215" i="1"/>
  <c r="M215" i="1"/>
  <c r="T215" i="1"/>
  <c r="Z215" i="1"/>
  <c r="AC215" i="1"/>
  <c r="AD215" i="1"/>
  <c r="AE215" i="1"/>
  <c r="D216" i="1"/>
  <c r="K216" i="1"/>
  <c r="L216" i="1"/>
  <c r="M216" i="1"/>
  <c r="T216" i="1"/>
  <c r="Z216" i="1"/>
  <c r="AC216" i="1"/>
  <c r="AD216" i="1"/>
  <c r="AE216" i="1"/>
  <c r="D217" i="1"/>
  <c r="K217" i="1"/>
  <c r="L217" i="1"/>
  <c r="M217" i="1"/>
  <c r="T217" i="1"/>
  <c r="Z217" i="1"/>
  <c r="AC217" i="1"/>
  <c r="AD217" i="1"/>
  <c r="AE217" i="1"/>
  <c r="D218" i="1"/>
  <c r="K218" i="1"/>
  <c r="L218" i="1"/>
  <c r="M218" i="1"/>
  <c r="T218" i="1"/>
  <c r="Z218" i="1"/>
  <c r="AC218" i="1"/>
  <c r="AD218" i="1"/>
  <c r="AE218" i="1"/>
  <c r="D219" i="1"/>
  <c r="K219" i="1"/>
  <c r="L219" i="1"/>
  <c r="M219" i="1"/>
  <c r="T219" i="1"/>
  <c r="Z219" i="1"/>
  <c r="AC219" i="1"/>
  <c r="AD219" i="1"/>
  <c r="AE219" i="1"/>
  <c r="D220" i="1"/>
  <c r="K220" i="1"/>
  <c r="L220" i="1"/>
  <c r="M220" i="1"/>
  <c r="T220" i="1"/>
  <c r="Z220" i="1"/>
  <c r="AC220" i="1"/>
  <c r="AD220" i="1"/>
  <c r="AE220" i="1"/>
  <c r="D221" i="1"/>
  <c r="K221" i="1"/>
  <c r="L221" i="1"/>
  <c r="M221" i="1"/>
  <c r="T221" i="1"/>
  <c r="Z221" i="1"/>
  <c r="AC221" i="1"/>
  <c r="AD221" i="1"/>
  <c r="AE221" i="1"/>
  <c r="D222" i="1"/>
  <c r="K222" i="1"/>
  <c r="L222" i="1"/>
  <c r="M222" i="1"/>
  <c r="T222" i="1"/>
  <c r="Z222" i="1"/>
  <c r="AC222" i="1"/>
  <c r="AD222" i="1"/>
  <c r="AE222" i="1"/>
  <c r="D223" i="1"/>
  <c r="K223" i="1"/>
  <c r="L223" i="1"/>
  <c r="M223" i="1"/>
  <c r="T223" i="1"/>
  <c r="Z223" i="1"/>
  <c r="AC223" i="1"/>
  <c r="AD223" i="1"/>
  <c r="AE223" i="1"/>
  <c r="D224" i="1"/>
  <c r="K224" i="1"/>
  <c r="L224" i="1"/>
  <c r="M224" i="1"/>
  <c r="T224" i="1"/>
  <c r="Z224" i="1"/>
  <c r="AC224" i="1"/>
  <c r="AD224" i="1"/>
  <c r="AE224" i="1"/>
  <c r="D225" i="1"/>
  <c r="K225" i="1"/>
  <c r="L225" i="1"/>
  <c r="M225" i="1"/>
  <c r="T225" i="1"/>
  <c r="Z225" i="1"/>
  <c r="AC225" i="1"/>
  <c r="AD225" i="1"/>
  <c r="AE225" i="1"/>
  <c r="D226" i="1"/>
  <c r="K226" i="1"/>
  <c r="L226" i="1"/>
  <c r="M226" i="1"/>
  <c r="T226" i="1"/>
  <c r="Z226" i="1"/>
  <c r="AC226" i="1"/>
  <c r="AD226" i="1"/>
  <c r="AE226" i="1"/>
  <c r="D227" i="1"/>
  <c r="K227" i="1"/>
  <c r="L227" i="1"/>
  <c r="M227" i="1"/>
  <c r="T227" i="1"/>
  <c r="Z227" i="1"/>
  <c r="AC227" i="1"/>
  <c r="AD227" i="1"/>
  <c r="AE227" i="1"/>
  <c r="D228" i="1"/>
  <c r="K228" i="1"/>
  <c r="L228" i="1"/>
  <c r="M228" i="1"/>
  <c r="T228" i="1"/>
  <c r="Z228" i="1"/>
  <c r="AC228" i="1"/>
  <c r="AD228" i="1"/>
  <c r="AE228" i="1"/>
  <c r="D229" i="1"/>
  <c r="K229" i="1"/>
  <c r="L229" i="1"/>
  <c r="M229" i="1"/>
  <c r="T229" i="1"/>
  <c r="Z229" i="1"/>
  <c r="AC229" i="1"/>
  <c r="AD229" i="1"/>
  <c r="AE229" i="1"/>
  <c r="D230" i="1"/>
  <c r="K230" i="1"/>
  <c r="L230" i="1"/>
  <c r="M230" i="1"/>
  <c r="T230" i="1"/>
  <c r="Z230" i="1"/>
  <c r="AC230" i="1"/>
  <c r="AD230" i="1"/>
  <c r="AE230" i="1"/>
  <c r="D231" i="1"/>
  <c r="K231" i="1"/>
  <c r="L231" i="1"/>
  <c r="M231" i="1"/>
  <c r="T231" i="1"/>
  <c r="Z231" i="1"/>
  <c r="AC231" i="1"/>
  <c r="AD231" i="1"/>
  <c r="AE231" i="1"/>
  <c r="D232" i="1"/>
  <c r="K232" i="1"/>
  <c r="L232" i="1"/>
  <c r="M232" i="1"/>
  <c r="T232" i="1"/>
  <c r="Z232" i="1"/>
  <c r="AC232" i="1"/>
  <c r="AD232" i="1"/>
  <c r="AE232" i="1"/>
  <c r="D233" i="1"/>
  <c r="K233" i="1"/>
  <c r="L233" i="1"/>
  <c r="M233" i="1"/>
  <c r="T233" i="1"/>
  <c r="Z233" i="1"/>
  <c r="AC233" i="1"/>
  <c r="AD233" i="1"/>
  <c r="AE233" i="1"/>
  <c r="D234" i="1"/>
  <c r="K234" i="1"/>
  <c r="L234" i="1"/>
  <c r="M234" i="1"/>
  <c r="T234" i="1"/>
  <c r="Z234" i="1"/>
  <c r="AC234" i="1"/>
  <c r="AD234" i="1"/>
  <c r="AE234" i="1"/>
  <c r="D235" i="1"/>
  <c r="K235" i="1"/>
  <c r="L235" i="1"/>
  <c r="M235" i="1"/>
  <c r="T235" i="1"/>
  <c r="Z235" i="1"/>
  <c r="AC235" i="1"/>
  <c r="AD235" i="1"/>
  <c r="AE235" i="1"/>
  <c r="D236" i="1"/>
  <c r="K236" i="1"/>
  <c r="L236" i="1"/>
  <c r="M236" i="1"/>
  <c r="T236" i="1"/>
  <c r="Z236" i="1"/>
  <c r="AC236" i="1"/>
  <c r="AD236" i="1"/>
  <c r="AE236" i="1"/>
  <c r="D237" i="1"/>
  <c r="K237" i="1"/>
  <c r="L237" i="1"/>
  <c r="M237" i="1"/>
  <c r="T237" i="1"/>
  <c r="Z237" i="1"/>
  <c r="AC237" i="1"/>
  <c r="AD237" i="1"/>
  <c r="AE237" i="1"/>
  <c r="D238" i="1"/>
  <c r="K238" i="1"/>
  <c r="L238" i="1"/>
  <c r="M238" i="1"/>
  <c r="T238" i="1"/>
  <c r="Z238" i="1"/>
  <c r="AC238" i="1"/>
  <c r="AD238" i="1"/>
  <c r="AE238" i="1"/>
  <c r="D239" i="1"/>
  <c r="K239" i="1"/>
  <c r="L239" i="1"/>
  <c r="M239" i="1"/>
  <c r="T239" i="1"/>
  <c r="Z239" i="1"/>
  <c r="AC239" i="1"/>
  <c r="AD239" i="1"/>
  <c r="AE239" i="1"/>
  <c r="D240" i="1"/>
  <c r="K240" i="1"/>
  <c r="L240" i="1"/>
  <c r="M240" i="1"/>
  <c r="T240" i="1"/>
  <c r="Z240" i="1"/>
  <c r="AC240" i="1"/>
  <c r="AD240" i="1"/>
  <c r="AE240" i="1"/>
  <c r="D241" i="1"/>
  <c r="K241" i="1"/>
  <c r="L241" i="1"/>
  <c r="M241" i="1"/>
  <c r="T241" i="1"/>
  <c r="Z241" i="1"/>
  <c r="AC241" i="1"/>
  <c r="AD241" i="1"/>
  <c r="AE241" i="1"/>
  <c r="D242" i="1"/>
  <c r="K242" i="1"/>
  <c r="L242" i="1"/>
  <c r="M242" i="1"/>
  <c r="T242" i="1"/>
  <c r="Z242" i="1"/>
  <c r="AC242" i="1"/>
  <c r="AD242" i="1"/>
  <c r="AE242" i="1"/>
  <c r="D243" i="1"/>
  <c r="K243" i="1"/>
  <c r="L243" i="1"/>
  <c r="M243" i="1"/>
  <c r="T243" i="1"/>
  <c r="Z243" i="1"/>
  <c r="AC243" i="1"/>
  <c r="AD243" i="1"/>
  <c r="AE243" i="1"/>
  <c r="D244" i="1"/>
  <c r="K244" i="1"/>
  <c r="L244" i="1"/>
  <c r="M244" i="1"/>
  <c r="T244" i="1"/>
  <c r="Z244" i="1"/>
  <c r="AC244" i="1"/>
  <c r="AD244" i="1"/>
  <c r="AE244" i="1"/>
  <c r="D245" i="1"/>
  <c r="K245" i="1"/>
  <c r="L245" i="1"/>
  <c r="M245" i="1"/>
  <c r="T245" i="1"/>
  <c r="Z245" i="1"/>
  <c r="AC245" i="1"/>
  <c r="AD245" i="1"/>
  <c r="AE245" i="1"/>
  <c r="D246" i="1"/>
  <c r="K246" i="1"/>
  <c r="L246" i="1"/>
  <c r="M246" i="1"/>
  <c r="T246" i="1"/>
  <c r="Z246" i="1"/>
  <c r="AC246" i="1"/>
  <c r="AD246" i="1"/>
  <c r="AE246" i="1"/>
  <c r="D247" i="1"/>
  <c r="K247" i="1"/>
  <c r="L247" i="1"/>
  <c r="M247" i="1"/>
  <c r="T247" i="1"/>
  <c r="Z247" i="1"/>
  <c r="AC247" i="1"/>
  <c r="AD247" i="1"/>
  <c r="AE247" i="1"/>
  <c r="D248" i="1"/>
  <c r="K248" i="1"/>
  <c r="L248" i="1"/>
  <c r="M248" i="1"/>
  <c r="T248" i="1"/>
  <c r="Z248" i="1"/>
  <c r="AC248" i="1"/>
  <c r="AD248" i="1"/>
  <c r="AE248" i="1"/>
  <c r="D249" i="1"/>
  <c r="K249" i="1"/>
  <c r="L249" i="1"/>
  <c r="M249" i="1"/>
  <c r="T249" i="1"/>
  <c r="Z249" i="1"/>
  <c r="AC249" i="1"/>
  <c r="AD249" i="1"/>
  <c r="AE249" i="1"/>
  <c r="D250" i="1"/>
  <c r="K250" i="1"/>
  <c r="L250" i="1"/>
  <c r="M250" i="1"/>
  <c r="T250" i="1"/>
  <c r="Z250" i="1"/>
  <c r="AC250" i="1"/>
  <c r="AD250" i="1"/>
  <c r="AE250" i="1"/>
  <c r="D251" i="1"/>
  <c r="K251" i="1"/>
  <c r="L251" i="1"/>
  <c r="M251" i="1"/>
  <c r="T251" i="1"/>
  <c r="Z251" i="1"/>
  <c r="AC251" i="1"/>
  <c r="AD251" i="1"/>
  <c r="AE251" i="1"/>
  <c r="D252" i="1"/>
  <c r="K252" i="1"/>
  <c r="L252" i="1"/>
  <c r="M252" i="1"/>
  <c r="T252" i="1"/>
  <c r="Z252" i="1"/>
  <c r="AC252" i="1"/>
  <c r="AD252" i="1"/>
  <c r="AE252" i="1"/>
  <c r="D253" i="1"/>
  <c r="K253" i="1"/>
  <c r="L253" i="1"/>
  <c r="M253" i="1"/>
  <c r="T253" i="1"/>
  <c r="Z253" i="1"/>
  <c r="AC253" i="1"/>
  <c r="AD253" i="1"/>
  <c r="AE253" i="1"/>
  <c r="D254" i="1"/>
  <c r="K254" i="1"/>
  <c r="L254" i="1"/>
  <c r="M254" i="1"/>
  <c r="T254" i="1"/>
  <c r="Z254" i="1"/>
  <c r="AC254" i="1"/>
  <c r="AD254" i="1"/>
  <c r="AE254" i="1"/>
  <c r="D255" i="1"/>
  <c r="K255" i="1"/>
  <c r="L255" i="1"/>
  <c r="M255" i="1"/>
  <c r="T255" i="1"/>
  <c r="Z255" i="1"/>
  <c r="AC255" i="1"/>
  <c r="AD255" i="1"/>
  <c r="AE255" i="1"/>
  <c r="D256" i="1"/>
  <c r="K256" i="1"/>
  <c r="L256" i="1"/>
  <c r="M256" i="1"/>
  <c r="T256" i="1"/>
  <c r="Z256" i="1"/>
  <c r="AC256" i="1"/>
  <c r="AD256" i="1"/>
  <c r="AE256" i="1"/>
  <c r="D257" i="1"/>
  <c r="K257" i="1"/>
  <c r="L257" i="1"/>
  <c r="M257" i="1"/>
  <c r="T257" i="1"/>
  <c r="Z257" i="1"/>
  <c r="AC257" i="1"/>
  <c r="AD257" i="1"/>
  <c r="AE257" i="1"/>
  <c r="D258" i="1"/>
  <c r="K258" i="1"/>
  <c r="L258" i="1"/>
  <c r="M258" i="1"/>
  <c r="T258" i="1"/>
  <c r="Z258" i="1"/>
  <c r="AC258" i="1"/>
  <c r="AD258" i="1"/>
  <c r="AE258" i="1"/>
  <c r="D259" i="1"/>
  <c r="K259" i="1"/>
  <c r="L259" i="1"/>
  <c r="M259" i="1"/>
  <c r="T259" i="1"/>
  <c r="Z259" i="1"/>
  <c r="AC259" i="1"/>
  <c r="AD259" i="1"/>
  <c r="AE259" i="1"/>
  <c r="D260" i="1"/>
  <c r="K260" i="1"/>
  <c r="L260" i="1"/>
  <c r="M260" i="1"/>
  <c r="T260" i="1"/>
  <c r="Z260" i="1"/>
  <c r="AC260" i="1"/>
  <c r="AD260" i="1"/>
  <c r="AE260" i="1"/>
  <c r="D261" i="1"/>
  <c r="K261" i="1"/>
  <c r="L261" i="1"/>
  <c r="M261" i="1"/>
  <c r="T261" i="1"/>
  <c r="Z261" i="1"/>
  <c r="AC261" i="1"/>
  <c r="AD261" i="1"/>
  <c r="AE261" i="1"/>
  <c r="D262" i="1"/>
  <c r="K262" i="1"/>
  <c r="L262" i="1"/>
  <c r="M262" i="1"/>
  <c r="T262" i="1"/>
  <c r="Z262" i="1"/>
  <c r="AC262" i="1"/>
  <c r="AD262" i="1"/>
  <c r="AE262" i="1"/>
  <c r="D263" i="1"/>
  <c r="K263" i="1"/>
  <c r="L263" i="1"/>
  <c r="M263" i="1"/>
  <c r="T263" i="1"/>
  <c r="Z263" i="1"/>
  <c r="AC263" i="1"/>
  <c r="AD263" i="1"/>
  <c r="AE263" i="1"/>
  <c r="D264" i="1"/>
  <c r="K264" i="1"/>
  <c r="L264" i="1"/>
  <c r="M264" i="1"/>
  <c r="T264" i="1"/>
  <c r="Z264" i="1"/>
  <c r="AC264" i="1"/>
  <c r="AD264" i="1"/>
  <c r="AE264" i="1"/>
  <c r="D265" i="1"/>
  <c r="K265" i="1"/>
  <c r="L265" i="1"/>
  <c r="M265" i="1"/>
  <c r="T265" i="1"/>
  <c r="Z265" i="1"/>
  <c r="AC265" i="1"/>
  <c r="AD265" i="1"/>
  <c r="AE265" i="1"/>
  <c r="D266" i="1"/>
  <c r="K266" i="1"/>
  <c r="L266" i="1"/>
  <c r="M266" i="1"/>
  <c r="T266" i="1"/>
  <c r="Z266" i="1"/>
  <c r="AC266" i="1"/>
  <c r="AD266" i="1"/>
  <c r="AE266" i="1"/>
  <c r="D267" i="1"/>
  <c r="K267" i="1"/>
  <c r="L267" i="1"/>
  <c r="M267" i="1"/>
  <c r="T267" i="1"/>
  <c r="Z267" i="1"/>
  <c r="AC267" i="1"/>
  <c r="AD267" i="1"/>
  <c r="AE267" i="1"/>
  <c r="D268" i="1"/>
  <c r="K268" i="1"/>
  <c r="L268" i="1"/>
  <c r="M268" i="1"/>
  <c r="T268" i="1"/>
  <c r="Z268" i="1"/>
  <c r="AC268" i="1"/>
  <c r="AD268" i="1"/>
  <c r="AE268" i="1"/>
  <c r="D269" i="1"/>
  <c r="K269" i="1"/>
  <c r="L269" i="1"/>
  <c r="M269" i="1"/>
  <c r="T269" i="1"/>
  <c r="Z269" i="1"/>
  <c r="AC269" i="1"/>
  <c r="AD269" i="1"/>
  <c r="AE269" i="1"/>
  <c r="D270" i="1"/>
  <c r="K270" i="1"/>
  <c r="L270" i="1"/>
  <c r="M270" i="1"/>
  <c r="T270" i="1"/>
  <c r="Z270" i="1"/>
  <c r="AC270" i="1"/>
  <c r="AD270" i="1"/>
  <c r="AE270" i="1"/>
  <c r="D271" i="1"/>
  <c r="K271" i="1"/>
  <c r="L271" i="1"/>
  <c r="M271" i="1"/>
  <c r="T271" i="1"/>
  <c r="Z271" i="1"/>
  <c r="AC271" i="1"/>
  <c r="AD271" i="1"/>
  <c r="AE271" i="1"/>
  <c r="D272" i="1"/>
  <c r="K272" i="1"/>
  <c r="L272" i="1"/>
  <c r="M272" i="1"/>
  <c r="T272" i="1"/>
  <c r="Z272" i="1"/>
  <c r="AC272" i="1"/>
  <c r="AD272" i="1"/>
  <c r="AE272" i="1"/>
  <c r="D273" i="1"/>
  <c r="K273" i="1"/>
  <c r="L273" i="1"/>
  <c r="M273" i="1"/>
  <c r="T273" i="1"/>
  <c r="Z273" i="1"/>
  <c r="AC273" i="1"/>
  <c r="AD273" i="1"/>
  <c r="AE273" i="1"/>
  <c r="D274" i="1"/>
  <c r="K274" i="1"/>
  <c r="L274" i="1"/>
  <c r="M274" i="1"/>
  <c r="T274" i="1"/>
  <c r="Z274" i="1"/>
  <c r="AC274" i="1"/>
  <c r="AD274" i="1"/>
  <c r="AE274" i="1"/>
  <c r="D275" i="1"/>
  <c r="K275" i="1"/>
  <c r="L275" i="1"/>
  <c r="M275" i="1"/>
  <c r="T275" i="1"/>
  <c r="Z275" i="1"/>
  <c r="AC275" i="1"/>
  <c r="AD275" i="1"/>
  <c r="AE275" i="1"/>
  <c r="D276" i="1"/>
  <c r="K276" i="1"/>
  <c r="L276" i="1"/>
  <c r="M276" i="1"/>
  <c r="T276" i="1"/>
  <c r="Z276" i="1"/>
  <c r="AC276" i="1"/>
  <c r="AD276" i="1"/>
  <c r="AE276" i="1"/>
  <c r="D277" i="1"/>
  <c r="K277" i="1"/>
  <c r="L277" i="1"/>
  <c r="M277" i="1"/>
  <c r="T277" i="1"/>
  <c r="Z277" i="1"/>
  <c r="AC277" i="1"/>
  <c r="AD277" i="1"/>
  <c r="AE277" i="1"/>
  <c r="D278" i="1"/>
  <c r="K278" i="1"/>
  <c r="L278" i="1"/>
  <c r="M278" i="1"/>
  <c r="T278" i="1"/>
  <c r="Z278" i="1"/>
  <c r="AC278" i="1"/>
  <c r="AD278" i="1"/>
  <c r="AE278" i="1"/>
  <c r="D279" i="1"/>
  <c r="K279" i="1"/>
  <c r="L279" i="1"/>
  <c r="M279" i="1"/>
  <c r="T279" i="1"/>
  <c r="Z279" i="1"/>
  <c r="AC279" i="1"/>
  <c r="AD279" i="1"/>
  <c r="AE279" i="1"/>
  <c r="D280" i="1"/>
  <c r="K280" i="1"/>
  <c r="L280" i="1"/>
  <c r="M280" i="1"/>
  <c r="T280" i="1"/>
  <c r="Z280" i="1"/>
  <c r="AC280" i="1"/>
  <c r="AD280" i="1"/>
  <c r="AE280" i="1"/>
  <c r="D281" i="1"/>
  <c r="K281" i="1"/>
  <c r="L281" i="1"/>
  <c r="M281" i="1"/>
  <c r="T281" i="1"/>
  <c r="Z281" i="1"/>
  <c r="AC281" i="1"/>
  <c r="AD281" i="1"/>
  <c r="AE281" i="1"/>
  <c r="D282" i="1"/>
  <c r="K282" i="1"/>
  <c r="L282" i="1"/>
  <c r="M282" i="1"/>
  <c r="T282" i="1"/>
  <c r="Z282" i="1"/>
  <c r="AC282" i="1"/>
  <c r="AD282" i="1"/>
  <c r="AE282" i="1"/>
  <c r="D283" i="1"/>
  <c r="K283" i="1"/>
  <c r="L283" i="1"/>
  <c r="M283" i="1"/>
  <c r="T283" i="1"/>
  <c r="Z283" i="1"/>
  <c r="AC283" i="1"/>
  <c r="AD283" i="1"/>
  <c r="AE283" i="1"/>
  <c r="D284" i="1"/>
  <c r="K284" i="1"/>
  <c r="L284" i="1"/>
  <c r="M284" i="1"/>
  <c r="T284" i="1"/>
  <c r="Z284" i="1"/>
  <c r="AC284" i="1"/>
  <c r="AD284" i="1"/>
  <c r="AE284" i="1"/>
  <c r="D285" i="1"/>
  <c r="K285" i="1"/>
  <c r="L285" i="1"/>
  <c r="M285" i="1"/>
  <c r="T285" i="1"/>
  <c r="Z285" i="1"/>
  <c r="AC285" i="1"/>
  <c r="AD285" i="1"/>
  <c r="AE285" i="1"/>
  <c r="D286" i="1"/>
  <c r="K286" i="1"/>
  <c r="L286" i="1"/>
  <c r="M286" i="1"/>
  <c r="T286" i="1"/>
  <c r="Z286" i="1"/>
  <c r="AC286" i="1"/>
  <c r="AD286" i="1"/>
  <c r="AE286" i="1"/>
  <c r="D287" i="1"/>
  <c r="K287" i="1"/>
  <c r="L287" i="1"/>
  <c r="M287" i="1"/>
  <c r="T287" i="1"/>
  <c r="Z287" i="1"/>
  <c r="AC287" i="1"/>
  <c r="AD287" i="1"/>
  <c r="AE287" i="1"/>
  <c r="D288" i="1"/>
  <c r="K288" i="1"/>
  <c r="L288" i="1"/>
  <c r="M288" i="1"/>
  <c r="T288" i="1"/>
  <c r="Z288" i="1"/>
  <c r="AC288" i="1"/>
  <c r="AD288" i="1"/>
  <c r="AE288" i="1"/>
  <c r="D289" i="1"/>
  <c r="K289" i="1"/>
  <c r="L289" i="1"/>
  <c r="M289" i="1"/>
  <c r="T289" i="1"/>
  <c r="Z289" i="1"/>
  <c r="AC289" i="1"/>
  <c r="AD289" i="1"/>
  <c r="AE289" i="1"/>
  <c r="D290" i="1"/>
  <c r="K290" i="1"/>
  <c r="L290" i="1"/>
  <c r="M290" i="1"/>
  <c r="T290" i="1"/>
  <c r="Z290" i="1"/>
  <c r="AC290" i="1"/>
  <c r="AD290" i="1"/>
  <c r="AE290" i="1"/>
  <c r="D291" i="1"/>
  <c r="K291" i="1"/>
  <c r="L291" i="1"/>
  <c r="M291" i="1"/>
  <c r="T291" i="1"/>
  <c r="Z291" i="1"/>
  <c r="AC291" i="1"/>
  <c r="AD291" i="1"/>
  <c r="AE291" i="1"/>
  <c r="D292" i="1"/>
  <c r="K292" i="1"/>
  <c r="L292" i="1"/>
  <c r="M292" i="1"/>
  <c r="T292" i="1"/>
  <c r="Z292" i="1"/>
  <c r="AC292" i="1"/>
  <c r="AD292" i="1"/>
  <c r="AE292" i="1"/>
  <c r="D293" i="1"/>
  <c r="K293" i="1"/>
  <c r="L293" i="1"/>
  <c r="M293" i="1"/>
  <c r="T293" i="1"/>
  <c r="Z293" i="1"/>
  <c r="AC293" i="1"/>
  <c r="AD293" i="1"/>
  <c r="AE293" i="1"/>
  <c r="D294" i="1"/>
  <c r="K294" i="1"/>
  <c r="L294" i="1"/>
  <c r="M294" i="1"/>
  <c r="T294" i="1"/>
  <c r="Z294" i="1"/>
  <c r="AC294" i="1"/>
  <c r="AD294" i="1"/>
  <c r="AE294" i="1"/>
  <c r="D295" i="1"/>
  <c r="K295" i="1"/>
  <c r="L295" i="1"/>
  <c r="M295" i="1"/>
  <c r="T295" i="1"/>
  <c r="Z295" i="1"/>
  <c r="AC295" i="1"/>
  <c r="AD295" i="1"/>
  <c r="AE295" i="1"/>
  <c r="D296" i="1"/>
  <c r="K296" i="1"/>
  <c r="L296" i="1"/>
  <c r="M296" i="1"/>
  <c r="T296" i="1"/>
  <c r="Z296" i="1"/>
  <c r="AC296" i="1"/>
  <c r="AD296" i="1"/>
  <c r="AE296" i="1"/>
  <c r="D297" i="1"/>
  <c r="K297" i="1"/>
  <c r="L297" i="1"/>
  <c r="M297" i="1"/>
  <c r="T297" i="1"/>
  <c r="Z297" i="1"/>
  <c r="AC297" i="1"/>
  <c r="AD297" i="1"/>
  <c r="AE297" i="1"/>
  <c r="D298" i="1"/>
  <c r="K298" i="1"/>
  <c r="L298" i="1"/>
  <c r="M298" i="1"/>
  <c r="T298" i="1"/>
  <c r="Z298" i="1"/>
  <c r="AC298" i="1"/>
  <c r="AD298" i="1"/>
  <c r="AE298" i="1"/>
  <c r="D299" i="1"/>
  <c r="K299" i="1"/>
  <c r="L299" i="1"/>
  <c r="M299" i="1"/>
  <c r="T299" i="1"/>
  <c r="Z299" i="1"/>
  <c r="AC299" i="1"/>
  <c r="AD299" i="1"/>
  <c r="AE299" i="1"/>
  <c r="D300" i="1"/>
  <c r="K300" i="1"/>
  <c r="L300" i="1"/>
  <c r="M300" i="1"/>
  <c r="T300" i="1"/>
  <c r="Z300" i="1"/>
  <c r="AC300" i="1"/>
  <c r="AD300" i="1"/>
  <c r="AE300" i="1"/>
  <c r="D301" i="1"/>
  <c r="K301" i="1"/>
  <c r="L301" i="1"/>
  <c r="M301" i="1"/>
  <c r="T301" i="1"/>
  <c r="Z301" i="1"/>
  <c r="AC301" i="1"/>
  <c r="AD301" i="1"/>
  <c r="AE301" i="1"/>
  <c r="D302" i="1"/>
  <c r="K302" i="1"/>
  <c r="L302" i="1"/>
  <c r="M302" i="1"/>
  <c r="T302" i="1"/>
  <c r="Z302" i="1"/>
  <c r="AC302" i="1"/>
  <c r="AD302" i="1"/>
  <c r="AE302" i="1"/>
  <c r="D303" i="1"/>
  <c r="K303" i="1"/>
  <c r="L303" i="1"/>
  <c r="M303" i="1"/>
  <c r="T303" i="1"/>
  <c r="Z303" i="1"/>
  <c r="AC303" i="1"/>
  <c r="AD303" i="1"/>
  <c r="AE303" i="1"/>
  <c r="D304" i="1"/>
  <c r="K304" i="1"/>
  <c r="L304" i="1"/>
  <c r="M304" i="1"/>
  <c r="T304" i="1"/>
  <c r="Z304" i="1"/>
  <c r="AC304" i="1"/>
  <c r="AD304" i="1"/>
  <c r="AE304" i="1"/>
  <c r="D305" i="1"/>
  <c r="K305" i="1"/>
  <c r="L305" i="1"/>
  <c r="M305" i="1"/>
  <c r="T305" i="1"/>
  <c r="Z305" i="1"/>
  <c r="AC305" i="1"/>
  <c r="AD305" i="1"/>
  <c r="AE305" i="1"/>
  <c r="D306" i="1"/>
  <c r="K306" i="1"/>
  <c r="L306" i="1"/>
  <c r="M306" i="1"/>
  <c r="T306" i="1"/>
  <c r="Z306" i="1"/>
  <c r="AC306" i="1"/>
  <c r="AD306" i="1"/>
  <c r="AE306" i="1"/>
  <c r="D307" i="1"/>
  <c r="K307" i="1"/>
  <c r="L307" i="1"/>
  <c r="M307" i="1"/>
  <c r="T307" i="1"/>
  <c r="Z307" i="1"/>
  <c r="AC307" i="1"/>
  <c r="AD307" i="1"/>
  <c r="AE307" i="1"/>
  <c r="D308" i="1"/>
  <c r="K308" i="1"/>
  <c r="L308" i="1"/>
  <c r="M308" i="1"/>
  <c r="T308" i="1"/>
  <c r="Z308" i="1"/>
  <c r="AC308" i="1"/>
  <c r="AD308" i="1"/>
  <c r="AE308" i="1"/>
  <c r="D309" i="1"/>
  <c r="K309" i="1"/>
  <c r="L309" i="1"/>
  <c r="M309" i="1"/>
  <c r="T309" i="1"/>
  <c r="Z309" i="1"/>
  <c r="AC309" i="1"/>
  <c r="AD309" i="1"/>
  <c r="AE309" i="1"/>
  <c r="D310" i="1"/>
  <c r="K310" i="1"/>
  <c r="L310" i="1"/>
  <c r="M310" i="1"/>
  <c r="T310" i="1"/>
  <c r="Z310" i="1"/>
  <c r="AC310" i="1"/>
  <c r="AD310" i="1"/>
  <c r="AE310" i="1"/>
  <c r="D311" i="1"/>
  <c r="K311" i="1"/>
  <c r="L311" i="1"/>
  <c r="M311" i="1"/>
  <c r="T311" i="1"/>
  <c r="Z311" i="1"/>
  <c r="AC311" i="1"/>
  <c r="AD311" i="1"/>
  <c r="AE311" i="1"/>
  <c r="D312" i="1"/>
  <c r="K312" i="1"/>
  <c r="L312" i="1"/>
  <c r="M312" i="1"/>
  <c r="T312" i="1"/>
  <c r="Z312" i="1"/>
  <c r="AC312" i="1"/>
  <c r="AD312" i="1"/>
  <c r="AE312" i="1"/>
  <c r="D313" i="1"/>
  <c r="K313" i="1"/>
  <c r="L313" i="1"/>
  <c r="M313" i="1"/>
  <c r="T313" i="1"/>
  <c r="Z313" i="1"/>
  <c r="AC313" i="1"/>
  <c r="AD313" i="1"/>
  <c r="AE313" i="1"/>
  <c r="D314" i="1"/>
  <c r="K314" i="1"/>
  <c r="L314" i="1"/>
  <c r="M314" i="1"/>
  <c r="T314" i="1"/>
  <c r="Z314" i="1"/>
  <c r="AC314" i="1"/>
  <c r="AD314" i="1"/>
  <c r="AE314" i="1"/>
  <c r="D315" i="1"/>
  <c r="K315" i="1"/>
  <c r="L315" i="1"/>
  <c r="M315" i="1"/>
  <c r="T315" i="1"/>
  <c r="Z315" i="1"/>
  <c r="AC315" i="1"/>
  <c r="AD315" i="1"/>
  <c r="AE315" i="1"/>
  <c r="D316" i="1"/>
  <c r="K316" i="1"/>
  <c r="L316" i="1"/>
  <c r="M316" i="1"/>
  <c r="T316" i="1"/>
  <c r="Z316" i="1"/>
  <c r="AC316" i="1"/>
  <c r="AD316" i="1"/>
  <c r="AE316" i="1"/>
  <c r="D317" i="1"/>
  <c r="K317" i="1"/>
  <c r="L317" i="1"/>
  <c r="M317" i="1"/>
  <c r="T317" i="1"/>
  <c r="Z317" i="1"/>
  <c r="AC317" i="1"/>
  <c r="AD317" i="1"/>
  <c r="AE317" i="1"/>
  <c r="D318" i="1"/>
  <c r="K318" i="1"/>
  <c r="L318" i="1"/>
  <c r="M318" i="1"/>
  <c r="T318" i="1"/>
  <c r="Z318" i="1"/>
  <c r="AC318" i="1"/>
  <c r="AD318" i="1"/>
  <c r="AE318" i="1"/>
  <c r="D319" i="1"/>
  <c r="K319" i="1"/>
  <c r="L319" i="1"/>
  <c r="M319" i="1"/>
  <c r="T319" i="1"/>
  <c r="Z319" i="1"/>
  <c r="AC319" i="1"/>
  <c r="AD319" i="1"/>
  <c r="AE319" i="1"/>
  <c r="D320" i="1"/>
  <c r="K320" i="1"/>
  <c r="L320" i="1"/>
  <c r="M320" i="1"/>
  <c r="T320" i="1"/>
  <c r="Z320" i="1"/>
  <c r="AC320" i="1"/>
  <c r="AD320" i="1"/>
  <c r="AE320" i="1"/>
  <c r="D321" i="1"/>
  <c r="K321" i="1"/>
  <c r="L321" i="1"/>
  <c r="M321" i="1"/>
  <c r="T321" i="1"/>
  <c r="Z321" i="1"/>
  <c r="AC321" i="1"/>
  <c r="AD321" i="1"/>
  <c r="AE321" i="1"/>
  <c r="D322" i="1"/>
  <c r="K322" i="1"/>
  <c r="L322" i="1"/>
  <c r="M322" i="1"/>
  <c r="T322" i="1"/>
  <c r="Z322" i="1"/>
  <c r="AC322" i="1"/>
  <c r="AD322" i="1"/>
  <c r="AE322" i="1"/>
  <c r="D323" i="1"/>
  <c r="K323" i="1"/>
  <c r="L323" i="1"/>
  <c r="M323" i="1"/>
  <c r="T323" i="1"/>
  <c r="Z323" i="1"/>
  <c r="AC323" i="1"/>
  <c r="AD323" i="1"/>
  <c r="AE323" i="1"/>
  <c r="D324" i="1"/>
  <c r="K324" i="1"/>
  <c r="L324" i="1"/>
  <c r="M324" i="1"/>
  <c r="T324" i="1"/>
  <c r="Z324" i="1"/>
  <c r="AC324" i="1"/>
  <c r="AD324" i="1"/>
  <c r="AE324" i="1"/>
  <c r="D325" i="1"/>
  <c r="K325" i="1"/>
  <c r="L325" i="1"/>
  <c r="M325" i="1"/>
  <c r="T325" i="1"/>
  <c r="Z325" i="1"/>
  <c r="AC325" i="1"/>
  <c r="AD325" i="1"/>
  <c r="AE325" i="1"/>
  <c r="D326" i="1"/>
  <c r="K326" i="1"/>
  <c r="L326" i="1"/>
  <c r="M326" i="1"/>
  <c r="T326" i="1"/>
  <c r="Z326" i="1"/>
  <c r="AC326" i="1"/>
  <c r="AD326" i="1"/>
  <c r="AE326" i="1"/>
  <c r="D327" i="1"/>
  <c r="K327" i="1"/>
  <c r="L327" i="1"/>
  <c r="M327" i="1"/>
  <c r="T327" i="1"/>
  <c r="Z327" i="1"/>
  <c r="AC327" i="1"/>
  <c r="AD327" i="1"/>
  <c r="AE327" i="1"/>
  <c r="D328" i="1"/>
  <c r="K328" i="1"/>
  <c r="L328" i="1"/>
  <c r="M328" i="1"/>
  <c r="T328" i="1"/>
  <c r="Z328" i="1"/>
  <c r="AC328" i="1"/>
  <c r="AD328" i="1"/>
  <c r="AE328" i="1"/>
  <c r="D329" i="1"/>
  <c r="K329" i="1"/>
  <c r="L329" i="1"/>
  <c r="M329" i="1"/>
  <c r="T329" i="1"/>
  <c r="Z329" i="1"/>
  <c r="AC329" i="1"/>
  <c r="AD329" i="1"/>
  <c r="AE329" i="1"/>
  <c r="D330" i="1"/>
  <c r="K330" i="1"/>
  <c r="L330" i="1"/>
  <c r="M330" i="1"/>
  <c r="T330" i="1"/>
  <c r="Z330" i="1"/>
  <c r="AC330" i="1"/>
  <c r="AD330" i="1"/>
  <c r="AE330" i="1"/>
  <c r="D331" i="1"/>
  <c r="K331" i="1"/>
  <c r="L331" i="1"/>
  <c r="M331" i="1"/>
  <c r="T331" i="1"/>
  <c r="Z331" i="1"/>
  <c r="AC331" i="1"/>
  <c r="AD331" i="1"/>
  <c r="AE331" i="1"/>
  <c r="D332" i="1"/>
  <c r="K332" i="1"/>
  <c r="L332" i="1"/>
  <c r="M332" i="1"/>
  <c r="T332" i="1"/>
  <c r="Z332" i="1"/>
  <c r="AC332" i="1"/>
  <c r="AD332" i="1"/>
  <c r="AE332" i="1"/>
  <c r="D333" i="1"/>
  <c r="K333" i="1"/>
  <c r="L333" i="1"/>
  <c r="M333" i="1"/>
  <c r="T333" i="1"/>
  <c r="Z333" i="1"/>
  <c r="AC333" i="1"/>
  <c r="AD333" i="1"/>
  <c r="AE333" i="1"/>
  <c r="D334" i="1"/>
  <c r="K334" i="1"/>
  <c r="L334" i="1"/>
  <c r="M334" i="1"/>
  <c r="T334" i="1"/>
  <c r="Z334" i="1"/>
  <c r="AC334" i="1"/>
  <c r="AD334" i="1"/>
  <c r="AE334" i="1"/>
  <c r="D335" i="1"/>
  <c r="K335" i="1"/>
  <c r="L335" i="1"/>
  <c r="M335" i="1"/>
  <c r="T335" i="1"/>
  <c r="Z335" i="1"/>
  <c r="AC335" i="1"/>
  <c r="AD335" i="1"/>
  <c r="AE335" i="1"/>
  <c r="D336" i="1"/>
  <c r="K336" i="1"/>
  <c r="L336" i="1"/>
  <c r="M336" i="1"/>
  <c r="T336" i="1"/>
  <c r="Z336" i="1"/>
  <c r="AC336" i="1"/>
  <c r="AD336" i="1"/>
  <c r="AE336" i="1"/>
  <c r="D337" i="1"/>
  <c r="K337" i="1"/>
  <c r="L337" i="1"/>
  <c r="M337" i="1"/>
  <c r="T337" i="1"/>
  <c r="Z337" i="1"/>
  <c r="AC337" i="1"/>
  <c r="AD337" i="1"/>
  <c r="AE337" i="1"/>
  <c r="D338" i="1"/>
  <c r="K338" i="1"/>
  <c r="L338" i="1"/>
  <c r="M338" i="1"/>
  <c r="T338" i="1"/>
  <c r="Z338" i="1"/>
  <c r="AC338" i="1"/>
  <c r="AD338" i="1"/>
  <c r="AE338" i="1"/>
  <c r="D339" i="1"/>
  <c r="K339" i="1"/>
  <c r="L339" i="1"/>
  <c r="M339" i="1"/>
  <c r="T339" i="1"/>
  <c r="Z339" i="1"/>
  <c r="AC339" i="1"/>
  <c r="AD339" i="1"/>
  <c r="AE339" i="1"/>
  <c r="D340" i="1"/>
  <c r="K340" i="1"/>
  <c r="L340" i="1"/>
  <c r="M340" i="1"/>
  <c r="T340" i="1"/>
  <c r="Z340" i="1"/>
  <c r="AC340" i="1"/>
  <c r="AD340" i="1"/>
  <c r="AE340" i="1"/>
  <c r="D341" i="1"/>
  <c r="K341" i="1"/>
  <c r="L341" i="1"/>
  <c r="M341" i="1"/>
  <c r="T341" i="1"/>
  <c r="Z341" i="1"/>
  <c r="AC341" i="1"/>
  <c r="AD341" i="1"/>
  <c r="AE341" i="1"/>
  <c r="D342" i="1"/>
  <c r="K342" i="1"/>
  <c r="L342" i="1"/>
  <c r="M342" i="1"/>
  <c r="T342" i="1"/>
  <c r="Z342" i="1"/>
  <c r="AC342" i="1"/>
  <c r="AD342" i="1"/>
  <c r="AE342" i="1"/>
  <c r="D343" i="1"/>
  <c r="K343" i="1"/>
  <c r="L343" i="1"/>
  <c r="M343" i="1"/>
  <c r="T343" i="1"/>
  <c r="Z343" i="1"/>
  <c r="AC343" i="1"/>
  <c r="AD343" i="1"/>
  <c r="AE343" i="1"/>
  <c r="D344" i="1"/>
  <c r="K344" i="1"/>
  <c r="L344" i="1"/>
  <c r="M344" i="1"/>
  <c r="T344" i="1"/>
  <c r="Z344" i="1"/>
  <c r="AC344" i="1"/>
  <c r="AD344" i="1"/>
  <c r="AE344" i="1"/>
  <c r="D345" i="1"/>
  <c r="K345" i="1"/>
  <c r="L345" i="1"/>
  <c r="M345" i="1"/>
  <c r="T345" i="1"/>
  <c r="Z345" i="1"/>
  <c r="AC345" i="1"/>
  <c r="AD345" i="1"/>
  <c r="AE345" i="1"/>
  <c r="D346" i="1"/>
  <c r="K346" i="1"/>
  <c r="L346" i="1"/>
  <c r="M346" i="1"/>
  <c r="T346" i="1"/>
  <c r="Z346" i="1"/>
  <c r="AC346" i="1"/>
  <c r="AD346" i="1"/>
  <c r="AE346" i="1"/>
  <c r="D347" i="1"/>
  <c r="K347" i="1"/>
  <c r="L347" i="1"/>
  <c r="M347" i="1"/>
  <c r="T347" i="1"/>
  <c r="Z347" i="1"/>
  <c r="AC347" i="1"/>
  <c r="AD347" i="1"/>
  <c r="AE347" i="1"/>
  <c r="D348" i="1"/>
  <c r="K348" i="1"/>
  <c r="L348" i="1"/>
  <c r="M348" i="1"/>
  <c r="T348" i="1"/>
  <c r="Z348" i="1"/>
  <c r="AC348" i="1"/>
  <c r="AD348" i="1"/>
  <c r="AE348" i="1"/>
  <c r="D349" i="1"/>
  <c r="K349" i="1"/>
  <c r="L349" i="1"/>
  <c r="M349" i="1"/>
  <c r="T349" i="1"/>
  <c r="Z349" i="1"/>
  <c r="AC349" i="1"/>
  <c r="AD349" i="1"/>
  <c r="AE349" i="1"/>
  <c r="D350" i="1"/>
  <c r="K350" i="1"/>
  <c r="L350" i="1"/>
  <c r="M350" i="1"/>
  <c r="T350" i="1"/>
  <c r="Z350" i="1"/>
  <c r="AC350" i="1"/>
  <c r="AD350" i="1"/>
  <c r="AE350" i="1"/>
  <c r="D351" i="1"/>
  <c r="K351" i="1"/>
  <c r="L351" i="1"/>
  <c r="M351" i="1"/>
  <c r="T351" i="1"/>
  <c r="Z351" i="1"/>
  <c r="AC351" i="1"/>
  <c r="AD351" i="1"/>
  <c r="AE351" i="1"/>
  <c r="D352" i="1"/>
  <c r="K352" i="1"/>
  <c r="L352" i="1"/>
  <c r="M352" i="1"/>
  <c r="T352" i="1"/>
  <c r="Z352" i="1"/>
  <c r="AC352" i="1"/>
  <c r="AD352" i="1"/>
  <c r="AE352" i="1"/>
  <c r="D353" i="1"/>
  <c r="K353" i="1"/>
  <c r="L353" i="1"/>
  <c r="M353" i="1"/>
  <c r="T353" i="1"/>
  <c r="Z353" i="1"/>
  <c r="AC353" i="1"/>
  <c r="AD353" i="1"/>
  <c r="AE353" i="1"/>
  <c r="D354" i="1"/>
  <c r="K354" i="1"/>
  <c r="L354" i="1"/>
  <c r="M354" i="1"/>
  <c r="T354" i="1"/>
  <c r="Z354" i="1"/>
  <c r="AC354" i="1"/>
  <c r="AD354" i="1"/>
  <c r="AE354" i="1"/>
  <c r="D355" i="1"/>
  <c r="K355" i="1"/>
  <c r="L355" i="1"/>
  <c r="M355" i="1"/>
  <c r="T355" i="1"/>
  <c r="Z355" i="1"/>
  <c r="AC355" i="1"/>
  <c r="AD355" i="1"/>
  <c r="AE355" i="1"/>
  <c r="D356" i="1"/>
  <c r="K356" i="1"/>
  <c r="L356" i="1"/>
  <c r="M356" i="1"/>
  <c r="T356" i="1"/>
  <c r="Z356" i="1"/>
  <c r="AC356" i="1"/>
  <c r="AD356" i="1"/>
  <c r="AE356" i="1"/>
  <c r="D357" i="1"/>
  <c r="K357" i="1"/>
  <c r="L357" i="1"/>
  <c r="M357" i="1"/>
  <c r="T357" i="1"/>
  <c r="Z357" i="1"/>
  <c r="AC357" i="1"/>
  <c r="AD357" i="1"/>
  <c r="AE357" i="1"/>
  <c r="D358" i="1"/>
  <c r="K358" i="1"/>
  <c r="L358" i="1"/>
  <c r="M358" i="1"/>
  <c r="T358" i="1"/>
  <c r="Z358" i="1"/>
  <c r="AC358" i="1"/>
  <c r="AD358" i="1"/>
  <c r="AE358" i="1"/>
  <c r="D359" i="1"/>
  <c r="K359" i="1"/>
  <c r="L359" i="1"/>
  <c r="M359" i="1"/>
  <c r="T359" i="1"/>
  <c r="Z359" i="1"/>
  <c r="AC359" i="1"/>
  <c r="AD359" i="1"/>
  <c r="AE359" i="1"/>
  <c r="D360" i="1"/>
  <c r="K360" i="1"/>
  <c r="L360" i="1"/>
  <c r="M360" i="1"/>
  <c r="T360" i="1"/>
  <c r="Z360" i="1"/>
  <c r="AC360" i="1"/>
  <c r="AD360" i="1"/>
  <c r="AE360" i="1"/>
  <c r="D361" i="1"/>
  <c r="K361" i="1"/>
  <c r="L361" i="1"/>
  <c r="M361" i="1"/>
  <c r="T361" i="1"/>
  <c r="Z361" i="1"/>
  <c r="AC361" i="1"/>
  <c r="AD361" i="1"/>
  <c r="AE361" i="1"/>
  <c r="D362" i="1"/>
  <c r="K362" i="1"/>
  <c r="L362" i="1"/>
  <c r="M362" i="1"/>
  <c r="T362" i="1"/>
  <c r="Z362" i="1"/>
  <c r="AC362" i="1"/>
  <c r="AD362" i="1"/>
  <c r="AE362" i="1"/>
  <c r="D363" i="1"/>
  <c r="K363" i="1"/>
  <c r="L363" i="1"/>
  <c r="M363" i="1"/>
  <c r="T363" i="1"/>
  <c r="Z363" i="1"/>
  <c r="AC363" i="1"/>
  <c r="AD363" i="1"/>
  <c r="AE363" i="1"/>
  <c r="D364" i="1"/>
  <c r="K364" i="1"/>
  <c r="L364" i="1"/>
  <c r="M364" i="1"/>
  <c r="T364" i="1"/>
  <c r="Z364" i="1"/>
  <c r="AC364" i="1"/>
  <c r="AD364" i="1"/>
  <c r="AE364" i="1"/>
  <c r="D365" i="1"/>
  <c r="K365" i="1"/>
  <c r="L365" i="1"/>
  <c r="M365" i="1"/>
  <c r="T365" i="1"/>
  <c r="Z365" i="1"/>
  <c r="AC365" i="1"/>
  <c r="AD365" i="1"/>
  <c r="AE365" i="1"/>
  <c r="D366" i="1"/>
  <c r="K366" i="1"/>
  <c r="L366" i="1"/>
  <c r="M366" i="1"/>
  <c r="T366" i="1"/>
  <c r="Z366" i="1"/>
  <c r="AC366" i="1"/>
  <c r="AD366" i="1"/>
  <c r="AE366" i="1"/>
  <c r="D367" i="1"/>
  <c r="K367" i="1"/>
  <c r="L367" i="1"/>
  <c r="M367" i="1"/>
  <c r="T367" i="1"/>
  <c r="Z367" i="1"/>
  <c r="AC367" i="1"/>
  <c r="AD367" i="1"/>
  <c r="AE367" i="1"/>
  <c r="D368" i="1"/>
  <c r="K368" i="1"/>
  <c r="L368" i="1"/>
  <c r="M368" i="1"/>
  <c r="T368" i="1"/>
  <c r="Z368" i="1"/>
  <c r="AC368" i="1"/>
  <c r="AD368" i="1"/>
  <c r="AE368" i="1"/>
  <c r="D369" i="1"/>
  <c r="K369" i="1"/>
  <c r="L369" i="1"/>
  <c r="M369" i="1"/>
  <c r="T369" i="1"/>
  <c r="Z369" i="1"/>
  <c r="AC369" i="1"/>
  <c r="AD369" i="1"/>
  <c r="AE369" i="1"/>
  <c r="D370" i="1"/>
  <c r="K370" i="1"/>
  <c r="L370" i="1"/>
  <c r="M370" i="1"/>
  <c r="T370" i="1"/>
  <c r="Z370" i="1"/>
  <c r="AC370" i="1"/>
  <c r="AD370" i="1"/>
  <c r="AE370" i="1"/>
  <c r="D371" i="1"/>
  <c r="K371" i="1"/>
  <c r="L371" i="1"/>
  <c r="M371" i="1"/>
  <c r="T371" i="1"/>
  <c r="Z371" i="1"/>
  <c r="AC371" i="1"/>
  <c r="AD371" i="1"/>
  <c r="AE371" i="1"/>
  <c r="D372" i="1"/>
  <c r="K372" i="1"/>
  <c r="L372" i="1"/>
  <c r="M372" i="1"/>
  <c r="T372" i="1"/>
  <c r="Z372" i="1"/>
  <c r="AC372" i="1"/>
  <c r="AD372" i="1"/>
  <c r="AE372" i="1"/>
  <c r="D373" i="1"/>
  <c r="K373" i="1"/>
  <c r="L373" i="1"/>
  <c r="M373" i="1"/>
  <c r="T373" i="1"/>
  <c r="Z373" i="1"/>
  <c r="AC373" i="1"/>
  <c r="AD373" i="1"/>
  <c r="AE373" i="1"/>
  <c r="D374" i="1"/>
  <c r="K374" i="1"/>
  <c r="L374" i="1"/>
  <c r="M374" i="1"/>
  <c r="T374" i="1"/>
  <c r="Z374" i="1"/>
  <c r="AC374" i="1"/>
  <c r="AD374" i="1"/>
  <c r="AE374" i="1"/>
  <c r="D375" i="1"/>
  <c r="K375" i="1"/>
  <c r="L375" i="1"/>
  <c r="M375" i="1"/>
  <c r="T375" i="1"/>
  <c r="Z375" i="1"/>
  <c r="AC375" i="1"/>
  <c r="AD375" i="1"/>
  <c r="AE375" i="1"/>
  <c r="D376" i="1"/>
  <c r="K376" i="1"/>
  <c r="L376" i="1"/>
  <c r="M376" i="1"/>
  <c r="T376" i="1"/>
  <c r="Z376" i="1"/>
  <c r="AC376" i="1"/>
  <c r="AD376" i="1"/>
  <c r="AE376" i="1"/>
  <c r="D377" i="1"/>
  <c r="K377" i="1"/>
  <c r="L377" i="1"/>
  <c r="M377" i="1"/>
  <c r="T377" i="1"/>
  <c r="Z377" i="1"/>
  <c r="AC377" i="1"/>
  <c r="AD377" i="1"/>
  <c r="AE377" i="1"/>
  <c r="D378" i="1"/>
  <c r="K378" i="1"/>
  <c r="L378" i="1"/>
  <c r="M378" i="1"/>
  <c r="T378" i="1"/>
  <c r="Z378" i="1"/>
  <c r="AC378" i="1"/>
  <c r="AD378" i="1"/>
  <c r="AE378" i="1"/>
  <c r="D379" i="1"/>
  <c r="K379" i="1"/>
  <c r="L379" i="1"/>
  <c r="M379" i="1"/>
  <c r="T379" i="1"/>
  <c r="Z379" i="1"/>
  <c r="AC379" i="1"/>
  <c r="AD379" i="1"/>
  <c r="AE379" i="1"/>
  <c r="D380" i="1"/>
  <c r="K380" i="1"/>
  <c r="L380" i="1"/>
  <c r="M380" i="1"/>
  <c r="T380" i="1"/>
  <c r="Z380" i="1"/>
  <c r="AC380" i="1"/>
  <c r="AD380" i="1"/>
  <c r="AE380" i="1"/>
  <c r="D381" i="1"/>
  <c r="K381" i="1"/>
  <c r="L381" i="1"/>
  <c r="M381" i="1"/>
  <c r="T381" i="1"/>
  <c r="Z381" i="1"/>
  <c r="AC381" i="1"/>
  <c r="AD381" i="1"/>
  <c r="AE381" i="1"/>
  <c r="D382" i="1"/>
  <c r="K382" i="1"/>
  <c r="L382" i="1"/>
  <c r="M382" i="1"/>
  <c r="T382" i="1"/>
  <c r="Z382" i="1"/>
  <c r="AC382" i="1"/>
  <c r="AD382" i="1"/>
  <c r="AE382" i="1"/>
  <c r="D383" i="1"/>
  <c r="K383" i="1"/>
  <c r="L383" i="1"/>
  <c r="M383" i="1"/>
  <c r="T383" i="1"/>
  <c r="Z383" i="1"/>
  <c r="AC383" i="1"/>
  <c r="AD383" i="1"/>
  <c r="AE383" i="1"/>
  <c r="D384" i="1"/>
  <c r="K384" i="1"/>
  <c r="L384" i="1"/>
  <c r="M384" i="1"/>
  <c r="T384" i="1"/>
  <c r="Z384" i="1"/>
  <c r="AC384" i="1"/>
  <c r="AD384" i="1"/>
  <c r="AE384" i="1"/>
  <c r="D385" i="1"/>
  <c r="K385" i="1"/>
  <c r="L385" i="1"/>
  <c r="M385" i="1"/>
  <c r="T385" i="1"/>
  <c r="Z385" i="1"/>
  <c r="AC385" i="1"/>
  <c r="AD385" i="1"/>
  <c r="AE385" i="1"/>
  <c r="D386" i="1"/>
  <c r="K386" i="1"/>
  <c r="L386" i="1"/>
  <c r="M386" i="1"/>
  <c r="T386" i="1"/>
  <c r="Z386" i="1"/>
  <c r="AC386" i="1"/>
  <c r="AD386" i="1"/>
  <c r="AE386" i="1"/>
  <c r="D387" i="1"/>
  <c r="K387" i="1"/>
  <c r="L387" i="1"/>
  <c r="M387" i="1"/>
  <c r="T387" i="1"/>
  <c r="Z387" i="1"/>
  <c r="AC387" i="1"/>
  <c r="AD387" i="1"/>
  <c r="AE387" i="1"/>
  <c r="D388" i="1"/>
  <c r="K388" i="1"/>
  <c r="L388" i="1"/>
  <c r="M388" i="1"/>
  <c r="T388" i="1"/>
  <c r="Z388" i="1"/>
  <c r="AC388" i="1"/>
  <c r="AD388" i="1"/>
  <c r="AE388" i="1"/>
  <c r="D389" i="1"/>
  <c r="K389" i="1"/>
  <c r="L389" i="1"/>
  <c r="M389" i="1"/>
  <c r="T389" i="1"/>
  <c r="Z389" i="1"/>
  <c r="AC389" i="1"/>
  <c r="AD389" i="1"/>
  <c r="AE389" i="1"/>
  <c r="D390" i="1"/>
  <c r="K390" i="1"/>
  <c r="L390" i="1"/>
  <c r="M390" i="1"/>
  <c r="T390" i="1"/>
  <c r="Z390" i="1"/>
  <c r="AC390" i="1"/>
  <c r="AD390" i="1"/>
  <c r="AE390" i="1"/>
  <c r="D391" i="1"/>
  <c r="K391" i="1"/>
  <c r="L391" i="1"/>
  <c r="M391" i="1"/>
  <c r="T391" i="1"/>
  <c r="Z391" i="1"/>
  <c r="AC391" i="1"/>
  <c r="AD391" i="1"/>
  <c r="AE391" i="1"/>
  <c r="D392" i="1"/>
  <c r="K392" i="1"/>
  <c r="L392" i="1"/>
  <c r="M392" i="1"/>
  <c r="T392" i="1"/>
  <c r="Z392" i="1"/>
  <c r="AC392" i="1"/>
  <c r="AD392" i="1"/>
  <c r="AE392"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A23" i="1" s="1"/>
  <c r="BH24" i="1"/>
  <c r="A24" i="1" s="1"/>
  <c r="BH25" i="1"/>
  <c r="A25" i="1" s="1"/>
  <c r="BH26" i="1"/>
  <c r="A26" i="1" s="1"/>
  <c r="BH27" i="1"/>
  <c r="A27" i="1" s="1"/>
  <c r="BH28" i="1"/>
  <c r="A28" i="1" s="1"/>
  <c r="BH29" i="1"/>
  <c r="A29" i="1" s="1"/>
  <c r="BH30" i="1"/>
  <c r="A30" i="1" s="1"/>
  <c r="BH31" i="1"/>
  <c r="A31" i="1" s="1"/>
  <c r="BH32" i="1"/>
  <c r="A32" i="1" s="1"/>
  <c r="BH33" i="1"/>
  <c r="A33" i="1" s="1"/>
  <c r="BH34" i="1"/>
  <c r="A34" i="1" s="1"/>
  <c r="BH35" i="1"/>
  <c r="A35" i="1" s="1"/>
  <c r="BH36" i="1"/>
  <c r="A36" i="1" s="1"/>
  <c r="BH37" i="1"/>
  <c r="A37" i="1" s="1"/>
  <c r="BH38" i="1"/>
  <c r="A38" i="1" s="1"/>
  <c r="BH39" i="1"/>
  <c r="A39" i="1" s="1"/>
  <c r="BH40" i="1"/>
  <c r="A40" i="1" s="1"/>
  <c r="BH41" i="1"/>
  <c r="A41" i="1" s="1"/>
  <c r="BH42" i="1"/>
  <c r="A42" i="1" s="1"/>
  <c r="BH43" i="1"/>
  <c r="A43" i="1" s="1"/>
  <c r="BH44" i="1"/>
  <c r="A44" i="1" s="1"/>
  <c r="BH45" i="1"/>
  <c r="A45" i="1" s="1"/>
  <c r="BH46" i="1"/>
  <c r="A46" i="1" s="1"/>
  <c r="BH47" i="1"/>
  <c r="A47" i="1" s="1"/>
  <c r="BH48" i="1"/>
  <c r="A48" i="1" s="1"/>
  <c r="BH49" i="1"/>
  <c r="A49" i="1" s="1"/>
  <c r="BH50" i="1"/>
  <c r="A50" i="1" s="1"/>
  <c r="BH51" i="1"/>
  <c r="A51" i="1" s="1"/>
  <c r="BH52" i="1"/>
  <c r="A52" i="1" s="1"/>
  <c r="BH53" i="1"/>
  <c r="A53" i="1" s="1"/>
  <c r="BH54" i="1"/>
  <c r="A54" i="1" s="1"/>
  <c r="BH55" i="1"/>
  <c r="A55" i="1" s="1"/>
  <c r="BH56" i="1"/>
  <c r="A56" i="1" s="1"/>
  <c r="BH57" i="1"/>
  <c r="A57" i="1" s="1"/>
  <c r="BH58" i="1"/>
  <c r="A58" i="1" s="1"/>
  <c r="BH59" i="1"/>
  <c r="A59" i="1" s="1"/>
  <c r="BH60" i="1"/>
  <c r="A60" i="1" s="1"/>
  <c r="BH61" i="1"/>
  <c r="A61" i="1" s="1"/>
  <c r="BH62" i="1"/>
  <c r="A62" i="1" s="1"/>
  <c r="BH63" i="1"/>
  <c r="A63" i="1" s="1"/>
  <c r="BH64" i="1"/>
  <c r="A64" i="1" s="1"/>
  <c r="BH65" i="1"/>
  <c r="A65" i="1" s="1"/>
  <c r="BH66" i="1"/>
  <c r="A66" i="1" s="1"/>
  <c r="BH67" i="1"/>
  <c r="A67" i="1" s="1"/>
  <c r="BH68" i="1"/>
  <c r="A68" i="1" s="1"/>
  <c r="BH69" i="1"/>
  <c r="A69" i="1" s="1"/>
  <c r="BH70" i="1"/>
  <c r="A70" i="1" s="1"/>
  <c r="BH71" i="1"/>
  <c r="A71" i="1" s="1"/>
  <c r="BH72" i="1"/>
  <c r="A72" i="1" s="1"/>
  <c r="BH73" i="1"/>
  <c r="A73" i="1" s="1"/>
  <c r="BH74" i="1"/>
  <c r="A74" i="1" s="1"/>
  <c r="BH75" i="1"/>
  <c r="A75" i="1" s="1"/>
  <c r="BH76" i="1"/>
  <c r="A76" i="1" s="1"/>
  <c r="BH77" i="1"/>
  <c r="A77" i="1" s="1"/>
  <c r="BH78" i="1"/>
  <c r="A78" i="1" s="1"/>
  <c r="BH79" i="1"/>
  <c r="A79" i="1" s="1"/>
  <c r="BH80" i="1"/>
  <c r="A80" i="1" s="1"/>
  <c r="BH81" i="1"/>
  <c r="A81" i="1" s="1"/>
  <c r="BH82" i="1"/>
  <c r="A82" i="1" s="1"/>
  <c r="BH83" i="1"/>
  <c r="A83" i="1" s="1"/>
  <c r="BH84" i="1"/>
  <c r="A84" i="1" s="1"/>
  <c r="BH85" i="1"/>
  <c r="A85" i="1" s="1"/>
  <c r="BH86" i="1"/>
  <c r="A86" i="1" s="1"/>
  <c r="BH87" i="1"/>
  <c r="A87" i="1" s="1"/>
  <c r="BH88" i="1"/>
  <c r="A88" i="1" s="1"/>
  <c r="BH89" i="1"/>
  <c r="A89" i="1" s="1"/>
  <c r="BH90" i="1"/>
  <c r="A90" i="1" s="1"/>
  <c r="BH91" i="1"/>
  <c r="A91" i="1" s="1"/>
  <c r="BH92" i="1"/>
  <c r="A92" i="1" s="1"/>
  <c r="BH93" i="1"/>
  <c r="A93" i="1" s="1"/>
  <c r="BH94" i="1"/>
  <c r="A94" i="1" s="1"/>
  <c r="BH95" i="1"/>
  <c r="A95" i="1" s="1"/>
  <c r="BH96" i="1"/>
  <c r="A96" i="1" s="1"/>
  <c r="BH97" i="1"/>
  <c r="A97" i="1" s="1"/>
  <c r="BH98" i="1"/>
  <c r="A98" i="1" s="1"/>
  <c r="BH99" i="1"/>
  <c r="A99" i="1" s="1"/>
  <c r="BH100" i="1"/>
  <c r="A100" i="1" s="1"/>
  <c r="BH101" i="1"/>
  <c r="A101" i="1" s="1"/>
  <c r="BH102" i="1"/>
  <c r="A102" i="1" s="1"/>
  <c r="BH103" i="1"/>
  <c r="A103" i="1" s="1"/>
  <c r="BH104" i="1"/>
  <c r="A104" i="1" s="1"/>
  <c r="BH105" i="1"/>
  <c r="A105" i="1" s="1"/>
  <c r="BH106" i="1"/>
  <c r="A106" i="1" s="1"/>
  <c r="BH107" i="1"/>
  <c r="A107" i="1" s="1"/>
  <c r="BH108" i="1"/>
  <c r="A108" i="1" s="1"/>
  <c r="BH109" i="1"/>
  <c r="A109" i="1" s="1"/>
  <c r="BH110" i="1"/>
  <c r="A110" i="1" s="1"/>
  <c r="BH111" i="1"/>
  <c r="A111" i="1" s="1"/>
  <c r="BH112" i="1"/>
  <c r="A112" i="1" s="1"/>
  <c r="BH113" i="1"/>
  <c r="A113" i="1" s="1"/>
  <c r="BH114" i="1"/>
  <c r="A114" i="1" s="1"/>
  <c r="BH115" i="1"/>
  <c r="A115" i="1" s="1"/>
  <c r="BH116" i="1"/>
  <c r="A116" i="1" s="1"/>
  <c r="BH117" i="1"/>
  <c r="A117" i="1" s="1"/>
  <c r="BH118" i="1"/>
  <c r="A118" i="1" s="1"/>
  <c r="BH119" i="1"/>
  <c r="A119" i="1" s="1"/>
  <c r="BH120" i="1"/>
  <c r="A120" i="1" s="1"/>
  <c r="BH121" i="1"/>
  <c r="A121" i="1" s="1"/>
  <c r="BH122" i="1"/>
  <c r="A122" i="1" s="1"/>
  <c r="BH123" i="1"/>
  <c r="A123" i="1" s="1"/>
  <c r="BH124" i="1"/>
  <c r="A124" i="1" s="1"/>
  <c r="BH125" i="1"/>
  <c r="A125" i="1" s="1"/>
  <c r="BH126" i="1"/>
  <c r="A126" i="1" s="1"/>
  <c r="BH127" i="1"/>
  <c r="A127" i="1" s="1"/>
  <c r="BH128" i="1"/>
  <c r="A128" i="1" s="1"/>
  <c r="BH129" i="1"/>
  <c r="A129" i="1" s="1"/>
  <c r="BH130" i="1"/>
  <c r="A130" i="1" s="1"/>
  <c r="BH131" i="1"/>
  <c r="A131" i="1" s="1"/>
  <c r="BH132" i="1"/>
  <c r="A132" i="1" s="1"/>
  <c r="BH133" i="1"/>
  <c r="A133" i="1" s="1"/>
  <c r="BH134" i="1"/>
  <c r="A134" i="1" s="1"/>
  <c r="BH135" i="1"/>
  <c r="A135" i="1" s="1"/>
  <c r="BH136" i="1"/>
  <c r="A136" i="1" s="1"/>
  <c r="BH137" i="1"/>
  <c r="A137" i="1" s="1"/>
  <c r="BH138" i="1"/>
  <c r="A138" i="1" s="1"/>
  <c r="BH139" i="1"/>
  <c r="A139" i="1" s="1"/>
  <c r="BH140" i="1"/>
  <c r="A140" i="1" s="1"/>
  <c r="BH141" i="1"/>
  <c r="A141" i="1" s="1"/>
  <c r="BH142" i="1"/>
  <c r="A142" i="1" s="1"/>
  <c r="BH143" i="1"/>
  <c r="A143" i="1" s="1"/>
  <c r="BH144" i="1"/>
  <c r="A144" i="1" s="1"/>
  <c r="BH145" i="1"/>
  <c r="A145" i="1" s="1"/>
  <c r="BH146" i="1"/>
  <c r="A146" i="1" s="1"/>
  <c r="BH147" i="1"/>
  <c r="A147" i="1" s="1"/>
  <c r="BH148" i="1"/>
  <c r="A148" i="1" s="1"/>
  <c r="BH149" i="1"/>
  <c r="A149" i="1" s="1"/>
  <c r="BH150" i="1"/>
  <c r="A150" i="1" s="1"/>
  <c r="BH151" i="1"/>
  <c r="A151" i="1" s="1"/>
  <c r="BH152" i="1"/>
  <c r="A152" i="1" s="1"/>
  <c r="BH153" i="1"/>
  <c r="A153" i="1" s="1"/>
  <c r="BH154" i="1"/>
  <c r="A154" i="1" s="1"/>
  <c r="BH155" i="1"/>
  <c r="A155" i="1" s="1"/>
  <c r="BH156" i="1"/>
  <c r="A156" i="1" s="1"/>
  <c r="BH157" i="1"/>
  <c r="A157" i="1" s="1"/>
  <c r="BH158" i="1"/>
  <c r="A158" i="1" s="1"/>
  <c r="BH159" i="1"/>
  <c r="A159" i="1" s="1"/>
  <c r="BH160" i="1"/>
  <c r="A160" i="1" s="1"/>
  <c r="BH161" i="1"/>
  <c r="A161" i="1" s="1"/>
  <c r="BH162" i="1"/>
  <c r="A162" i="1" s="1"/>
  <c r="BH163" i="1"/>
  <c r="A163" i="1" s="1"/>
  <c r="BH164" i="1"/>
  <c r="A164" i="1" s="1"/>
  <c r="BH165" i="1"/>
  <c r="A165" i="1" s="1"/>
  <c r="BH166" i="1"/>
  <c r="A166" i="1" s="1"/>
  <c r="BH167" i="1"/>
  <c r="A167" i="1" s="1"/>
  <c r="BH168" i="1"/>
  <c r="A168" i="1" s="1"/>
  <c r="BH169" i="1"/>
  <c r="A169" i="1" s="1"/>
  <c r="BH170" i="1"/>
  <c r="A170" i="1" s="1"/>
  <c r="BH171" i="1"/>
  <c r="A171" i="1" s="1"/>
  <c r="BH172" i="1"/>
  <c r="A172" i="1" s="1"/>
  <c r="BH173" i="1"/>
  <c r="A173" i="1" s="1"/>
  <c r="BH174" i="1"/>
  <c r="A174" i="1" s="1"/>
  <c r="BH175" i="1"/>
  <c r="A175" i="1" s="1"/>
  <c r="BH176" i="1"/>
  <c r="A176" i="1" s="1"/>
  <c r="BH177" i="1"/>
  <c r="A177" i="1" s="1"/>
  <c r="BH178" i="1"/>
  <c r="A178" i="1" s="1"/>
  <c r="BH179" i="1"/>
  <c r="A179" i="1" s="1"/>
  <c r="BH180" i="1"/>
  <c r="A180" i="1" s="1"/>
  <c r="BH181" i="1"/>
  <c r="A181" i="1" s="1"/>
  <c r="BH182" i="1"/>
  <c r="A182" i="1" s="1"/>
  <c r="BH183" i="1"/>
  <c r="A183" i="1" s="1"/>
  <c r="BH184" i="1"/>
  <c r="A184" i="1" s="1"/>
  <c r="BH185" i="1"/>
  <c r="A185" i="1" s="1"/>
  <c r="BH186" i="1"/>
  <c r="A186" i="1" s="1"/>
  <c r="BH187" i="1"/>
  <c r="A187" i="1" s="1"/>
  <c r="BH188" i="1"/>
  <c r="A188" i="1" s="1"/>
  <c r="BH189" i="1"/>
  <c r="A189" i="1" s="1"/>
  <c r="BH190" i="1"/>
  <c r="A190" i="1" s="1"/>
  <c r="BH191" i="1"/>
  <c r="A191" i="1" s="1"/>
  <c r="BH192" i="1"/>
  <c r="A192" i="1" s="1"/>
  <c r="BH193" i="1"/>
  <c r="A193" i="1" s="1"/>
  <c r="BH194" i="1"/>
  <c r="A194" i="1" s="1"/>
  <c r="BH195" i="1"/>
  <c r="A195" i="1" s="1"/>
  <c r="BH196" i="1"/>
  <c r="A196" i="1" s="1"/>
  <c r="BH197" i="1"/>
  <c r="A197" i="1" s="1"/>
  <c r="BH198" i="1"/>
  <c r="A198" i="1" s="1"/>
  <c r="BH199" i="1"/>
  <c r="A199" i="1" s="1"/>
  <c r="BH200" i="1"/>
  <c r="A200" i="1" s="1"/>
  <c r="BH201" i="1"/>
  <c r="A201" i="1" s="1"/>
  <c r="BH202" i="1"/>
  <c r="A202" i="1" s="1"/>
  <c r="BH203" i="1"/>
  <c r="A203" i="1" s="1"/>
  <c r="BH204" i="1"/>
  <c r="A204" i="1" s="1"/>
  <c r="BH205" i="1"/>
  <c r="A205" i="1" s="1"/>
  <c r="BH206" i="1"/>
  <c r="A206" i="1" s="1"/>
  <c r="BH207" i="1"/>
  <c r="A207" i="1" s="1"/>
  <c r="BH208" i="1"/>
  <c r="A208" i="1" s="1"/>
  <c r="BH209" i="1"/>
  <c r="A209" i="1" s="1"/>
  <c r="BH210" i="1"/>
  <c r="A210" i="1" s="1"/>
  <c r="BH211" i="1"/>
  <c r="A211" i="1" s="1"/>
  <c r="BH212" i="1"/>
  <c r="A212" i="1" s="1"/>
  <c r="BH213" i="1"/>
  <c r="A213" i="1" s="1"/>
  <c r="BH214" i="1"/>
  <c r="A214" i="1" s="1"/>
  <c r="BH215" i="1"/>
  <c r="A215" i="1" s="1"/>
  <c r="BH216" i="1"/>
  <c r="A216" i="1" s="1"/>
  <c r="BH217" i="1"/>
  <c r="A217" i="1" s="1"/>
  <c r="BH218" i="1"/>
  <c r="A218" i="1" s="1"/>
  <c r="BH219" i="1"/>
  <c r="A219" i="1" s="1"/>
  <c r="BH220" i="1"/>
  <c r="A220" i="1" s="1"/>
  <c r="BH221" i="1"/>
  <c r="A221" i="1" s="1"/>
  <c r="BH222" i="1"/>
  <c r="A222" i="1" s="1"/>
  <c r="BH223" i="1"/>
  <c r="A223" i="1" s="1"/>
  <c r="BH224" i="1"/>
  <c r="A224" i="1" s="1"/>
  <c r="BH225" i="1"/>
  <c r="A225" i="1" s="1"/>
  <c r="BH226" i="1"/>
  <c r="A226" i="1" s="1"/>
  <c r="BH227" i="1"/>
  <c r="A227" i="1" s="1"/>
  <c r="BH228" i="1"/>
  <c r="A228" i="1" s="1"/>
  <c r="BH229" i="1"/>
  <c r="A229" i="1" s="1"/>
  <c r="BH230" i="1"/>
  <c r="A230" i="1" s="1"/>
  <c r="BH231" i="1"/>
  <c r="A231" i="1" s="1"/>
  <c r="BH232" i="1"/>
  <c r="A232" i="1" s="1"/>
  <c r="BH233" i="1"/>
  <c r="A233" i="1" s="1"/>
  <c r="BH234" i="1"/>
  <c r="A234" i="1" s="1"/>
  <c r="BH235" i="1"/>
  <c r="A235" i="1" s="1"/>
  <c r="BH236" i="1"/>
  <c r="A236" i="1" s="1"/>
  <c r="BH237" i="1"/>
  <c r="A237" i="1" s="1"/>
  <c r="BH238" i="1"/>
  <c r="A238" i="1" s="1"/>
  <c r="BH239" i="1"/>
  <c r="A239" i="1" s="1"/>
  <c r="BH240" i="1"/>
  <c r="A240" i="1" s="1"/>
  <c r="BH241" i="1"/>
  <c r="A241" i="1" s="1"/>
  <c r="BH242" i="1"/>
  <c r="A242" i="1" s="1"/>
  <c r="BH243" i="1"/>
  <c r="A243" i="1" s="1"/>
  <c r="BH244" i="1"/>
  <c r="A244" i="1" s="1"/>
  <c r="BH245" i="1"/>
  <c r="A245" i="1" s="1"/>
  <c r="BH246" i="1"/>
  <c r="A246" i="1" s="1"/>
  <c r="BH247" i="1"/>
  <c r="A247" i="1" s="1"/>
  <c r="BH248" i="1"/>
  <c r="A248" i="1" s="1"/>
  <c r="BH249" i="1"/>
  <c r="A249" i="1" s="1"/>
  <c r="BH250" i="1"/>
  <c r="A250" i="1" s="1"/>
  <c r="BH251" i="1"/>
  <c r="A251" i="1" s="1"/>
  <c r="BH252" i="1"/>
  <c r="A252" i="1" s="1"/>
  <c r="BH253" i="1"/>
  <c r="A253" i="1" s="1"/>
  <c r="BH254" i="1"/>
  <c r="A254" i="1" s="1"/>
  <c r="BH255" i="1"/>
  <c r="A255" i="1" s="1"/>
  <c r="BH256" i="1"/>
  <c r="A256" i="1" s="1"/>
  <c r="BH257" i="1"/>
  <c r="A257" i="1" s="1"/>
  <c r="BH258" i="1"/>
  <c r="A258" i="1" s="1"/>
  <c r="BH259" i="1"/>
  <c r="A259" i="1" s="1"/>
  <c r="BH260" i="1"/>
  <c r="A260" i="1" s="1"/>
  <c r="BH261" i="1"/>
  <c r="A261" i="1" s="1"/>
  <c r="BH262" i="1"/>
  <c r="A262" i="1" s="1"/>
  <c r="BH263" i="1"/>
  <c r="A263" i="1" s="1"/>
  <c r="BH264" i="1"/>
  <c r="A264" i="1" s="1"/>
  <c r="BH265" i="1"/>
  <c r="A265" i="1" s="1"/>
  <c r="BH266" i="1"/>
  <c r="A266" i="1" s="1"/>
  <c r="BH267" i="1"/>
  <c r="A267" i="1" s="1"/>
  <c r="BH268" i="1"/>
  <c r="A268" i="1" s="1"/>
  <c r="BH269" i="1"/>
  <c r="A269" i="1" s="1"/>
  <c r="BH270" i="1"/>
  <c r="A270" i="1" s="1"/>
  <c r="BH271" i="1"/>
  <c r="A271" i="1" s="1"/>
  <c r="BH272" i="1"/>
  <c r="A272" i="1" s="1"/>
  <c r="BH273" i="1"/>
  <c r="A273" i="1" s="1"/>
  <c r="BH274" i="1"/>
  <c r="A274" i="1" s="1"/>
  <c r="BH275" i="1"/>
  <c r="A275" i="1" s="1"/>
  <c r="BH276" i="1"/>
  <c r="A276" i="1" s="1"/>
  <c r="BH277" i="1"/>
  <c r="A277" i="1" s="1"/>
  <c r="BH278" i="1"/>
  <c r="A278" i="1" s="1"/>
  <c r="BH279" i="1"/>
  <c r="A279" i="1" s="1"/>
  <c r="BH280" i="1"/>
  <c r="A280" i="1" s="1"/>
  <c r="BH281" i="1"/>
  <c r="A281" i="1" s="1"/>
  <c r="BH282" i="1"/>
  <c r="A282" i="1" s="1"/>
  <c r="BH283" i="1"/>
  <c r="A283" i="1" s="1"/>
  <c r="BH284" i="1"/>
  <c r="A284" i="1" s="1"/>
  <c r="BH285" i="1"/>
  <c r="A285" i="1" s="1"/>
  <c r="BH286" i="1"/>
  <c r="A286" i="1" s="1"/>
  <c r="BH287" i="1"/>
  <c r="A287" i="1" s="1"/>
  <c r="BH288" i="1"/>
  <c r="A288" i="1" s="1"/>
  <c r="BH289" i="1"/>
  <c r="A289" i="1" s="1"/>
  <c r="BH290" i="1"/>
  <c r="A290" i="1" s="1"/>
  <c r="BH291" i="1"/>
  <c r="A291" i="1" s="1"/>
  <c r="BH292" i="1"/>
  <c r="A292" i="1" s="1"/>
  <c r="BH293" i="1"/>
  <c r="A293" i="1" s="1"/>
  <c r="BH294" i="1"/>
  <c r="A294" i="1" s="1"/>
  <c r="BH295" i="1"/>
  <c r="A295" i="1" s="1"/>
  <c r="BH296" i="1"/>
  <c r="A296" i="1" s="1"/>
  <c r="BH297" i="1"/>
  <c r="A297" i="1" s="1"/>
  <c r="BH298" i="1"/>
  <c r="A298" i="1" s="1"/>
  <c r="BH299" i="1"/>
  <c r="A299" i="1" s="1"/>
  <c r="BH300" i="1"/>
  <c r="A300" i="1" s="1"/>
  <c r="BH301" i="1"/>
  <c r="A301" i="1" s="1"/>
  <c r="BH302" i="1"/>
  <c r="A302" i="1" s="1"/>
  <c r="BH303" i="1"/>
  <c r="A303" i="1" s="1"/>
  <c r="BH304" i="1"/>
  <c r="A304" i="1" s="1"/>
  <c r="BH305" i="1"/>
  <c r="A305" i="1" s="1"/>
  <c r="BH306" i="1"/>
  <c r="A306" i="1" s="1"/>
  <c r="BH307" i="1"/>
  <c r="A307" i="1" s="1"/>
  <c r="BH308" i="1"/>
  <c r="A308" i="1" s="1"/>
  <c r="BH309" i="1"/>
  <c r="A309" i="1" s="1"/>
  <c r="BH310" i="1"/>
  <c r="A310" i="1" s="1"/>
  <c r="BH311" i="1"/>
  <c r="A311" i="1" s="1"/>
  <c r="BH312" i="1"/>
  <c r="A312" i="1" s="1"/>
  <c r="BH313" i="1"/>
  <c r="A313" i="1" s="1"/>
  <c r="BH314" i="1"/>
  <c r="A314" i="1" s="1"/>
  <c r="BH315" i="1"/>
  <c r="A315" i="1" s="1"/>
  <c r="BH316" i="1"/>
  <c r="A316" i="1" s="1"/>
  <c r="BH317" i="1"/>
  <c r="A317" i="1" s="1"/>
  <c r="BH318" i="1"/>
  <c r="A318" i="1" s="1"/>
  <c r="BH319" i="1"/>
  <c r="A319" i="1" s="1"/>
  <c r="BH320" i="1"/>
  <c r="A320" i="1" s="1"/>
  <c r="BH321" i="1"/>
  <c r="A321" i="1" s="1"/>
  <c r="BH322" i="1"/>
  <c r="A322" i="1" s="1"/>
  <c r="BH323" i="1"/>
  <c r="A323" i="1" s="1"/>
  <c r="BH324" i="1"/>
  <c r="A324" i="1" s="1"/>
  <c r="BH325" i="1"/>
  <c r="A325" i="1" s="1"/>
  <c r="BH326" i="1"/>
  <c r="A326" i="1" s="1"/>
  <c r="BH327" i="1"/>
  <c r="A327" i="1" s="1"/>
  <c r="BH328" i="1"/>
  <c r="A328" i="1" s="1"/>
  <c r="BH329" i="1"/>
  <c r="A329" i="1" s="1"/>
  <c r="BH330" i="1"/>
  <c r="A330" i="1" s="1"/>
  <c r="BH331" i="1"/>
  <c r="A331" i="1" s="1"/>
  <c r="BH332" i="1"/>
  <c r="A332" i="1" s="1"/>
  <c r="BH333" i="1"/>
  <c r="A333" i="1" s="1"/>
  <c r="BH334" i="1"/>
  <c r="A334" i="1" s="1"/>
  <c r="BH335" i="1"/>
  <c r="A335" i="1" s="1"/>
  <c r="BH336" i="1"/>
  <c r="A336" i="1" s="1"/>
  <c r="BH337" i="1"/>
  <c r="A337" i="1" s="1"/>
  <c r="BH338" i="1"/>
  <c r="A338" i="1" s="1"/>
  <c r="BH339" i="1"/>
  <c r="A339" i="1" s="1"/>
  <c r="BH340" i="1"/>
  <c r="A340" i="1" s="1"/>
  <c r="BH341" i="1"/>
  <c r="A341" i="1" s="1"/>
  <c r="BH342" i="1"/>
  <c r="A342" i="1" s="1"/>
  <c r="BH343" i="1"/>
  <c r="A343" i="1" s="1"/>
  <c r="BH344" i="1"/>
  <c r="A344" i="1" s="1"/>
  <c r="BH345" i="1"/>
  <c r="A345" i="1" s="1"/>
  <c r="BH346" i="1"/>
  <c r="A346" i="1" s="1"/>
  <c r="BH347" i="1"/>
  <c r="A347" i="1" s="1"/>
  <c r="BH348" i="1"/>
  <c r="A348" i="1" s="1"/>
  <c r="BH349" i="1"/>
  <c r="A349" i="1" s="1"/>
  <c r="BH350" i="1"/>
  <c r="A350" i="1" s="1"/>
  <c r="BH351" i="1"/>
  <c r="A351" i="1" s="1"/>
  <c r="BH352" i="1"/>
  <c r="A352" i="1" s="1"/>
  <c r="BH353" i="1"/>
  <c r="A353" i="1" s="1"/>
  <c r="BH354" i="1"/>
  <c r="A354" i="1" s="1"/>
  <c r="BH355" i="1"/>
  <c r="A355" i="1" s="1"/>
  <c r="BH356" i="1"/>
  <c r="A356" i="1" s="1"/>
  <c r="BH357" i="1"/>
  <c r="A357" i="1" s="1"/>
  <c r="BH358" i="1"/>
  <c r="A358" i="1" s="1"/>
  <c r="BH359" i="1"/>
  <c r="A359" i="1" s="1"/>
  <c r="BH360" i="1"/>
  <c r="A360" i="1" s="1"/>
  <c r="BH361" i="1"/>
  <c r="A361" i="1" s="1"/>
  <c r="BH362" i="1"/>
  <c r="A362" i="1" s="1"/>
  <c r="BH363" i="1"/>
  <c r="A363" i="1" s="1"/>
  <c r="BH364" i="1"/>
  <c r="A364" i="1" s="1"/>
  <c r="BH365" i="1"/>
  <c r="A365" i="1" s="1"/>
  <c r="BH366" i="1"/>
  <c r="A366" i="1" s="1"/>
  <c r="BH367" i="1"/>
  <c r="A367" i="1" s="1"/>
  <c r="BH368" i="1"/>
  <c r="A368" i="1" s="1"/>
  <c r="BH369" i="1"/>
  <c r="A369" i="1" s="1"/>
  <c r="BH370" i="1"/>
  <c r="A370" i="1" s="1"/>
  <c r="BH371" i="1"/>
  <c r="A371" i="1" s="1"/>
  <c r="BH372" i="1"/>
  <c r="A372" i="1" s="1"/>
  <c r="BH373" i="1"/>
  <c r="A373" i="1" s="1"/>
  <c r="BH374" i="1"/>
  <c r="A374" i="1" s="1"/>
  <c r="BH375" i="1"/>
  <c r="A375" i="1" s="1"/>
  <c r="BH376" i="1"/>
  <c r="A376" i="1" s="1"/>
  <c r="BH377" i="1"/>
  <c r="A377" i="1" s="1"/>
  <c r="BH378" i="1"/>
  <c r="A378" i="1" s="1"/>
  <c r="BH379" i="1"/>
  <c r="A379" i="1" s="1"/>
  <c r="BH380" i="1"/>
  <c r="A380" i="1" s="1"/>
  <c r="BH381" i="1"/>
  <c r="A381" i="1" s="1"/>
  <c r="BH382" i="1"/>
  <c r="A382" i="1" s="1"/>
  <c r="BH383" i="1"/>
  <c r="A383" i="1" s="1"/>
  <c r="BH384" i="1"/>
  <c r="A384" i="1" s="1"/>
  <c r="BH385" i="1"/>
  <c r="A385" i="1" s="1"/>
  <c r="BH386" i="1"/>
  <c r="A386" i="1" s="1"/>
  <c r="BH387" i="1"/>
  <c r="A387" i="1" s="1"/>
  <c r="BH388" i="1"/>
  <c r="A388" i="1" s="1"/>
  <c r="BH389" i="1"/>
  <c r="A389" i="1" s="1"/>
  <c r="BH390" i="1"/>
  <c r="A390" i="1" s="1"/>
  <c r="BH391" i="1"/>
  <c r="A391" i="1" s="1"/>
  <c r="BH392" i="1"/>
  <c r="A392" i="1" s="1"/>
  <c r="BH393" i="1"/>
  <c r="A393" i="1" s="1"/>
  <c r="BH394" i="1"/>
  <c r="A394" i="1" s="1"/>
  <c r="BH395" i="1"/>
  <c r="A395" i="1" s="1"/>
  <c r="BH396" i="1"/>
  <c r="A396" i="1" s="1"/>
  <c r="BH397" i="1"/>
  <c r="A397" i="1" s="1"/>
  <c r="BH398" i="1"/>
  <c r="A398" i="1" s="1"/>
  <c r="BH399" i="1"/>
  <c r="A399" i="1" s="1"/>
  <c r="BH400" i="1"/>
  <c r="A400" i="1" s="1"/>
  <c r="BH401" i="1"/>
  <c r="A401" i="1" s="1"/>
  <c r="BH402" i="1"/>
  <c r="A402" i="1" s="1"/>
  <c r="BH403" i="1"/>
  <c r="A403" i="1" s="1"/>
  <c r="BH404" i="1"/>
  <c r="A404" i="1" s="1"/>
  <c r="BH405" i="1"/>
  <c r="A405" i="1" s="1"/>
  <c r="BH406" i="1"/>
  <c r="A406" i="1" s="1"/>
  <c r="BH407" i="1"/>
  <c r="A407" i="1" s="1"/>
  <c r="BH408" i="1"/>
  <c r="A408" i="1" s="1"/>
  <c r="BH409" i="1"/>
  <c r="A409" i="1" s="1"/>
  <c r="BH410" i="1"/>
  <c r="A410" i="1" s="1"/>
  <c r="BH411" i="1"/>
  <c r="A411" i="1" s="1"/>
  <c r="BH412" i="1"/>
  <c r="A412" i="1" s="1"/>
  <c r="BH413" i="1"/>
  <c r="A413" i="1" s="1"/>
  <c r="BH414" i="1"/>
  <c r="A414" i="1" s="1"/>
  <c r="BH415" i="1"/>
  <c r="A415" i="1" s="1"/>
  <c r="BH416" i="1"/>
  <c r="A416" i="1" s="1"/>
  <c r="BH417" i="1"/>
  <c r="A417" i="1" s="1"/>
  <c r="BH418" i="1"/>
  <c r="A418" i="1" s="1"/>
  <c r="BH419" i="1"/>
  <c r="A419" i="1" s="1"/>
  <c r="BH420" i="1"/>
  <c r="A420" i="1" s="1"/>
  <c r="BH421" i="1"/>
  <c r="A421" i="1" s="1"/>
  <c r="BH422" i="1"/>
  <c r="A422" i="1" s="1"/>
  <c r="BH423" i="1"/>
  <c r="A423" i="1" s="1"/>
  <c r="BH424" i="1"/>
  <c r="A424" i="1" s="1"/>
  <c r="BH425" i="1"/>
  <c r="A425" i="1" s="1"/>
  <c r="BH426" i="1"/>
  <c r="A426" i="1" s="1"/>
  <c r="BH427" i="1"/>
  <c r="A427" i="1" s="1"/>
  <c r="BH428" i="1"/>
  <c r="A428" i="1" s="1"/>
  <c r="BH429" i="1"/>
  <c r="A429" i="1" s="1"/>
  <c r="BH430" i="1"/>
  <c r="A430" i="1" s="1"/>
  <c r="BH431" i="1"/>
  <c r="A431" i="1" s="1"/>
  <c r="BH432" i="1"/>
  <c r="A432" i="1" s="1"/>
  <c r="BH433" i="1"/>
  <c r="A433" i="1" s="1"/>
  <c r="BH434" i="1"/>
  <c r="A434" i="1" s="1"/>
  <c r="BH435" i="1"/>
  <c r="A435" i="1" s="1"/>
  <c r="BH436" i="1"/>
  <c r="A436" i="1" s="1"/>
  <c r="BH437" i="1"/>
  <c r="A437" i="1" s="1"/>
  <c r="BH438" i="1"/>
  <c r="A438" i="1" s="1"/>
  <c r="BH439" i="1"/>
  <c r="A439" i="1" s="1"/>
  <c r="BH440" i="1"/>
  <c r="A440" i="1" s="1"/>
  <c r="BH441" i="1"/>
  <c r="A441" i="1" s="1"/>
  <c r="BH442" i="1"/>
  <c r="A442" i="1" s="1"/>
  <c r="BH443" i="1"/>
  <c r="A443" i="1" s="1"/>
  <c r="BH444" i="1"/>
  <c r="A444" i="1" s="1"/>
  <c r="BH445" i="1"/>
  <c r="A445" i="1" s="1"/>
  <c r="BH446" i="1"/>
  <c r="A446" i="1" s="1"/>
  <c r="BH447" i="1"/>
  <c r="A447" i="1" s="1"/>
  <c r="BH448" i="1"/>
  <c r="A448" i="1" s="1"/>
  <c r="BH449" i="1"/>
  <c r="A449" i="1" s="1"/>
  <c r="BH450" i="1"/>
  <c r="A450" i="1" s="1"/>
  <c r="BH451" i="1"/>
  <c r="A451" i="1" s="1"/>
  <c r="BH452" i="1"/>
  <c r="A452" i="1" s="1"/>
  <c r="BH453" i="1"/>
  <c r="A453" i="1" s="1"/>
  <c r="BH454" i="1"/>
  <c r="A454" i="1" s="1"/>
  <c r="BH455" i="1"/>
  <c r="A455" i="1" s="1"/>
  <c r="BH456" i="1"/>
  <c r="A456" i="1" s="1"/>
  <c r="BH457" i="1"/>
  <c r="A457" i="1" s="1"/>
  <c r="BH458" i="1"/>
  <c r="A458" i="1" s="1"/>
  <c r="BH459" i="1"/>
  <c r="A459" i="1" s="1"/>
  <c r="BH460" i="1"/>
  <c r="A460" i="1" s="1"/>
  <c r="BH461" i="1"/>
  <c r="A461" i="1" s="1"/>
  <c r="BH462" i="1"/>
  <c r="A462" i="1" s="1"/>
  <c r="BH463" i="1"/>
  <c r="A463" i="1" s="1"/>
  <c r="BH464" i="1"/>
  <c r="A464" i="1" s="1"/>
  <c r="BH465" i="1"/>
  <c r="A465" i="1" s="1"/>
  <c r="BH466" i="1"/>
  <c r="A466" i="1" s="1"/>
  <c r="BH467" i="1"/>
  <c r="A467" i="1" s="1"/>
  <c r="BH468" i="1"/>
  <c r="A468" i="1" s="1"/>
  <c r="BH469" i="1"/>
  <c r="A469" i="1" s="1"/>
  <c r="BH470" i="1"/>
  <c r="A470" i="1" s="1"/>
  <c r="BH471" i="1"/>
  <c r="A471" i="1" s="1"/>
  <c r="BH472" i="1"/>
  <c r="A472" i="1" s="1"/>
  <c r="BH473" i="1"/>
  <c r="A473" i="1" s="1"/>
  <c r="BH474" i="1"/>
  <c r="A474" i="1" s="1"/>
  <c r="BH475" i="1"/>
  <c r="A475" i="1" s="1"/>
  <c r="BH476" i="1"/>
  <c r="A476" i="1" s="1"/>
  <c r="BH477" i="1"/>
  <c r="A477" i="1" s="1"/>
  <c r="BH478" i="1"/>
  <c r="A478" i="1" s="1"/>
  <c r="BH479" i="1"/>
  <c r="A479" i="1" s="1"/>
  <c r="BH480" i="1"/>
  <c r="A480" i="1" s="1"/>
  <c r="BH481" i="1"/>
  <c r="A481" i="1" s="1"/>
  <c r="BH482" i="1"/>
  <c r="A482" i="1" s="1"/>
  <c r="BH483" i="1"/>
  <c r="A483" i="1" s="1"/>
  <c r="BH484" i="1"/>
  <c r="A484" i="1" s="1"/>
  <c r="BH485" i="1"/>
  <c r="A485" i="1" s="1"/>
  <c r="BH486" i="1"/>
  <c r="A486" i="1" s="1"/>
  <c r="BH487" i="1"/>
  <c r="A487" i="1" s="1"/>
  <c r="BH488" i="1"/>
  <c r="A488" i="1" s="1"/>
  <c r="BH489" i="1"/>
  <c r="A489" i="1" s="1"/>
  <c r="BH490" i="1"/>
  <c r="A490" i="1" s="1"/>
  <c r="BH491" i="1"/>
  <c r="A491" i="1" s="1"/>
  <c r="BH492" i="1"/>
  <c r="A492" i="1" s="1"/>
  <c r="BH493" i="1"/>
  <c r="A493" i="1" s="1"/>
  <c r="BH494" i="1"/>
  <c r="A494" i="1" s="1"/>
  <c r="BH495" i="1"/>
  <c r="A495" i="1" s="1"/>
  <c r="BH496" i="1"/>
  <c r="A496" i="1" s="1"/>
  <c r="BH497" i="1"/>
  <c r="A497" i="1" s="1"/>
  <c r="BH498" i="1"/>
  <c r="A498" i="1" s="1"/>
  <c r="BH499" i="1"/>
  <c r="A499" i="1" s="1"/>
  <c r="BH500" i="1"/>
  <c r="A500" i="1" s="1"/>
  <c r="BH501" i="1"/>
  <c r="A501" i="1" s="1"/>
  <c r="BH502" i="1"/>
  <c r="A502" i="1" s="1"/>
  <c r="BH503" i="1"/>
  <c r="A503" i="1" s="1"/>
  <c r="BH504" i="1"/>
  <c r="A504" i="1" s="1"/>
  <c r="BH505" i="1"/>
  <c r="A505" i="1" s="1"/>
  <c r="BH506" i="1"/>
  <c r="A506" i="1" s="1"/>
  <c r="BH507" i="1"/>
  <c r="A507" i="1" s="1"/>
  <c r="BH508" i="1"/>
  <c r="A508" i="1" s="1"/>
  <c r="BH509" i="1"/>
  <c r="A509" i="1" s="1"/>
  <c r="BH510" i="1"/>
  <c r="A510" i="1" s="1"/>
  <c r="BH511" i="1"/>
  <c r="A511" i="1" s="1"/>
  <c r="BH512" i="1"/>
  <c r="A512" i="1" s="1"/>
  <c r="BH513" i="1"/>
  <c r="A513" i="1" s="1"/>
  <c r="BH514" i="1"/>
  <c r="A514" i="1" s="1"/>
  <c r="BH515" i="1"/>
  <c r="A515" i="1" s="1"/>
  <c r="BH516" i="1"/>
  <c r="A516" i="1" s="1"/>
  <c r="BH517" i="1"/>
  <c r="A517" i="1" s="1"/>
  <c r="BH518" i="1"/>
  <c r="A518" i="1" s="1"/>
  <c r="BH519" i="1"/>
  <c r="A519" i="1" s="1"/>
  <c r="BH520" i="1"/>
  <c r="A520" i="1" s="1"/>
  <c r="BH521" i="1"/>
  <c r="A521" i="1" s="1"/>
  <c r="BH522" i="1"/>
  <c r="A522" i="1" s="1"/>
  <c r="BH523" i="1"/>
  <c r="A523" i="1" s="1"/>
  <c r="BH524" i="1"/>
  <c r="A524" i="1" s="1"/>
  <c r="BH525" i="1"/>
  <c r="A525" i="1" s="1"/>
  <c r="BH526" i="1"/>
  <c r="A526" i="1" s="1"/>
  <c r="BH527" i="1"/>
  <c r="A527" i="1" s="1"/>
  <c r="BH528" i="1"/>
  <c r="A528" i="1" s="1"/>
  <c r="BH529" i="1"/>
  <c r="A529" i="1" s="1"/>
  <c r="BH530" i="1"/>
  <c r="A530" i="1" s="1"/>
  <c r="BH531" i="1"/>
  <c r="A531" i="1" s="1"/>
  <c r="BH532" i="1"/>
  <c r="A532" i="1" s="1"/>
  <c r="BH533" i="1"/>
  <c r="A533" i="1" s="1"/>
  <c r="BH534" i="1"/>
  <c r="A534" i="1" s="1"/>
  <c r="BH535" i="1"/>
  <c r="A535" i="1" s="1"/>
  <c r="BH536" i="1"/>
  <c r="A536" i="1" s="1"/>
  <c r="BH537" i="1"/>
  <c r="A537" i="1" s="1"/>
  <c r="BH538" i="1"/>
  <c r="A538" i="1" s="1"/>
  <c r="BH539" i="1"/>
  <c r="A539" i="1" s="1"/>
  <c r="BH540" i="1"/>
  <c r="A540" i="1" s="1"/>
  <c r="BH541" i="1"/>
  <c r="A541" i="1" s="1"/>
  <c r="BH542" i="1"/>
  <c r="A542" i="1" s="1"/>
  <c r="BH543" i="1"/>
  <c r="A543" i="1" s="1"/>
  <c r="BH544" i="1"/>
  <c r="A544" i="1" s="1"/>
  <c r="BH545" i="1"/>
  <c r="A545" i="1" s="1"/>
  <c r="BH546" i="1"/>
  <c r="A546" i="1" s="1"/>
  <c r="BH547" i="1"/>
  <c r="A547" i="1" s="1"/>
  <c r="BH548" i="1"/>
  <c r="A548" i="1" s="1"/>
  <c r="BH549" i="1"/>
  <c r="A549" i="1" s="1"/>
  <c r="BH550" i="1"/>
  <c r="A550" i="1" s="1"/>
  <c r="BH551" i="1"/>
  <c r="A551" i="1" s="1"/>
  <c r="BH552" i="1"/>
  <c r="A552" i="1" s="1"/>
  <c r="BH553" i="1"/>
  <c r="A553" i="1" s="1"/>
  <c r="BH554" i="1"/>
  <c r="A554" i="1" s="1"/>
  <c r="BH555" i="1"/>
  <c r="A555" i="1" s="1"/>
  <c r="BH556" i="1"/>
  <c r="A556" i="1" s="1"/>
  <c r="BH557" i="1"/>
  <c r="A557" i="1" s="1"/>
  <c r="BH558" i="1"/>
  <c r="A558" i="1" s="1"/>
  <c r="BH559" i="1"/>
  <c r="A559" i="1" s="1"/>
  <c r="BH560" i="1"/>
  <c r="A560" i="1" s="1"/>
  <c r="BH561" i="1"/>
  <c r="A561" i="1" s="1"/>
  <c r="BH562" i="1"/>
  <c r="A562" i="1" s="1"/>
  <c r="BH563" i="1"/>
  <c r="A563" i="1" s="1"/>
  <c r="BH564" i="1"/>
  <c r="A564" i="1" s="1"/>
  <c r="BH565" i="1"/>
  <c r="A565" i="1" s="1"/>
  <c r="BH566" i="1"/>
  <c r="A566" i="1" s="1"/>
  <c r="BH567" i="1"/>
  <c r="A567" i="1" s="1"/>
  <c r="BH568" i="1"/>
  <c r="A568" i="1" s="1"/>
  <c r="BH569" i="1"/>
  <c r="A569" i="1" s="1"/>
  <c r="BH570" i="1"/>
  <c r="A570" i="1" s="1"/>
  <c r="BH571" i="1"/>
  <c r="A571" i="1" s="1"/>
  <c r="BH572" i="1"/>
  <c r="A572" i="1" s="1"/>
  <c r="BH573" i="1"/>
  <c r="A573" i="1" s="1"/>
  <c r="BH574" i="1"/>
  <c r="A574" i="1" s="1"/>
  <c r="BH575" i="1"/>
  <c r="A575" i="1" s="1"/>
  <c r="BH576" i="1"/>
  <c r="A576" i="1" s="1"/>
  <c r="BH577" i="1"/>
  <c r="A577" i="1" s="1"/>
  <c r="BH578" i="1"/>
  <c r="A578" i="1" s="1"/>
  <c r="BH579" i="1"/>
  <c r="A579" i="1" s="1"/>
  <c r="BH580" i="1"/>
  <c r="A580" i="1" s="1"/>
  <c r="BH581" i="1"/>
  <c r="A581" i="1" s="1"/>
  <c r="BH582" i="1"/>
  <c r="A582" i="1" s="1"/>
  <c r="BH583" i="1"/>
  <c r="A583" i="1" s="1"/>
  <c r="BH584" i="1"/>
  <c r="A584" i="1" s="1"/>
  <c r="BH585" i="1"/>
  <c r="A585" i="1" s="1"/>
  <c r="BH586" i="1"/>
  <c r="A586" i="1" s="1"/>
  <c r="BH587" i="1"/>
  <c r="A587" i="1" s="1"/>
  <c r="BH588" i="1"/>
  <c r="A588" i="1" s="1"/>
  <c r="BH589" i="1"/>
  <c r="A589" i="1" s="1"/>
  <c r="BH590" i="1"/>
  <c r="A590" i="1" s="1"/>
  <c r="BH591" i="1"/>
  <c r="A591" i="1" s="1"/>
  <c r="BH592" i="1"/>
  <c r="A592" i="1" s="1"/>
  <c r="BH593" i="1"/>
  <c r="A593" i="1" s="1"/>
  <c r="BH594" i="1"/>
  <c r="A594" i="1" s="1"/>
  <c r="BH595" i="1"/>
  <c r="A595" i="1" s="1"/>
  <c r="BH596" i="1"/>
  <c r="A596" i="1" s="1"/>
  <c r="BH597" i="1"/>
  <c r="A597" i="1" s="1"/>
  <c r="BH598" i="1"/>
  <c r="A598" i="1" s="1"/>
  <c r="BH599" i="1"/>
  <c r="A599" i="1" s="1"/>
  <c r="BH600" i="1"/>
  <c r="A600" i="1" s="1"/>
  <c r="BH601" i="1"/>
  <c r="A601" i="1" s="1"/>
  <c r="BH602" i="1"/>
  <c r="A602" i="1" s="1"/>
  <c r="BH603" i="1"/>
  <c r="A603" i="1" s="1"/>
  <c r="BH604" i="1"/>
  <c r="A604" i="1" s="1"/>
  <c r="BH605" i="1"/>
  <c r="A605" i="1" s="1"/>
  <c r="BH606" i="1"/>
  <c r="A606" i="1" s="1"/>
  <c r="BH607" i="1"/>
  <c r="A607" i="1" s="1"/>
  <c r="BH608" i="1"/>
  <c r="A608" i="1" s="1"/>
  <c r="BH609" i="1"/>
  <c r="A609" i="1" s="1"/>
  <c r="BH610" i="1"/>
  <c r="A610" i="1" s="1"/>
  <c r="BH611" i="1"/>
  <c r="A611" i="1" s="1"/>
  <c r="BH612" i="1"/>
  <c r="A612" i="1" s="1"/>
  <c r="BH613" i="1"/>
  <c r="A613" i="1" s="1"/>
  <c r="BH614" i="1"/>
  <c r="A614" i="1" s="1"/>
  <c r="BH615" i="1"/>
  <c r="A615" i="1" s="1"/>
  <c r="BH616" i="1"/>
  <c r="A616" i="1" s="1"/>
  <c r="BH617" i="1"/>
  <c r="A617" i="1" s="1"/>
  <c r="BH618" i="1"/>
  <c r="A618" i="1" s="1"/>
  <c r="BH619" i="1"/>
  <c r="A619" i="1" s="1"/>
  <c r="BH620" i="1"/>
  <c r="A620" i="1" s="1"/>
  <c r="BH621" i="1"/>
  <c r="A621" i="1" s="1"/>
  <c r="BH622" i="1"/>
  <c r="A622" i="1" s="1"/>
  <c r="BH623" i="1"/>
  <c r="A623" i="1" s="1"/>
  <c r="BH624" i="1"/>
  <c r="A624" i="1" s="1"/>
  <c r="BH625" i="1"/>
  <c r="A625" i="1" s="1"/>
  <c r="BH626" i="1"/>
  <c r="A626" i="1" s="1"/>
  <c r="BH627" i="1"/>
  <c r="A627" i="1" s="1"/>
  <c r="BH628" i="1"/>
  <c r="A628" i="1" s="1"/>
  <c r="BH629" i="1"/>
  <c r="A629" i="1" s="1"/>
  <c r="BH630" i="1"/>
  <c r="A630" i="1" s="1"/>
  <c r="BH631" i="1"/>
  <c r="A631" i="1" s="1"/>
  <c r="BH632" i="1"/>
  <c r="A632" i="1" s="1"/>
  <c r="BH633" i="1"/>
  <c r="A633" i="1" s="1"/>
  <c r="BH634" i="1"/>
  <c r="A634" i="1" s="1"/>
  <c r="BH635" i="1"/>
  <c r="A635" i="1" s="1"/>
  <c r="BH636" i="1"/>
  <c r="A636" i="1" s="1"/>
  <c r="BH637" i="1"/>
  <c r="A637" i="1" s="1"/>
  <c r="BH638" i="1"/>
  <c r="A638" i="1" s="1"/>
  <c r="BH639" i="1"/>
  <c r="A639" i="1" s="1"/>
  <c r="BH640" i="1"/>
  <c r="A640" i="1" s="1"/>
  <c r="BH641" i="1"/>
  <c r="A641" i="1" s="1"/>
  <c r="BH642" i="1"/>
  <c r="A642" i="1" s="1"/>
  <c r="BH643" i="1"/>
  <c r="A643" i="1" s="1"/>
  <c r="BH644" i="1"/>
  <c r="A644" i="1" s="1"/>
  <c r="BH645" i="1"/>
  <c r="A645" i="1" s="1"/>
  <c r="BH646" i="1"/>
  <c r="A646" i="1" s="1"/>
  <c r="BH647" i="1"/>
  <c r="A647" i="1" s="1"/>
  <c r="BH648" i="1"/>
  <c r="A648" i="1" s="1"/>
  <c r="BH649" i="1"/>
  <c r="A649" i="1" s="1"/>
  <c r="BH650" i="1"/>
  <c r="A650" i="1" s="1"/>
  <c r="BH651" i="1"/>
  <c r="A651" i="1" s="1"/>
  <c r="BH652" i="1"/>
  <c r="A652" i="1" s="1"/>
  <c r="BH653" i="1"/>
  <c r="A653" i="1" s="1"/>
  <c r="BH654" i="1"/>
  <c r="A654" i="1" s="1"/>
  <c r="BH655" i="1"/>
  <c r="A655" i="1" s="1"/>
  <c r="BH656" i="1"/>
  <c r="A656" i="1" s="1"/>
  <c r="BH657" i="1"/>
  <c r="A657" i="1" s="1"/>
  <c r="BH658" i="1"/>
  <c r="A658" i="1" s="1"/>
  <c r="BH659" i="1"/>
  <c r="A659" i="1" s="1"/>
  <c r="BH660" i="1"/>
  <c r="A660" i="1" s="1"/>
  <c r="BH661" i="1"/>
  <c r="A661" i="1" s="1"/>
  <c r="BH662" i="1"/>
  <c r="A662" i="1" s="1"/>
  <c r="BH663" i="1"/>
  <c r="A663" i="1" s="1"/>
  <c r="BH664" i="1"/>
  <c r="A664" i="1" s="1"/>
  <c r="BH665" i="1"/>
  <c r="A665" i="1" s="1"/>
  <c r="BH666" i="1"/>
  <c r="A666" i="1" s="1"/>
  <c r="BH667" i="1"/>
  <c r="A667" i="1" s="1"/>
  <c r="BH668" i="1"/>
  <c r="A668" i="1" s="1"/>
  <c r="BH669" i="1"/>
  <c r="A669" i="1" s="1"/>
  <c r="BH670" i="1"/>
  <c r="A670" i="1" s="1"/>
  <c r="BH671" i="1"/>
  <c r="A671" i="1" s="1"/>
  <c r="BH672" i="1"/>
  <c r="A672" i="1" s="1"/>
  <c r="BH673" i="1"/>
  <c r="A673" i="1" s="1"/>
  <c r="BH674" i="1"/>
  <c r="A674" i="1" s="1"/>
  <c r="BH675" i="1"/>
  <c r="A675" i="1" s="1"/>
  <c r="BH676" i="1"/>
  <c r="A676" i="1" s="1"/>
  <c r="BH677" i="1"/>
  <c r="A677" i="1" s="1"/>
  <c r="BH678" i="1"/>
  <c r="A678" i="1" s="1"/>
  <c r="BH679" i="1"/>
  <c r="A679" i="1" s="1"/>
  <c r="BH680" i="1"/>
  <c r="A680" i="1" s="1"/>
  <c r="BH681" i="1"/>
  <c r="A681" i="1" s="1"/>
  <c r="BH682" i="1"/>
  <c r="A682" i="1" s="1"/>
  <c r="BH683" i="1"/>
  <c r="A683" i="1" s="1"/>
  <c r="BH684" i="1"/>
  <c r="A684" i="1" s="1"/>
  <c r="BH685" i="1"/>
  <c r="A685" i="1" s="1"/>
  <c r="BH686" i="1"/>
  <c r="A686" i="1" s="1"/>
  <c r="BH687" i="1"/>
  <c r="A687" i="1" s="1"/>
  <c r="BH688" i="1"/>
  <c r="A688" i="1" s="1"/>
  <c r="BH689" i="1"/>
  <c r="A689" i="1" s="1"/>
  <c r="BH690" i="1"/>
  <c r="A690" i="1" s="1"/>
  <c r="BH691" i="1"/>
  <c r="A691" i="1" s="1"/>
  <c r="BH692" i="1"/>
  <c r="A692" i="1" s="1"/>
  <c r="BH693" i="1"/>
  <c r="A693" i="1" s="1"/>
  <c r="BH694" i="1"/>
  <c r="A694" i="1" s="1"/>
  <c r="BH695" i="1"/>
  <c r="A695" i="1" s="1"/>
  <c r="BH696" i="1"/>
  <c r="A696" i="1" s="1"/>
  <c r="BH697" i="1"/>
  <c r="A697" i="1" s="1"/>
  <c r="BH698" i="1"/>
  <c r="A698" i="1" s="1"/>
  <c r="BH699" i="1"/>
  <c r="A699" i="1" s="1"/>
  <c r="BH700" i="1"/>
  <c r="A700" i="1" s="1"/>
  <c r="BH701" i="1"/>
  <c r="A701" i="1" s="1"/>
  <c r="BH702" i="1"/>
  <c r="A702" i="1" s="1"/>
  <c r="BH703" i="1"/>
  <c r="A703" i="1" s="1"/>
  <c r="BH704" i="1"/>
  <c r="A704" i="1" s="1"/>
  <c r="BH705" i="1"/>
  <c r="A705" i="1" s="1"/>
  <c r="BH706" i="1"/>
  <c r="A706" i="1" s="1"/>
  <c r="BH707" i="1"/>
  <c r="A707" i="1" s="1"/>
  <c r="BH708" i="1"/>
  <c r="A708" i="1" s="1"/>
  <c r="BH709" i="1"/>
  <c r="A709" i="1" s="1"/>
  <c r="BH710" i="1"/>
  <c r="A710" i="1" s="1"/>
  <c r="BH711" i="1"/>
  <c r="A711" i="1" s="1"/>
  <c r="BH712" i="1"/>
  <c r="A712" i="1" s="1"/>
  <c r="BH713" i="1"/>
  <c r="A713" i="1" s="1"/>
  <c r="BH714" i="1"/>
  <c r="A714" i="1" s="1"/>
  <c r="BH715" i="1"/>
  <c r="A715" i="1" s="1"/>
  <c r="BH716" i="1"/>
  <c r="A716" i="1" s="1"/>
  <c r="BH717" i="1"/>
  <c r="A717" i="1" s="1"/>
  <c r="BH718" i="1"/>
  <c r="A718" i="1" s="1"/>
  <c r="BH719" i="1"/>
  <c r="A719" i="1" s="1"/>
  <c r="BH720" i="1"/>
  <c r="A720" i="1" s="1"/>
  <c r="BH721" i="1"/>
  <c r="A721" i="1" s="1"/>
  <c r="BH722" i="1"/>
  <c r="A722" i="1" s="1"/>
  <c r="BH723" i="1"/>
  <c r="A723" i="1" s="1"/>
  <c r="BH724" i="1"/>
  <c r="A724" i="1" s="1"/>
  <c r="BH725" i="1"/>
  <c r="A725" i="1" s="1"/>
  <c r="BH726" i="1"/>
  <c r="A726" i="1" s="1"/>
  <c r="BH727" i="1"/>
  <c r="A727" i="1" s="1"/>
  <c r="BH728" i="1"/>
  <c r="A728" i="1" s="1"/>
  <c r="BH729" i="1"/>
  <c r="A729" i="1" s="1"/>
  <c r="BH730" i="1"/>
  <c r="A730" i="1" s="1"/>
  <c r="BH731" i="1"/>
  <c r="A731" i="1" s="1"/>
  <c r="BH732" i="1"/>
  <c r="A732" i="1" s="1"/>
  <c r="BH733" i="1"/>
  <c r="A733" i="1" s="1"/>
  <c r="BH734" i="1"/>
  <c r="A734" i="1" s="1"/>
  <c r="BH735" i="1"/>
  <c r="A735" i="1" s="1"/>
  <c r="BH736" i="1"/>
  <c r="A736" i="1" s="1"/>
  <c r="BH737" i="1"/>
  <c r="A737" i="1" s="1"/>
  <c r="BH738" i="1"/>
  <c r="A738" i="1" s="1"/>
  <c r="BH739" i="1"/>
  <c r="A739" i="1" s="1"/>
  <c r="BH740" i="1"/>
  <c r="A740" i="1" s="1"/>
  <c r="BH741" i="1"/>
  <c r="A741" i="1" s="1"/>
  <c r="BH742" i="1"/>
  <c r="A742" i="1" s="1"/>
  <c r="BH743" i="1"/>
  <c r="A743" i="1" s="1"/>
  <c r="BH744" i="1"/>
  <c r="A744" i="1" s="1"/>
  <c r="BH745" i="1"/>
  <c r="A745" i="1" s="1"/>
  <c r="BH746" i="1"/>
  <c r="A746" i="1" s="1"/>
  <c r="BH747" i="1"/>
  <c r="A747" i="1" s="1"/>
  <c r="BH748" i="1"/>
  <c r="A748" i="1" s="1"/>
  <c r="BH749" i="1"/>
  <c r="A749" i="1" s="1"/>
  <c r="BH750" i="1"/>
  <c r="A750" i="1" s="1"/>
  <c r="BH751" i="1"/>
  <c r="A751" i="1" s="1"/>
  <c r="BH752" i="1"/>
  <c r="A752" i="1" s="1"/>
  <c r="BH753" i="1"/>
  <c r="A753" i="1" s="1"/>
  <c r="BH754" i="1"/>
  <c r="A754" i="1" s="1"/>
  <c r="BH755" i="1"/>
  <c r="A755" i="1" s="1"/>
  <c r="BH756" i="1"/>
  <c r="A756" i="1" s="1"/>
  <c r="BH757" i="1"/>
  <c r="A757" i="1" s="1"/>
  <c r="BH758" i="1"/>
  <c r="A758" i="1" s="1"/>
  <c r="BH759" i="1"/>
  <c r="A759" i="1" s="1"/>
  <c r="BH760" i="1"/>
  <c r="A760" i="1" s="1"/>
  <c r="BH761" i="1"/>
  <c r="A761" i="1" s="1"/>
  <c r="BH762" i="1"/>
  <c r="A762" i="1" s="1"/>
  <c r="BH763" i="1"/>
  <c r="A763" i="1" s="1"/>
  <c r="BH764" i="1"/>
  <c r="A764" i="1" s="1"/>
  <c r="BH765" i="1"/>
  <c r="A765" i="1" s="1"/>
  <c r="BH766" i="1"/>
  <c r="A766" i="1" s="1"/>
  <c r="BH767" i="1"/>
  <c r="A767" i="1" s="1"/>
  <c r="BH768" i="1"/>
  <c r="A768" i="1" s="1"/>
  <c r="BH769" i="1"/>
  <c r="A769" i="1" s="1"/>
  <c r="BH770" i="1"/>
  <c r="A770" i="1" s="1"/>
  <c r="BH771" i="1"/>
  <c r="A771" i="1" s="1"/>
  <c r="BH772" i="1"/>
  <c r="A772" i="1" s="1"/>
  <c r="BH773" i="1"/>
  <c r="A773" i="1" s="1"/>
  <c r="BH774" i="1"/>
  <c r="A774" i="1" s="1"/>
  <c r="BH775" i="1"/>
  <c r="A775" i="1" s="1"/>
  <c r="BH776" i="1"/>
  <c r="A776" i="1" s="1"/>
  <c r="BH777" i="1"/>
  <c r="A777" i="1" s="1"/>
  <c r="BH778" i="1"/>
  <c r="A778" i="1" s="1"/>
  <c r="BH779" i="1"/>
  <c r="A779" i="1" s="1"/>
  <c r="BH780" i="1"/>
  <c r="A780" i="1" s="1"/>
  <c r="BH781" i="1"/>
  <c r="A781" i="1" s="1"/>
  <c r="BH782" i="1"/>
  <c r="A782" i="1" s="1"/>
  <c r="BH783" i="1"/>
  <c r="A783" i="1" s="1"/>
  <c r="BH784" i="1"/>
  <c r="A784" i="1" s="1"/>
  <c r="BH785" i="1"/>
  <c r="A785" i="1" s="1"/>
  <c r="BH786" i="1"/>
  <c r="A786" i="1" s="1"/>
  <c r="BH787" i="1"/>
  <c r="A787" i="1" s="1"/>
  <c r="BH788" i="1"/>
  <c r="A788" i="1" s="1"/>
  <c r="BH789" i="1"/>
  <c r="A789" i="1" s="1"/>
  <c r="BH790" i="1"/>
  <c r="A790" i="1" s="1"/>
  <c r="BH791" i="1"/>
  <c r="A791" i="1" s="1"/>
  <c r="BH792" i="1"/>
  <c r="A792" i="1" s="1"/>
  <c r="BH793" i="1"/>
  <c r="A793" i="1" s="1"/>
  <c r="BH794" i="1"/>
  <c r="A794" i="1" s="1"/>
  <c r="BH795" i="1"/>
  <c r="A795" i="1" s="1"/>
  <c r="BH796" i="1"/>
  <c r="A796" i="1" s="1"/>
  <c r="BH797" i="1"/>
  <c r="A797" i="1" s="1"/>
  <c r="BH798" i="1"/>
  <c r="A798" i="1" s="1"/>
  <c r="BH799" i="1"/>
  <c r="A799" i="1" s="1"/>
  <c r="BH800" i="1"/>
  <c r="A800" i="1" s="1"/>
  <c r="BH801" i="1"/>
  <c r="A801" i="1" s="1"/>
  <c r="BH802" i="1"/>
  <c r="A802" i="1" s="1"/>
  <c r="BH803" i="1"/>
  <c r="A803" i="1" s="1"/>
  <c r="BH804" i="1"/>
  <c r="A804" i="1" s="1"/>
  <c r="BH805" i="1"/>
  <c r="A805" i="1" s="1"/>
  <c r="BH806" i="1"/>
  <c r="A806" i="1" s="1"/>
  <c r="BH807" i="1"/>
  <c r="A807" i="1" s="1"/>
  <c r="BH808" i="1"/>
  <c r="A808" i="1" s="1"/>
  <c r="BH809" i="1"/>
  <c r="A809" i="1" s="1"/>
  <c r="BH810" i="1"/>
  <c r="A810" i="1" s="1"/>
  <c r="BH811" i="1"/>
  <c r="A811" i="1" s="1"/>
  <c r="BH812" i="1"/>
  <c r="A812" i="1" s="1"/>
  <c r="BH813" i="1"/>
  <c r="A813" i="1" s="1"/>
  <c r="BH814" i="1"/>
  <c r="A814" i="1" s="1"/>
  <c r="BH815" i="1"/>
  <c r="A815" i="1" s="1"/>
  <c r="BH816" i="1"/>
  <c r="A816" i="1" s="1"/>
  <c r="BH817" i="1"/>
  <c r="A817" i="1" s="1"/>
  <c r="BH818" i="1"/>
  <c r="A818" i="1" s="1"/>
  <c r="BH819" i="1"/>
  <c r="A819" i="1" s="1"/>
  <c r="BH820" i="1"/>
  <c r="A820" i="1" s="1"/>
  <c r="BH821" i="1"/>
  <c r="A821" i="1" s="1"/>
  <c r="BH822" i="1"/>
  <c r="A822" i="1" s="1"/>
  <c r="BH823" i="1"/>
  <c r="A823" i="1" s="1"/>
  <c r="BH824" i="1"/>
  <c r="A824" i="1" s="1"/>
  <c r="BH825" i="1"/>
  <c r="A825" i="1" s="1"/>
  <c r="BH826" i="1"/>
  <c r="A826" i="1" s="1"/>
  <c r="BH827" i="1"/>
  <c r="A827" i="1" s="1"/>
  <c r="BH828" i="1"/>
  <c r="A828" i="1" s="1"/>
  <c r="BH829" i="1"/>
  <c r="A829" i="1" s="1"/>
  <c r="BH830" i="1"/>
  <c r="A830" i="1" s="1"/>
  <c r="BH831" i="1"/>
  <c r="A831" i="1" s="1"/>
  <c r="BH832" i="1"/>
  <c r="A832" i="1" s="1"/>
  <c r="BH833" i="1"/>
  <c r="A833" i="1" s="1"/>
  <c r="BH834" i="1"/>
  <c r="A834" i="1" s="1"/>
  <c r="BH835" i="1"/>
  <c r="A835" i="1" s="1"/>
  <c r="BH836" i="1"/>
  <c r="A836" i="1" s="1"/>
  <c r="BH837" i="1"/>
  <c r="A837" i="1" s="1"/>
  <c r="BH838" i="1"/>
  <c r="A838" i="1" s="1"/>
  <c r="BH839" i="1"/>
  <c r="A839" i="1" s="1"/>
  <c r="BH840" i="1"/>
  <c r="A840" i="1" s="1"/>
  <c r="BH841" i="1"/>
  <c r="A841" i="1" s="1"/>
  <c r="BH842" i="1"/>
  <c r="A842" i="1" s="1"/>
  <c r="BH843" i="1"/>
  <c r="A843" i="1" s="1"/>
  <c r="BH844" i="1"/>
  <c r="A844" i="1" s="1"/>
  <c r="BH845" i="1"/>
  <c r="A845" i="1" s="1"/>
  <c r="BH846" i="1"/>
  <c r="A846" i="1" s="1"/>
  <c r="BH847" i="1"/>
  <c r="A847" i="1" s="1"/>
  <c r="BH848" i="1"/>
  <c r="A848" i="1" s="1"/>
  <c r="BH849" i="1"/>
  <c r="A849" i="1" s="1"/>
  <c r="BH850" i="1"/>
  <c r="A850" i="1" s="1"/>
  <c r="BH851" i="1"/>
  <c r="A851" i="1" s="1"/>
  <c r="BH852" i="1"/>
  <c r="A852" i="1" s="1"/>
  <c r="BH853" i="1"/>
  <c r="A853" i="1" s="1"/>
  <c r="BH854" i="1"/>
  <c r="A854" i="1" s="1"/>
  <c r="BH855" i="1"/>
  <c r="A855" i="1" s="1"/>
  <c r="BH856" i="1"/>
  <c r="A856" i="1" s="1"/>
  <c r="BH857" i="1"/>
  <c r="A857" i="1" s="1"/>
  <c r="BH858" i="1"/>
  <c r="A858" i="1" s="1"/>
  <c r="BH859" i="1"/>
  <c r="A859" i="1" s="1"/>
  <c r="BH860" i="1"/>
  <c r="A860" i="1" s="1"/>
  <c r="BH861" i="1"/>
  <c r="A861" i="1" s="1"/>
  <c r="BH862" i="1"/>
  <c r="A862" i="1" s="1"/>
  <c r="BH863" i="1"/>
  <c r="A863" i="1" s="1"/>
  <c r="BH864" i="1"/>
  <c r="A864" i="1" s="1"/>
  <c r="BH865" i="1"/>
  <c r="A865" i="1" s="1"/>
  <c r="BH866" i="1"/>
  <c r="A866" i="1" s="1"/>
  <c r="BH867" i="1"/>
  <c r="A867" i="1" s="1"/>
  <c r="BH868" i="1"/>
  <c r="A868" i="1" s="1"/>
  <c r="BH869" i="1"/>
  <c r="A869" i="1" s="1"/>
  <c r="BH870" i="1"/>
  <c r="A870" i="1" s="1"/>
  <c r="BH871" i="1"/>
  <c r="A871" i="1" s="1"/>
  <c r="BH872" i="1"/>
  <c r="A872" i="1" s="1"/>
  <c r="BH873" i="1"/>
  <c r="A873" i="1" s="1"/>
  <c r="BH874" i="1"/>
  <c r="A874" i="1" s="1"/>
  <c r="BH875" i="1"/>
  <c r="A875" i="1" s="1"/>
  <c r="BH876" i="1"/>
  <c r="A876" i="1" s="1"/>
  <c r="BH877" i="1"/>
  <c r="A877" i="1" s="1"/>
  <c r="BH878" i="1"/>
  <c r="A878" i="1" s="1"/>
  <c r="BH879" i="1"/>
  <c r="A879" i="1" s="1"/>
  <c r="BH880" i="1"/>
  <c r="A880" i="1" s="1"/>
  <c r="BH881" i="1"/>
  <c r="A881" i="1" s="1"/>
  <c r="BH882" i="1"/>
  <c r="A882" i="1" s="1"/>
  <c r="BH883" i="1"/>
  <c r="A883" i="1" s="1"/>
  <c r="BH884" i="1"/>
  <c r="A884" i="1" s="1"/>
  <c r="BH885" i="1"/>
  <c r="A885" i="1" s="1"/>
  <c r="BH886" i="1"/>
  <c r="A886" i="1" s="1"/>
  <c r="BH887" i="1"/>
  <c r="A887" i="1" s="1"/>
  <c r="BH888" i="1"/>
  <c r="A888" i="1" s="1"/>
  <c r="BH889" i="1"/>
  <c r="A889" i="1" s="1"/>
  <c r="BH890" i="1"/>
  <c r="A890" i="1" s="1"/>
  <c r="BH891" i="1"/>
  <c r="A891" i="1" s="1"/>
  <c r="BH892" i="1"/>
  <c r="A892" i="1" s="1"/>
  <c r="BH893" i="1"/>
  <c r="A893" i="1" s="1"/>
  <c r="BH894" i="1"/>
  <c r="A894" i="1" s="1"/>
  <c r="BH895" i="1"/>
  <c r="A895" i="1" s="1"/>
  <c r="BH896" i="1"/>
  <c r="A896" i="1" s="1"/>
  <c r="BH897" i="1"/>
  <c r="A897" i="1" s="1"/>
  <c r="BH898" i="1"/>
  <c r="A898" i="1" s="1"/>
  <c r="BH899" i="1"/>
  <c r="A899" i="1" s="1"/>
  <c r="BH900" i="1"/>
  <c r="A900" i="1" s="1"/>
  <c r="BH901" i="1"/>
  <c r="A901" i="1" s="1"/>
  <c r="BH902" i="1"/>
  <c r="A902" i="1" s="1"/>
  <c r="BH903" i="1"/>
  <c r="A903" i="1" s="1"/>
  <c r="BH904" i="1"/>
  <c r="A904" i="1" s="1"/>
  <c r="BH905" i="1"/>
  <c r="A905" i="1" s="1"/>
  <c r="BH906" i="1"/>
  <c r="A906" i="1" s="1"/>
  <c r="BH907" i="1"/>
  <c r="A907" i="1" s="1"/>
  <c r="BH908" i="1"/>
  <c r="A908" i="1" s="1"/>
  <c r="BH909" i="1"/>
  <c r="A909" i="1" s="1"/>
  <c r="BH910" i="1"/>
  <c r="A910" i="1" s="1"/>
  <c r="BH911" i="1"/>
  <c r="A911" i="1" s="1"/>
  <c r="BH912" i="1"/>
  <c r="A912" i="1" s="1"/>
  <c r="BH913" i="1"/>
  <c r="A913" i="1" s="1"/>
  <c r="BH914" i="1"/>
  <c r="A914" i="1" s="1"/>
  <c r="BH915" i="1"/>
  <c r="A915" i="1" s="1"/>
  <c r="BH916" i="1"/>
  <c r="A916" i="1" s="1"/>
  <c r="BH917" i="1"/>
  <c r="A917" i="1" s="1"/>
  <c r="BH918" i="1"/>
  <c r="A918" i="1" s="1"/>
  <c r="BH919" i="1"/>
  <c r="A919" i="1" s="1"/>
  <c r="BH920" i="1"/>
  <c r="A920" i="1" s="1"/>
  <c r="BH921" i="1"/>
  <c r="A921" i="1" s="1"/>
  <c r="BH922" i="1"/>
  <c r="A922" i="1" s="1"/>
  <c r="BH923" i="1"/>
  <c r="A923" i="1" s="1"/>
  <c r="BH924" i="1"/>
  <c r="A924" i="1" s="1"/>
  <c r="BH925" i="1"/>
  <c r="A925" i="1" s="1"/>
  <c r="BH926" i="1"/>
  <c r="A926" i="1" s="1"/>
  <c r="BH927" i="1"/>
  <c r="A927" i="1" s="1"/>
  <c r="BH928" i="1"/>
  <c r="A928" i="1" s="1"/>
  <c r="BH929" i="1"/>
  <c r="A929" i="1" s="1"/>
  <c r="BH930" i="1"/>
  <c r="A930" i="1" s="1"/>
  <c r="BH931" i="1"/>
  <c r="A931" i="1" s="1"/>
  <c r="BH932" i="1"/>
  <c r="A932" i="1" s="1"/>
  <c r="BH933" i="1"/>
  <c r="A933" i="1" s="1"/>
  <c r="BH934" i="1"/>
  <c r="A934" i="1" s="1"/>
  <c r="BH935" i="1"/>
  <c r="A935" i="1" s="1"/>
  <c r="BH936" i="1"/>
  <c r="A936" i="1" s="1"/>
  <c r="BH937" i="1"/>
  <c r="A937" i="1" s="1"/>
  <c r="BH938" i="1"/>
  <c r="A938" i="1" s="1"/>
  <c r="BH939" i="1"/>
  <c r="A939" i="1" s="1"/>
  <c r="BH940" i="1"/>
  <c r="A940" i="1" s="1"/>
  <c r="BH941" i="1"/>
  <c r="A941" i="1" s="1"/>
  <c r="BH942" i="1"/>
  <c r="A942" i="1" s="1"/>
  <c r="BH943" i="1"/>
  <c r="A943" i="1" s="1"/>
  <c r="BH944" i="1"/>
  <c r="A944" i="1" s="1"/>
  <c r="BH945" i="1"/>
  <c r="A945" i="1" s="1"/>
  <c r="BH946" i="1"/>
  <c r="A946" i="1" s="1"/>
  <c r="BH947" i="1"/>
  <c r="A947" i="1" s="1"/>
  <c r="BH948" i="1"/>
  <c r="A948" i="1" s="1"/>
  <c r="BH949" i="1"/>
  <c r="A949" i="1" s="1"/>
  <c r="BH950" i="1"/>
  <c r="A950" i="1" s="1"/>
  <c r="BH951" i="1"/>
  <c r="A951" i="1" s="1"/>
  <c r="BH952" i="1"/>
  <c r="A952" i="1" s="1"/>
  <c r="BH953" i="1"/>
  <c r="A953" i="1" s="1"/>
  <c r="BH954" i="1"/>
  <c r="A954" i="1" s="1"/>
  <c r="BH955" i="1"/>
  <c r="A955" i="1" s="1"/>
  <c r="BH956" i="1"/>
  <c r="A956" i="1" s="1"/>
  <c r="BH957" i="1"/>
  <c r="A957" i="1" s="1"/>
  <c r="BH958" i="1"/>
  <c r="A958" i="1" s="1"/>
  <c r="BH959" i="1"/>
  <c r="A959" i="1" s="1"/>
  <c r="BH960" i="1"/>
  <c r="A960" i="1" s="1"/>
  <c r="BH961" i="1"/>
  <c r="A961" i="1" s="1"/>
  <c r="BH962" i="1"/>
  <c r="A962" i="1" s="1"/>
  <c r="BH963" i="1"/>
  <c r="A963" i="1" s="1"/>
  <c r="BH964" i="1"/>
  <c r="A964" i="1" s="1"/>
  <c r="BH965" i="1"/>
  <c r="A965" i="1" s="1"/>
  <c r="BH966" i="1"/>
  <c r="A966" i="1" s="1"/>
  <c r="BH967" i="1"/>
  <c r="A967" i="1" s="1"/>
  <c r="BH968" i="1"/>
  <c r="A968" i="1" s="1"/>
  <c r="BH969" i="1"/>
  <c r="A969" i="1" s="1"/>
  <c r="BH970" i="1"/>
  <c r="A970" i="1" s="1"/>
  <c r="BH971" i="1"/>
  <c r="A971" i="1" s="1"/>
  <c r="BH972" i="1"/>
  <c r="A972" i="1" s="1"/>
  <c r="BH973" i="1"/>
  <c r="A973" i="1" s="1"/>
  <c r="BH974" i="1"/>
  <c r="A974" i="1" s="1"/>
  <c r="BH975" i="1"/>
  <c r="A975" i="1" s="1"/>
  <c r="BH976" i="1"/>
  <c r="A976" i="1" s="1"/>
  <c r="BH977" i="1"/>
  <c r="A977" i="1" s="1"/>
  <c r="BH978" i="1"/>
  <c r="A978" i="1" s="1"/>
  <c r="BH979" i="1"/>
  <c r="A979" i="1" s="1"/>
  <c r="BH980" i="1"/>
  <c r="A980" i="1" s="1"/>
  <c r="BH981" i="1"/>
  <c r="A981" i="1" s="1"/>
  <c r="BH982" i="1"/>
  <c r="A982" i="1" s="1"/>
  <c r="BH983" i="1"/>
  <c r="A983" i="1" s="1"/>
  <c r="BH984" i="1"/>
  <c r="A984" i="1" s="1"/>
  <c r="BH985" i="1"/>
  <c r="A985" i="1" s="1"/>
  <c r="BH986" i="1"/>
  <c r="A986" i="1" s="1"/>
  <c r="BH987" i="1"/>
  <c r="A987" i="1" s="1"/>
  <c r="BH988" i="1"/>
  <c r="A988" i="1" s="1"/>
  <c r="BH989" i="1"/>
  <c r="A989" i="1" s="1"/>
  <c r="BH990" i="1"/>
  <c r="A990" i="1" s="1"/>
  <c r="BH991" i="1"/>
  <c r="A991" i="1" s="1"/>
  <c r="BH992" i="1"/>
  <c r="A992" i="1" s="1"/>
  <c r="BH993" i="1"/>
  <c r="A993" i="1" s="1"/>
  <c r="BH994" i="1"/>
  <c r="A994" i="1" s="1"/>
  <c r="BH995" i="1"/>
  <c r="A995" i="1" s="1"/>
  <c r="BH996" i="1"/>
  <c r="A996" i="1" s="1"/>
  <c r="BH997" i="1"/>
  <c r="A997" i="1" s="1"/>
  <c r="BH998" i="1"/>
  <c r="A998" i="1" s="1"/>
  <c r="BH999" i="1"/>
  <c r="A999" i="1" s="1"/>
  <c r="BH1000" i="1"/>
  <c r="A1000" i="1" s="1"/>
  <c r="BH1001" i="1"/>
  <c r="A1001" i="1" s="1"/>
  <c r="BH1002" i="1"/>
  <c r="A1002" i="1" s="1"/>
  <c r="BH1003" i="1"/>
  <c r="A1003" i="1" s="1"/>
  <c r="BH1004" i="1"/>
  <c r="A1004" i="1" s="1"/>
  <c r="BH1005" i="1"/>
  <c r="A1005" i="1" s="1"/>
  <c r="BH1006" i="1"/>
  <c r="A1006" i="1" s="1"/>
  <c r="BH1007" i="1"/>
  <c r="A1007" i="1" s="1"/>
  <c r="BH1008" i="1"/>
  <c r="A1008" i="1" s="1"/>
  <c r="BH1009" i="1"/>
  <c r="A1009" i="1" s="1"/>
  <c r="BH1010" i="1"/>
  <c r="A1010" i="1" s="1"/>
  <c r="BH1011" i="1"/>
  <c r="A1011" i="1" s="1"/>
  <c r="BH1012" i="1"/>
  <c r="A1012" i="1" s="1"/>
  <c r="BH1013" i="1"/>
  <c r="A1013" i="1" s="1"/>
  <c r="BH1014" i="1"/>
  <c r="A1014" i="1" s="1"/>
  <c r="BH1015" i="1"/>
  <c r="A1015" i="1" s="1"/>
  <c r="BH1016" i="1"/>
  <c r="A1016" i="1" s="1"/>
  <c r="BH1017" i="1"/>
  <c r="A1017" i="1" s="1"/>
  <c r="BH1018" i="1"/>
  <c r="A1018" i="1" s="1"/>
  <c r="BH1019" i="1"/>
  <c r="A1019" i="1" s="1"/>
  <c r="BH1020" i="1"/>
  <c r="A1020" i="1" s="1"/>
  <c r="BH1021" i="1"/>
  <c r="A1021" i="1" s="1"/>
  <c r="BH1022" i="1"/>
  <c r="A1022" i="1" s="1"/>
  <c r="BH1023" i="1"/>
  <c r="A1023" i="1" s="1"/>
  <c r="BH1024" i="1"/>
  <c r="A1024" i="1" s="1"/>
  <c r="BH1025" i="1"/>
  <c r="A1025" i="1" s="1"/>
  <c r="BH1026" i="1"/>
  <c r="A1026" i="1" s="1"/>
  <c r="BH1027" i="1"/>
  <c r="A1027" i="1" s="1"/>
  <c r="BH1028" i="1"/>
  <c r="A1028" i="1" s="1"/>
  <c r="BH1029" i="1"/>
  <c r="A1029" i="1" s="1"/>
  <c r="BH1030" i="1"/>
  <c r="A1030" i="1" s="1"/>
  <c r="BH1031" i="1"/>
  <c r="A1031" i="1" s="1"/>
  <c r="BH1032" i="1"/>
  <c r="A1032" i="1" s="1"/>
  <c r="BH1033" i="1"/>
  <c r="A1033" i="1" s="1"/>
  <c r="BH1034" i="1"/>
  <c r="A1034" i="1" s="1"/>
  <c r="BH1035" i="1"/>
  <c r="A1035" i="1" s="1"/>
  <c r="BH1036" i="1"/>
  <c r="A1036" i="1" s="1"/>
  <c r="BH1037" i="1"/>
  <c r="A1037" i="1" s="1"/>
  <c r="BH1038" i="1"/>
  <c r="A1038" i="1" s="1"/>
  <c r="BH1039" i="1"/>
  <c r="A1039" i="1" s="1"/>
  <c r="BH1040" i="1"/>
  <c r="A1040" i="1" s="1"/>
  <c r="BH1041" i="1"/>
  <c r="A1041" i="1" s="1"/>
  <c r="BH1042" i="1"/>
  <c r="A1042" i="1" s="1"/>
  <c r="BH1043" i="1"/>
  <c r="A1043" i="1" s="1"/>
  <c r="BH1044" i="1"/>
  <c r="A1044" i="1" s="1"/>
  <c r="BH1045" i="1"/>
  <c r="A1045" i="1" s="1"/>
  <c r="BH1046" i="1"/>
  <c r="A1046" i="1" s="1"/>
  <c r="BH1047" i="1"/>
  <c r="A1047" i="1" s="1"/>
  <c r="BH1048" i="1"/>
  <c r="A1048" i="1" s="1"/>
  <c r="BH1049" i="1"/>
  <c r="A1049" i="1" s="1"/>
  <c r="BH1050" i="1"/>
  <c r="A1050" i="1" s="1"/>
  <c r="BH1051" i="1"/>
  <c r="A1051" i="1" s="1"/>
  <c r="BH1052" i="1"/>
  <c r="A1052" i="1" s="1"/>
  <c r="BH1053" i="1"/>
  <c r="A1053" i="1" s="1"/>
  <c r="BH1054" i="1"/>
  <c r="A1054" i="1" s="1"/>
  <c r="BH1055" i="1"/>
  <c r="A1055" i="1" s="1"/>
  <c r="BH1056" i="1"/>
  <c r="A1056" i="1" s="1"/>
  <c r="BH1057" i="1"/>
  <c r="A1057" i="1" s="1"/>
  <c r="BH1058" i="1"/>
  <c r="A1058" i="1" s="1"/>
  <c r="BH1059" i="1"/>
  <c r="A1059" i="1" s="1"/>
  <c r="BH1060" i="1"/>
  <c r="A1060" i="1" s="1"/>
  <c r="BH1061" i="1"/>
  <c r="A1061" i="1" s="1"/>
  <c r="BH1062" i="1"/>
  <c r="A1062" i="1" s="1"/>
  <c r="BH1063" i="1"/>
  <c r="A1063" i="1" s="1"/>
  <c r="BH1064" i="1"/>
  <c r="A1064" i="1" s="1"/>
  <c r="BH1065" i="1"/>
  <c r="A1065" i="1" s="1"/>
  <c r="BH1066" i="1"/>
  <c r="A1066" i="1" s="1"/>
  <c r="BH1067" i="1"/>
  <c r="A1067" i="1" s="1"/>
  <c r="BH1068" i="1"/>
  <c r="A1068" i="1" s="1"/>
  <c r="BH1069" i="1"/>
  <c r="A1069" i="1" s="1"/>
  <c r="BH1070" i="1"/>
  <c r="A1070" i="1" s="1"/>
  <c r="BH1071" i="1"/>
  <c r="A1071" i="1" s="1"/>
  <c r="BH1072" i="1"/>
  <c r="A1072" i="1" s="1"/>
  <c r="BH1073" i="1"/>
  <c r="A1073" i="1" s="1"/>
  <c r="BH1074" i="1"/>
  <c r="A1074" i="1" s="1"/>
  <c r="BH1075" i="1"/>
  <c r="A1075" i="1" s="1"/>
  <c r="BH1076" i="1"/>
  <c r="A1076" i="1" s="1"/>
  <c r="BH1077" i="1"/>
  <c r="A1077" i="1" s="1"/>
  <c r="BH1078" i="1"/>
  <c r="BH3" i="1"/>
  <c r="A3" i="1" s="1"/>
  <c r="BH4" i="1"/>
  <c r="A4" i="1" s="1"/>
  <c r="BH5" i="1"/>
  <c r="A5" i="1" s="1"/>
  <c r="BH6" i="1"/>
  <c r="A6" i="1" s="1"/>
  <c r="BH7" i="1"/>
  <c r="A7" i="1" s="1"/>
  <c r="BH8" i="1"/>
  <c r="A8" i="1" s="1"/>
  <c r="BH9" i="1"/>
  <c r="A9" i="1" s="1"/>
  <c r="BH10" i="1"/>
  <c r="A10" i="1" s="1"/>
  <c r="BH11" i="1"/>
  <c r="A11" i="1" s="1"/>
  <c r="BH12" i="1"/>
  <c r="A12" i="1" s="1"/>
  <c r="BH13" i="1"/>
  <c r="A13" i="1" s="1"/>
  <c r="BH14" i="1"/>
  <c r="A14" i="1" s="1"/>
  <c r="BH15" i="1"/>
  <c r="A15" i="1" s="1"/>
  <c r="BH16" i="1"/>
  <c r="A16" i="1" s="1"/>
  <c r="BH17" i="1"/>
  <c r="A17" i="1" s="1"/>
  <c r="BH18" i="1"/>
  <c r="A18" i="1" s="1"/>
  <c r="BH19" i="1"/>
  <c r="A19" i="1" s="1"/>
  <c r="BH20" i="1"/>
  <c r="A20" i="1" s="1"/>
  <c r="BH21" i="1"/>
  <c r="A21" i="1" s="1"/>
  <c r="BH22" i="1"/>
  <c r="A22" i="1" s="1"/>
  <c r="BH2" i="1"/>
  <c r="A2" i="1" s="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<sst xmlns="http://schemas.openxmlformats.org/spreadsheetml/2006/main" count="20664" uniqueCount="10566">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</sst>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ca="1">IF(OR(AS2="",BH2="",BH2="VENCIDO"),IF(B2="","",IF(LEN(B2)=1,"000"&amp;B2,IF(LEN(B2)=2,"00"&amp;B2,IF(LEN(B2)=3,"0"&amp;B2,B2)))),C2)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2"/>
      <c r="AD2" s="2"/>
      <c r="AE2" s="2"/>
      <c r="AF2" s="2"/>
      <c r="AG2" s="2"/>
      <c r="AH2" s="2"/>
      <c r="AI2" s="4"/>
      <c r="AJ2" s="4"/>
      <c r="AK2" s="4"/>
      <c r="AL2" s="4"/>
      <c r="AM2" s="4"/>
      <c r="AN2" s="4"/>
      <c r="AO2" s="4"/>
      <c r="AP2" s="4"/>
      <c r="AQ2" s="4"/>
      <c r="AS2" s="4"/>
      <c r="AT2" s="82"/>
      <c r="AU2" s="124"/>
      <c r="AV2" s="137"/>
      <c r="AW2" s="125"/>
      <c r="AX2" s="143"/>
      <c r="AY2" s="124"/>
      <c r="AZ2" s="124"/>
      <c r="BA2" s="4"/>
      <c r="BB2" s="127"/>
      <c r="BC2" s="4"/>
      <c r="BD2" s="4"/>
      <c r="BE2" s="9"/>
      <c r="BF2" s="7"/>
      <c r="BG2" s="7"/>
      <c r="BH2" s="7" t="str">
        <f t="shared" ref="BH2:BH65" ca="1" si="1">IFERROR(IF(BE2="","",IF(BA2=5,"",IF(BE2-TODAY()&gt;0,"VIGENTE","VENCIDO"))),"")</f>
        <v/>
      </c>
      <c r="BI2" s="4" t="str">
        <f>IFERROR(IF(AA2=0,"",AA2/BB2),"")</f>
        <v/>
      </c>
      <c r="BJ2" s="123" t="str">
        <f t="shared" ref="BJ2:BJ65" si="2">IFERROR(IF(AA2="","",AA2/V2),"")</f>
        <v/>
      </c>
      <c r="BK2" s="140" t="str">
        <f>IFERROR(IF(AA2/Z2=0,"",AA2/Z2),"")</f>
        <v/>
      </c>
      <c r="BL2" s="5" t="s">
        <v>87</v>
      </c>
      <c r="BM2" s="5" t="s">
        <v>98</v>
      </c>
      <c r="BN2"/>
      <c r="BO2"/>
      <c r="BQ2" s="4" t="str">
        <f>IF(IFERROR(VLOOKUP(C2,C3:C$1993,1,0),"")="","",COUNTIF(C:C,C2))</f>
        <v/>
      </c>
      <c r="BU2" s="5">
        <f>IF(B2="","",IF(BQ2="",1,""))</f>
        <v>1</v>
      </c>
      <c r="BV2" s="5" t="str">
        <f t="shared" ref="BV2:BV65" si="3">IF(BU2="","",Z2)</f>
        <v/>
      </c>
      <c r="BW2" s="5" t="str">
        <f t="shared" ref="BW2:BW65" si="4">IF(BU2="","",H2)</f>
        <v/>
      </c>
      <c r="BX2" s="14">
        <f t="shared" ref="BX2:BX65" si="5">IF(BU2="","",C2)</f>
        <v>0</v>
      </c>
      <c r="BY2" s="28"/>
      <c r="BZ2" s="15"/>
      <c r="CA2" s="5" t="str">
        <f t="shared" ref="CA2:CA33" si="6">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7">IF(AC2="","",1)</f>
        <v/>
      </c>
    </row>
    <row r="3" spans="1:113" s="5" customFormat="1" ht="15" customHeight="1">
      <c r="A3" s="4" t="str">
        <f t="shared" ref="A3:A66" ca="1" si="8">IF(OR(AS3="",BH3="",BH3="VENCIDO"),IF(B3="","",IF(LEN(B3)=1,"000"&amp;B3,IF(LEN(B3)=2,"00"&amp;B3,IF(LEN(B3)=3,"0"&amp;B3,B3)))),C3)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43"/>
      <c r="AY3" s="124"/>
      <c r="AZ3" s="124"/>
      <c r="BA3" s="4"/>
      <c r="BB3" s="127"/>
      <c r="BC3" s="4"/>
      <c r="BD3" s="4"/>
      <c r="BE3" s="9"/>
      <c r="BF3" s="7"/>
      <c r="BG3" s="7"/>
      <c r="BH3" s="7" t="str">
        <f t="shared" ca="1" si="1"/>
        <v/>
      </c>
      <c r="BI3" s="4" t="str">
        <f>IFERROR(IF(AA3=0,"",AA3/BB3),"")</f>
        <v/>
      </c>
      <c r="BJ3" s="123" t="str">
        <f t="shared" si="2"/>
        <v/>
      </c>
      <c r="BK3" s="140" t="str">
        <f t="shared" ref="BK3:BK66" si="11">IFERROR(IF(AA3/Z3=0,"",AA3/Z3),"")</f>
        <v/>
      </c>
      <c r="BL3" t="s">
        <v>39</v>
      </c>
      <c r="BN3">
        <v>1</v>
      </c>
      <c r="BO3" s="10" t="s">
        <v>27</v>
      </c>
      <c r="BQ3" s="4" t="str">
        <f>IF(IFERROR(VLOOKUP(C3,C4:C$1993,1,0),"")="","",COUNTIF(C:C,C3))</f>
        <v/>
      </c>
      <c r="BU3" s="5">
        <f>IF(B3="","",IF(BQ3="",1+(MAX(BU$2:BU2)),""))</f>
        <v>2</v>
      </c>
      <c r="BV3" s="5" t="str">
        <f t="shared" si="3"/>
        <v/>
      </c>
      <c r="BW3" s="5" t="str">
        <f t="shared" si="4"/>
        <v/>
      </c>
      <c r="BX3" s="14">
        <f t="shared" si="5"/>
        <v>0</v>
      </c>
      <c r="BY3" s="28"/>
      <c r="BZ3" s="15"/>
      <c r="CA3" s="5" t="str">
        <f t="shared" si="6"/>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7"/>
        <v/>
      </c>
    </row>
    <row r="4" spans="1:113" s="5" customFormat="1" ht="15" customHeight="1">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43"/>
      <c r="AY4" s="124"/>
      <c r="AZ4" s="124"/>
      <c r="BA4" s="4"/>
      <c r="BB4" s="127"/>
      <c r="BC4" s="4"/>
      <c r="BD4" s="4"/>
      <c r="BE4" s="9"/>
      <c r="BF4" s="7"/>
      <c r="BG4" s="7"/>
      <c r="BH4" s="7" t="str">
        <f t="shared" ca="1" si="1"/>
        <v/>
      </c>
      <c r="BI4" s="4" t="str">
        <f>IFERROR(IF(AA4=0,"",AA4/BB4),"")</f>
        <v/>
      </c>
      <c r="BJ4" s="123" t="str">
        <f t="shared" si="2"/>
        <v/>
      </c>
      <c r="BK4" s="140" t="str">
        <f t="shared" si="11"/>
        <v/>
      </c>
      <c r="BL4" t="s">
        <v>90</v>
      </c>
      <c r="BN4">
        <v>2</v>
      </c>
      <c r="BO4" s="10" t="s">
        <v>28</v>
      </c>
      <c r="BQ4" s="4" t="str">
        <f>IF(IFERROR(VLOOKUP(C4,C5:C$1993,1,0),"")="","",COUNTIF(C:C,C4))</f>
        <v/>
      </c>
      <c r="BU4" s="5">
        <f>IF(B4="","",IF(BQ4="",1+(MAX(BU$2:BU3)),""))</f>
        <v>3</v>
      </c>
      <c r="BV4" s="5" t="str">
        <f t="shared" si="3"/>
        <v/>
      </c>
      <c r="BW4" s="5" t="str">
        <f t="shared" si="4"/>
        <v/>
      </c>
      <c r="BX4" s="14">
        <f t="shared" si="5"/>
        <v>0</v>
      </c>
      <c r="BY4" s="28"/>
      <c r="BZ4" s="15"/>
      <c r="CA4" s="5" t="str">
        <f t="shared" si="6"/>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7"/>
        <v/>
      </c>
    </row>
    <row r="5" spans="1:113" s="5" customFormat="1" ht="12.75" customHeight="1">
      <c r="A5" s="4" t="str">
        <f t="shared" ca="1" si="8"/>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43"/>
      <c r="AY5" s="124"/>
      <c r="AZ5" s="124"/>
      <c r="BA5" s="4"/>
      <c r="BB5" s="127"/>
      <c r="BC5" s="4"/>
      <c r="BD5" s="4"/>
      <c r="BE5" s="9"/>
      <c r="BF5" s="7"/>
      <c r="BG5" s="7"/>
      <c r="BH5" s="7" t="str">
        <f t="shared" ca="1" si="1"/>
        <v/>
      </c>
      <c r="BI5" s="4" t="str">
        <f t="shared" ref="BI5:BI6" si="14">IFERROR(IF(AA5=0,"",AA5/BB5),"")</f>
        <v/>
      </c>
      <c r="BJ5" s="123" t="str">
        <f t="shared" si="2"/>
        <v/>
      </c>
      <c r="BK5" s="140" t="str">
        <f t="shared" si="11"/>
        <v/>
      </c>
      <c r="BL5" t="s">
        <v>94</v>
      </c>
      <c r="BN5">
        <v>3</v>
      </c>
      <c r="BO5" s="10" t="s">
        <v>29</v>
      </c>
      <c r="BQ5" s="4" t="str">
        <f>IF(IFERROR(VLOOKUP(C5,C6:C$1993,1,0),"")="","",COUNTIF(C:C,C5))</f>
        <v/>
      </c>
      <c r="BU5" s="5" t="str">
        <f>IF(B5="","",IF(BQ5="",1+(MAX(BU$2:BU4)),""))</f>
        <v/>
      </c>
      <c r="BV5" s="5" t="str">
        <f t="shared" si="3"/>
        <v/>
      </c>
      <c r="BW5" s="5" t="str">
        <f t="shared" si="4"/>
        <v/>
      </c>
      <c r="BX5" s="14" t="str">
        <f t="shared" si="5"/>
        <v/>
      </c>
      <c r="BY5" s="28"/>
      <c r="BZ5" s="15"/>
      <c r="CA5" s="5" t="str">
        <f t="shared" si="6"/>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7"/>
        <v/>
      </c>
    </row>
    <row r="6" spans="1:113" s="5" customFormat="1" ht="15" customHeight="1">
      <c r="A6" s="4" t="str">
        <f t="shared" ca="1" si="8"/>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43"/>
      <c r="AY6" s="124"/>
      <c r="AZ6" s="124"/>
      <c r="BA6" s="4"/>
      <c r="BB6" s="127"/>
      <c r="BC6" s="4"/>
      <c r="BD6" s="4"/>
      <c r="BE6" s="9" t="s">
        <v>157</v>
      </c>
      <c r="BF6" s="7"/>
      <c r="BG6" s="7"/>
      <c r="BH6" s="7" t="str">
        <f t="shared" ca="1" si="1"/>
        <v/>
      </c>
      <c r="BI6" s="4" t="str">
        <f t="shared" si="14"/>
        <v/>
      </c>
      <c r="BJ6" s="123" t="str">
        <f t="shared" si="2"/>
        <v/>
      </c>
      <c r="BK6" s="140" t="str">
        <f t="shared" si="11"/>
        <v/>
      </c>
      <c r="BL6" t="s">
        <v>36</v>
      </c>
      <c r="BM6" s="5" t="s">
        <v>98</v>
      </c>
      <c r="BN6">
        <v>4</v>
      </c>
      <c r="BO6" s="10" t="s">
        <v>30</v>
      </c>
      <c r="BQ6" s="4" t="str">
        <f>IF(IFERROR(VLOOKUP(C6,C7:C$1993,1,0),"")="","",COUNTIF(C:C,C6))</f>
        <v/>
      </c>
      <c r="BU6" s="5" t="str">
        <f>IF(B6="","",IF(BQ6="",1+(MAX(BU$2:BU5)),""))</f>
        <v/>
      </c>
      <c r="BV6" s="5" t="str">
        <f t="shared" si="3"/>
        <v/>
      </c>
      <c r="BW6" s="5" t="str">
        <f t="shared" si="4"/>
        <v/>
      </c>
      <c r="BX6" s="14" t="str">
        <f t="shared" si="5"/>
        <v/>
      </c>
      <c r="BY6" s="28"/>
      <c r="BZ6" s="15"/>
      <c r="CA6" s="5" t="str">
        <f t="shared" si="6"/>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7"/>
        <v/>
      </c>
    </row>
    <row r="7" spans="1:113" s="5" customFormat="1" ht="15" customHeight="1">
      <c r="A7" s="4" t="str">
        <f t="shared" ca="1" si="8"/>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43"/>
      <c r="AY7" s="124"/>
      <c r="AZ7" s="124"/>
      <c r="BA7" s="4"/>
      <c r="BB7" s="127"/>
      <c r="BC7" s="4"/>
      <c r="BD7" s="4"/>
      <c r="BE7" s="9"/>
      <c r="BF7" s="7"/>
      <c r="BG7" s="7"/>
      <c r="BH7" s="7" t="str">
        <f t="shared" ca="1" si="1"/>
        <v/>
      </c>
      <c r="BI7" s="4" t="str">
        <f t="shared" ref="BI7:BI18" si="16">IFERROR(IF(AA7=0,"",AA7/BB7),"")</f>
        <v/>
      </c>
      <c r="BJ7" s="123" t="str">
        <f t="shared" si="2"/>
        <v/>
      </c>
      <c r="BK7" s="140" t="str">
        <f t="shared" si="11"/>
        <v/>
      </c>
      <c r="BL7" s="5" t="s">
        <v>42</v>
      </c>
      <c r="BM7" s="5" t="s">
        <v>98</v>
      </c>
      <c r="BN7">
        <v>5</v>
      </c>
      <c r="BO7" s="10" t="s">
        <v>31</v>
      </c>
      <c r="BQ7" s="4" t="str">
        <f>IF(IFERROR(VLOOKUP(C7,C8:C$1993,1,0),"")="","",COUNTIF(C:C,C7))</f>
        <v/>
      </c>
      <c r="BU7" s="5" t="str">
        <f>IF(B7="","",IF(BQ7="",1+(MAX(BU$2:BU6)),""))</f>
        <v/>
      </c>
      <c r="BV7" s="5" t="str">
        <f t="shared" si="3"/>
        <v/>
      </c>
      <c r="BW7" s="5" t="str">
        <f t="shared" si="4"/>
        <v/>
      </c>
      <c r="BX7" s="14" t="str">
        <f t="shared" si="5"/>
        <v/>
      </c>
      <c r="BY7" s="28"/>
      <c r="BZ7" s="15"/>
      <c r="CA7" s="5" t="str">
        <f t="shared" si="6"/>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7"/>
        <v/>
      </c>
    </row>
    <row r="8" spans="1:113" s="5" customFormat="1" ht="15" customHeight="1">
      <c r="A8" s="4" t="str">
        <f t="shared" ca="1" si="8"/>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43"/>
      <c r="AY8" s="124"/>
      <c r="AZ8" s="124"/>
      <c r="BA8" s="4"/>
      <c r="BB8" s="127"/>
      <c r="BC8" s="4"/>
      <c r="BD8" s="4"/>
      <c r="BE8" s="9" t="s">
        <v>157</v>
      </c>
      <c r="BF8" s="7"/>
      <c r="BG8" s="7"/>
      <c r="BH8" s="7" t="str">
        <f t="shared" ca="1" si="1"/>
        <v/>
      </c>
      <c r="BI8" s="4" t="str">
        <f t="shared" si="16"/>
        <v/>
      </c>
      <c r="BJ8" s="123" t="str">
        <f t="shared" si="2"/>
        <v/>
      </c>
      <c r="BK8" s="140" t="str">
        <f t="shared" si="11"/>
        <v/>
      </c>
      <c r="BL8" t="s">
        <v>130</v>
      </c>
      <c r="BN8">
        <v>6</v>
      </c>
      <c r="BO8" s="10" t="s">
        <v>32</v>
      </c>
      <c r="BQ8" s="4" t="str">
        <f>IF(IFERROR(VLOOKUP(C8,C9:C$1993,1,0),"")="","",COUNTIF(C:C,C8))</f>
        <v/>
      </c>
      <c r="BU8" s="5" t="str">
        <f>IF(B8="","",IF(BQ8="",1+(MAX(BU$2:BU7)),""))</f>
        <v/>
      </c>
      <c r="BV8" s="5" t="str">
        <f t="shared" si="3"/>
        <v/>
      </c>
      <c r="BW8" s="5" t="str">
        <f t="shared" si="4"/>
        <v/>
      </c>
      <c r="BX8" s="14" t="str">
        <f t="shared" si="5"/>
        <v/>
      </c>
      <c r="BY8" s="28"/>
      <c r="BZ8" s="15"/>
      <c r="CA8" s="5" t="str">
        <f t="shared" si="6"/>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7"/>
        <v/>
      </c>
    </row>
    <row r="9" spans="1:113" s="5" customFormat="1" ht="15" customHeight="1">
      <c r="A9" s="4" t="str">
        <f t="shared" ca="1" si="8"/>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43"/>
      <c r="AY9" s="124"/>
      <c r="AZ9" s="124"/>
      <c r="BA9" s="4"/>
      <c r="BB9" s="127"/>
      <c r="BC9" s="4"/>
      <c r="BD9" s="4"/>
      <c r="BE9" s="9"/>
      <c r="BF9" s="7"/>
      <c r="BG9" s="7"/>
      <c r="BH9" s="7" t="str">
        <f t="shared" ca="1" si="1"/>
        <v/>
      </c>
      <c r="BI9" s="4" t="str">
        <f t="shared" si="16"/>
        <v/>
      </c>
      <c r="BJ9" s="123" t="str">
        <f t="shared" si="2"/>
        <v/>
      </c>
      <c r="BK9" s="140" t="str">
        <f t="shared" si="11"/>
        <v/>
      </c>
      <c r="BL9" t="s">
        <v>93</v>
      </c>
      <c r="BN9" s="32">
        <v>7</v>
      </c>
      <c r="BO9" s="33" t="s">
        <v>33</v>
      </c>
      <c r="BQ9" s="4" t="str">
        <f>IF(IFERROR(VLOOKUP(C9,C10:C$1993,1,0),"")="","",COUNTIF(C:C,C9))</f>
        <v/>
      </c>
      <c r="BU9" s="5" t="str">
        <f>IF(B9="","",IF(BQ9="",1+(MAX(BU$2:BU8)),""))</f>
        <v/>
      </c>
      <c r="BV9" s="5" t="str">
        <f t="shared" si="3"/>
        <v/>
      </c>
      <c r="BW9" s="5" t="str">
        <f t="shared" si="4"/>
        <v/>
      </c>
      <c r="BX9" s="14" t="str">
        <f t="shared" si="5"/>
        <v/>
      </c>
      <c r="BY9" s="28"/>
      <c r="BZ9" s="15"/>
      <c r="CA9" s="5" t="str">
        <f t="shared" si="6"/>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7"/>
        <v/>
      </c>
    </row>
    <row r="10" spans="1:113" s="5" customFormat="1" ht="15" customHeight="1">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43"/>
      <c r="AY10" s="124"/>
      <c r="AZ10" s="124"/>
      <c r="BA10" s="4"/>
      <c r="BB10" s="127"/>
      <c r="BC10" s="4"/>
      <c r="BD10" s="4"/>
      <c r="BE10" s="9" t="s">
        <v>157</v>
      </c>
      <c r="BF10" s="7"/>
      <c r="BG10" s="7"/>
      <c r="BH10" s="7" t="str">
        <f t="shared" ca="1" si="1"/>
        <v/>
      </c>
      <c r="BI10" s="4" t="str">
        <f t="shared" si="16"/>
        <v/>
      </c>
      <c r="BJ10" s="123" t="str">
        <f t="shared" si="2"/>
        <v/>
      </c>
      <c r="BK10" s="140" t="str">
        <f t="shared" si="11"/>
        <v/>
      </c>
      <c r="BL10" t="s">
        <v>44</v>
      </c>
      <c r="BM10" s="5" t="s">
        <v>99</v>
      </c>
      <c r="BN10" s="5">
        <v>8</v>
      </c>
      <c r="BO10" s="11" t="s">
        <v>34</v>
      </c>
      <c r="BQ10" s="4" t="str">
        <f>IF(IFERROR(VLOOKUP(C10,C11:C$1993,1,0),"")="","",COUNTIF(C:C,C10))</f>
        <v/>
      </c>
      <c r="BU10" s="5" t="str">
        <f>IF(B10="","",IF(BQ10="",1+(MAX(BU$2:BU9)),""))</f>
        <v/>
      </c>
      <c r="BV10" s="5" t="str">
        <f t="shared" si="3"/>
        <v/>
      </c>
      <c r="BW10" s="5" t="str">
        <f t="shared" si="4"/>
        <v/>
      </c>
      <c r="BX10" s="14" t="str">
        <f t="shared" si="5"/>
        <v/>
      </c>
      <c r="BY10" s="28"/>
      <c r="BZ10" s="15"/>
      <c r="CA10" s="5" t="str">
        <f t="shared" si="6"/>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7"/>
        <v/>
      </c>
    </row>
    <row r="11" spans="1:113" s="5" customFormat="1" ht="15" customHeight="1">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43"/>
      <c r="AY11" s="124"/>
      <c r="AZ11" s="124"/>
      <c r="BA11" s="4"/>
      <c r="BB11" s="127"/>
      <c r="BC11" s="4"/>
      <c r="BD11" s="4"/>
      <c r="BE11" s="9"/>
      <c r="BF11" s="7"/>
      <c r="BG11" s="7"/>
      <c r="BH11" s="7" t="str">
        <f t="shared" ca="1" si="1"/>
        <v/>
      </c>
      <c r="BI11" s="4" t="str">
        <f t="shared" si="16"/>
        <v/>
      </c>
      <c r="BJ11" s="123" t="str">
        <f t="shared" si="2"/>
        <v/>
      </c>
      <c r="BK11" s="140" t="str">
        <f t="shared" si="11"/>
        <v/>
      </c>
      <c r="BL11" s="5" t="s">
        <v>84</v>
      </c>
      <c r="BN11" s="5">
        <v>9</v>
      </c>
      <c r="BO11" s="11" t="s">
        <v>35</v>
      </c>
      <c r="BQ11" s="4" t="str">
        <f>IF(IFERROR(VLOOKUP(C11,C12:C$1993,1,0),"")="","",COUNTIF(C:C,C11))</f>
        <v/>
      </c>
      <c r="BU11" s="5" t="str">
        <f>IF(B11="","",IF(BQ11="",1+(MAX(BU$2:BU10)),""))</f>
        <v/>
      </c>
      <c r="BV11" s="5" t="str">
        <f t="shared" si="3"/>
        <v/>
      </c>
      <c r="BW11" s="5" t="str">
        <f t="shared" si="4"/>
        <v/>
      </c>
      <c r="BX11" s="14" t="str">
        <f t="shared" si="5"/>
        <v/>
      </c>
      <c r="BY11" s="28"/>
      <c r="BZ11" s="15"/>
      <c r="CA11" s="5" t="str">
        <f t="shared" si="6"/>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7"/>
        <v/>
      </c>
      <c r="DI11" s="5" t="s">
        <v>199</v>
      </c>
    </row>
    <row r="12" spans="1:113" s="5" customFormat="1" ht="15" customHeight="1">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43"/>
      <c r="AY12" s="124"/>
      <c r="AZ12" s="124"/>
      <c r="BA12" s="4"/>
      <c r="BB12" s="127"/>
      <c r="BC12" s="4"/>
      <c r="BD12" s="4"/>
      <c r="BE12" s="9" t="s">
        <v>157</v>
      </c>
      <c r="BF12" s="7"/>
      <c r="BG12" s="7"/>
      <c r="BH12" s="7" t="str">
        <f t="shared" ca="1" si="1"/>
        <v/>
      </c>
      <c r="BI12" s="4" t="str">
        <f t="shared" si="16"/>
        <v/>
      </c>
      <c r="BJ12" s="123" t="str">
        <f t="shared" si="2"/>
        <v/>
      </c>
      <c r="BK12" s="140" t="str">
        <f t="shared" si="11"/>
        <v/>
      </c>
      <c r="BL12" s="5" t="s">
        <v>4</v>
      </c>
      <c r="BQ12" s="4" t="str">
        <f>IF(IFERROR(VLOOKUP(C12,C13:C$1993,1,0),"")="","",COUNTIF(C:C,C12))</f>
        <v/>
      </c>
      <c r="BU12" s="5" t="str">
        <f>IF(B12="","",IF(BQ12="",1+(MAX(BU$2:BU11)),""))</f>
        <v/>
      </c>
      <c r="BV12" s="5" t="str">
        <f t="shared" si="3"/>
        <v/>
      </c>
      <c r="BW12" s="5" t="str">
        <f t="shared" si="4"/>
        <v/>
      </c>
      <c r="BX12" s="14" t="str">
        <f t="shared" si="5"/>
        <v/>
      </c>
      <c r="BY12" s="28"/>
      <c r="BZ12" s="15"/>
      <c r="CA12" s="5" t="str">
        <f t="shared" si="6"/>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7"/>
        <v/>
      </c>
    </row>
    <row r="13" spans="1:113" s="5" customFormat="1" ht="15" customHeight="1">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43"/>
      <c r="AY13" s="124"/>
      <c r="AZ13" s="124"/>
      <c r="BA13" s="4"/>
      <c r="BB13" s="127"/>
      <c r="BC13" s="4"/>
      <c r="BD13" s="4"/>
      <c r="BE13" s="9"/>
      <c r="BF13" s="7"/>
      <c r="BG13" s="7"/>
      <c r="BH13" s="7" t="str">
        <f t="shared" ca="1" si="1"/>
        <v/>
      </c>
      <c r="BI13" s="4" t="str">
        <f t="shared" si="16"/>
        <v/>
      </c>
      <c r="BJ13" s="123" t="str">
        <f t="shared" si="2"/>
        <v/>
      </c>
      <c r="BK13" s="140" t="str">
        <f t="shared" si="11"/>
        <v/>
      </c>
      <c r="BL13" s="5" t="s">
        <v>137</v>
      </c>
      <c r="BQ13" s="4" t="str">
        <f>IF(IFERROR(VLOOKUP(C13,C14:C$1993,1,0),"")="","",COUNTIF(C:C,C13))</f>
        <v/>
      </c>
      <c r="BU13" s="5" t="str">
        <f>IF(B13="","",IF(BQ13="",1+(MAX(BU$2:BU12)),""))</f>
        <v/>
      </c>
      <c r="BV13" s="5" t="str">
        <f t="shared" si="3"/>
        <v/>
      </c>
      <c r="BW13" s="5" t="str">
        <f t="shared" si="4"/>
        <v/>
      </c>
      <c r="BX13" s="14" t="str">
        <f t="shared" si="5"/>
        <v/>
      </c>
      <c r="BY13" s="28"/>
      <c r="BZ13" s="15"/>
      <c r="CA13" s="5" t="str">
        <f t="shared" si="6"/>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7"/>
        <v/>
      </c>
    </row>
    <row r="14" spans="1:113" s="5" customFormat="1" ht="15" customHeight="1">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43"/>
      <c r="AY14" s="124"/>
      <c r="AZ14" s="124"/>
      <c r="BA14" s="4"/>
      <c r="BB14" s="127"/>
      <c r="BC14" s="4"/>
      <c r="BD14" s="4"/>
      <c r="BE14" s="9" t="s">
        <v>157</v>
      </c>
      <c r="BF14" s="7"/>
      <c r="BG14" s="7"/>
      <c r="BH14" s="7" t="str">
        <f t="shared" ca="1" si="1"/>
        <v/>
      </c>
      <c r="BI14" s="4" t="str">
        <f t="shared" si="16"/>
        <v/>
      </c>
      <c r="BJ14" s="123" t="str">
        <f t="shared" si="2"/>
        <v/>
      </c>
      <c r="BK14" s="140" t="str">
        <f t="shared" si="11"/>
        <v/>
      </c>
      <c r="BL14" s="5" t="s">
        <v>5</v>
      </c>
      <c r="BQ14" s="4" t="str">
        <f>IF(IFERROR(VLOOKUP(C14,C15:C$1993,1,0),"")="","",COUNTIF(C:C,C14))</f>
        <v/>
      </c>
      <c r="BU14" s="5" t="str">
        <f>IF(B14="","",IF(BQ14="",1+(MAX(BU$2:BU13)),""))</f>
        <v/>
      </c>
      <c r="BV14" s="5" t="str">
        <f t="shared" si="3"/>
        <v/>
      </c>
      <c r="BW14" s="5" t="str">
        <f t="shared" si="4"/>
        <v/>
      </c>
      <c r="BX14" s="14" t="str">
        <f t="shared" si="5"/>
        <v/>
      </c>
      <c r="BY14" s="28"/>
      <c r="BZ14" s="15"/>
      <c r="CA14" s="5" t="str">
        <f t="shared" si="6"/>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7"/>
        <v/>
      </c>
    </row>
    <row r="15" spans="1:113" s="5" customFormat="1" ht="15" customHeight="1">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43"/>
      <c r="AY15" s="124"/>
      <c r="AZ15" s="124"/>
      <c r="BA15" s="4"/>
      <c r="BB15" s="127"/>
      <c r="BC15" s="4"/>
      <c r="BD15" s="4"/>
      <c r="BE15" s="9"/>
      <c r="BF15" s="7"/>
      <c r="BG15" s="7"/>
      <c r="BH15" s="7" t="str">
        <f t="shared" ca="1" si="1"/>
        <v/>
      </c>
      <c r="BI15" s="4" t="str">
        <f t="shared" si="16"/>
        <v/>
      </c>
      <c r="BJ15" s="123" t="str">
        <f t="shared" si="2"/>
        <v/>
      </c>
      <c r="BK15" s="140" t="str">
        <f t="shared" si="11"/>
        <v/>
      </c>
      <c r="BL15" s="5" t="s">
        <v>169</v>
      </c>
      <c r="BQ15" s="4" t="str">
        <f>IF(IFERROR(VLOOKUP(C15,C16:C$1993,1,0),"")="","",COUNTIF(C:C,C15))</f>
        <v/>
      </c>
      <c r="BU15" s="5" t="str">
        <f>IF(B15="","",IF(BQ15="",1+(MAX(BU$2:BU14)),""))</f>
        <v/>
      </c>
      <c r="BV15" s="5" t="str">
        <f t="shared" si="3"/>
        <v/>
      </c>
      <c r="BW15" s="5" t="str">
        <f t="shared" si="4"/>
        <v/>
      </c>
      <c r="BX15" s="14" t="str">
        <f t="shared" si="5"/>
        <v/>
      </c>
      <c r="BY15" s="28"/>
      <c r="BZ15" s="15"/>
      <c r="CA15" s="5" t="str">
        <f t="shared" si="6"/>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7"/>
        <v/>
      </c>
    </row>
    <row r="16" spans="1:113" s="5" customFormat="1" ht="15" customHeight="1">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43"/>
      <c r="AY16" s="124"/>
      <c r="AZ16" s="124"/>
      <c r="BA16" s="4"/>
      <c r="BB16" s="127"/>
      <c r="BC16" s="4"/>
      <c r="BD16" s="4"/>
      <c r="BE16" s="9" t="s">
        <v>157</v>
      </c>
      <c r="BF16" s="7"/>
      <c r="BG16" s="7"/>
      <c r="BH16" s="7" t="str">
        <f t="shared" ca="1" si="1"/>
        <v/>
      </c>
      <c r="BI16" s="4" t="str">
        <f t="shared" si="16"/>
        <v/>
      </c>
      <c r="BJ16" s="123" t="str">
        <f t="shared" si="2"/>
        <v/>
      </c>
      <c r="BK16" s="140" t="str">
        <f>IFERROR(IF(AA16/Z16=0,"",AA16/Z16),"")</f>
        <v/>
      </c>
      <c r="BQ16" s="4" t="str">
        <f>IF(IFERROR(VLOOKUP(C16,C17:C$1993,1,0),"")="","",COUNTIF(C:C,C16))</f>
        <v/>
      </c>
      <c r="BU16" s="5" t="str">
        <f>IF(B16="","",IF(BQ16="",1+(MAX(BU$2:BU15)),""))</f>
        <v/>
      </c>
      <c r="BV16" s="5" t="str">
        <f t="shared" si="3"/>
        <v/>
      </c>
      <c r="BW16" s="5" t="str">
        <f t="shared" si="4"/>
        <v/>
      </c>
      <c r="BX16" s="14" t="str">
        <f t="shared" si="5"/>
        <v/>
      </c>
      <c r="BY16" s="28"/>
      <c r="BZ16" s="15"/>
      <c r="CA16" s="5" t="str">
        <f t="shared" si="6"/>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7"/>
        <v/>
      </c>
      <c r="DI16" s="5" t="s">
        <v>198</v>
      </c>
    </row>
    <row r="17" spans="1:111" s="5" customFormat="1" ht="15" customHeight="1">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43"/>
      <c r="AY17" s="124"/>
      <c r="AZ17" s="124"/>
      <c r="BA17" s="4"/>
      <c r="BB17" s="127"/>
      <c r="BC17" s="4"/>
      <c r="BD17" s="4"/>
      <c r="BE17" s="9"/>
      <c r="BF17" s="7"/>
      <c r="BG17" s="7"/>
      <c r="BH17" s="7" t="str">
        <f t="shared" ca="1" si="1"/>
        <v/>
      </c>
      <c r="BI17" s="4" t="str">
        <f t="shared" si="16"/>
        <v/>
      </c>
      <c r="BJ17" s="123" t="str">
        <f t="shared" si="2"/>
        <v/>
      </c>
      <c r="BK17" s="140" t="str">
        <f t="shared" si="11"/>
        <v/>
      </c>
      <c r="BQ17" s="4" t="str">
        <f>IF(IFERROR(VLOOKUP(C17,C18:C$1993,1,0),"")="","",COUNTIF(C:C,C17))</f>
        <v/>
      </c>
      <c r="BU17" s="5" t="str">
        <f>IF(B17="","",IF(BQ17="",1+(MAX(BU$2:BU16)),""))</f>
        <v/>
      </c>
      <c r="BV17" s="5" t="str">
        <f t="shared" si="3"/>
        <v/>
      </c>
      <c r="BW17" s="5" t="str">
        <f t="shared" si="4"/>
        <v/>
      </c>
      <c r="BX17" s="14" t="str">
        <f t="shared" si="5"/>
        <v/>
      </c>
      <c r="BY17" s="28"/>
      <c r="BZ17" s="15"/>
      <c r="CA17" s="5" t="str">
        <f t="shared" si="6"/>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7"/>
        <v/>
      </c>
    </row>
    <row r="18" spans="1:111" s="5" customFormat="1" ht="15" customHeight="1">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43"/>
      <c r="AY18" s="124"/>
      <c r="AZ18" s="124"/>
      <c r="BA18" s="4"/>
      <c r="BB18" s="127"/>
      <c r="BC18" s="4"/>
      <c r="BD18" s="4"/>
      <c r="BE18" s="9" t="s">
        <v>157</v>
      </c>
      <c r="BF18" s="7"/>
      <c r="BG18" s="7"/>
      <c r="BH18" s="7" t="str">
        <f t="shared" ca="1" si="1"/>
        <v/>
      </c>
      <c r="BI18" s="4" t="str">
        <f t="shared" si="16"/>
        <v/>
      </c>
      <c r="BJ18" s="123" t="str">
        <f t="shared" si="2"/>
        <v/>
      </c>
      <c r="BK18" s="140" t="str">
        <f t="shared" si="11"/>
        <v/>
      </c>
      <c r="BQ18" s="4" t="str">
        <f>IF(IFERROR(VLOOKUP(C18,C19:C$1993,1,0),"")="","",COUNTIF(C:C,C18))</f>
        <v/>
      </c>
      <c r="BU18" s="5" t="str">
        <f>IF(B18="","",IF(BQ18="",1+(MAX(BU$2:BU17)),""))</f>
        <v/>
      </c>
      <c r="BV18" s="5" t="str">
        <f t="shared" si="3"/>
        <v/>
      </c>
      <c r="BW18" s="5" t="str">
        <f t="shared" si="4"/>
        <v/>
      </c>
      <c r="BX18" s="14" t="str">
        <f t="shared" si="5"/>
        <v/>
      </c>
      <c r="BY18" s="28"/>
      <c r="BZ18" s="15"/>
      <c r="CA18" s="5" t="str">
        <f t="shared" si="6"/>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7"/>
        <v/>
      </c>
    </row>
    <row r="19" spans="1:111" s="5" customFormat="1" ht="15" customHeight="1">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43"/>
      <c r="AY19" s="124"/>
      <c r="AZ19" s="124"/>
      <c r="BA19" s="4"/>
      <c r="BB19" s="127"/>
      <c r="BC19" s="4"/>
      <c r="BD19" s="4"/>
      <c r="BE19" s="9"/>
      <c r="BF19" s="7"/>
      <c r="BG19" s="7"/>
      <c r="BH19" s="7" t="str">
        <f t="shared" ca="1" si="1"/>
        <v/>
      </c>
      <c r="BI19" s="4" t="str">
        <f t="shared" ref="BI19:BI82" si="18">IFERROR(IF(AA19=0,"",AA19/BB19),"")</f>
        <v/>
      </c>
      <c r="BJ19" s="123" t="str">
        <f t="shared" si="2"/>
        <v/>
      </c>
      <c r="BK19" s="140" t="str">
        <f t="shared" si="11"/>
        <v/>
      </c>
      <c r="BQ19" s="4" t="str">
        <f>IF(IFERROR(VLOOKUP(C19,C20:C$1993,1,0),"")="","",COUNTIF(C:C,C19))</f>
        <v/>
      </c>
      <c r="BU19" s="5" t="str">
        <f>IF(B19="","",IF(BQ19="",1+(MAX(BU$2:BU18)),""))</f>
        <v/>
      </c>
      <c r="BV19" s="5" t="str">
        <f t="shared" si="3"/>
        <v/>
      </c>
      <c r="BW19" s="5" t="str">
        <f t="shared" si="4"/>
        <v/>
      </c>
      <c r="BX19" s="14" t="str">
        <f t="shared" si="5"/>
        <v/>
      </c>
      <c r="BY19" s="28"/>
      <c r="BZ19" s="15"/>
      <c r="CA19" s="5" t="str">
        <f t="shared" si="6"/>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7"/>
        <v/>
      </c>
    </row>
    <row r="20" spans="1:111" s="5" customFormat="1" ht="15" customHeight="1">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43"/>
      <c r="AY20" s="124"/>
      <c r="AZ20" s="124"/>
      <c r="BA20" s="4"/>
      <c r="BB20" s="127"/>
      <c r="BC20" s="4"/>
      <c r="BD20" s="4"/>
      <c r="BE20" s="9" t="s">
        <v>157</v>
      </c>
      <c r="BF20" s="7"/>
      <c r="BG20" s="7"/>
      <c r="BH20" s="7" t="str">
        <f t="shared" ca="1" si="1"/>
        <v/>
      </c>
      <c r="BI20" s="4" t="str">
        <f t="shared" si="18"/>
        <v/>
      </c>
      <c r="BJ20" s="123" t="str">
        <f t="shared" si="2"/>
        <v/>
      </c>
      <c r="BK20" s="140" t="str">
        <f t="shared" si="11"/>
        <v/>
      </c>
      <c r="BQ20" s="4" t="str">
        <f>IF(IFERROR(VLOOKUP(C20,C21:C$1993,1,0),"")="","",COUNTIF(C:C,C20))</f>
        <v/>
      </c>
      <c r="BU20" s="5" t="str">
        <f>IF(B20="","",IF(BQ20="",1+(MAX(BU$2:BU19)),""))</f>
        <v/>
      </c>
      <c r="BV20" s="5" t="str">
        <f t="shared" si="3"/>
        <v/>
      </c>
      <c r="BW20" s="5" t="str">
        <f t="shared" si="4"/>
        <v/>
      </c>
      <c r="BX20" s="14" t="str">
        <f t="shared" si="5"/>
        <v/>
      </c>
      <c r="BY20" s="28"/>
      <c r="BZ20" s="15"/>
      <c r="CA20" s="5" t="str">
        <f t="shared" si="6"/>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7"/>
        <v/>
      </c>
    </row>
    <row r="21" spans="1:111" s="5" customFormat="1" ht="15" customHeight="1">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43"/>
      <c r="AY21" s="124"/>
      <c r="AZ21" s="124"/>
      <c r="BA21" s="4"/>
      <c r="BB21" s="127"/>
      <c r="BC21" s="4"/>
      <c r="BD21" s="4"/>
      <c r="BE21" s="9"/>
      <c r="BF21" s="7"/>
      <c r="BG21" s="7"/>
      <c r="BH21" s="7" t="str">
        <f t="shared" ca="1" si="1"/>
        <v/>
      </c>
      <c r="BI21" s="4" t="str">
        <f t="shared" si="18"/>
        <v/>
      </c>
      <c r="BJ21" s="123" t="str">
        <f t="shared" si="2"/>
        <v/>
      </c>
      <c r="BK21" s="140" t="str">
        <f t="shared" si="11"/>
        <v/>
      </c>
      <c r="BQ21" s="4" t="str">
        <f>IF(IFERROR(VLOOKUP(C21,C22:C$1993,1,0),"")="","",COUNTIF(C:C,C21))</f>
        <v/>
      </c>
      <c r="BU21" s="5" t="str">
        <f>IF(B21="","",IF(BQ21="",1+(MAX(BU$2:BU20)),""))</f>
        <v/>
      </c>
      <c r="BV21" s="5" t="str">
        <f t="shared" si="3"/>
        <v/>
      </c>
      <c r="BW21" s="5" t="str">
        <f t="shared" si="4"/>
        <v/>
      </c>
      <c r="BX21" s="14" t="str">
        <f t="shared" si="5"/>
        <v/>
      </c>
      <c r="BY21" s="28"/>
      <c r="BZ21" s="15"/>
      <c r="CA21" s="5" t="str">
        <f t="shared" si="6"/>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7"/>
        <v/>
      </c>
    </row>
    <row r="22" spans="1:111" s="5" customFormat="1" ht="15" customHeight="1">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43"/>
      <c r="AY22" s="124"/>
      <c r="AZ22" s="124"/>
      <c r="BA22" s="4"/>
      <c r="BB22" s="127"/>
      <c r="BC22" s="4"/>
      <c r="BD22" s="4"/>
      <c r="BE22" s="9" t="s">
        <v>157</v>
      </c>
      <c r="BF22" s="7"/>
      <c r="BG22" s="7"/>
      <c r="BH22" s="7" t="str">
        <f t="shared" ca="1" si="1"/>
        <v/>
      </c>
      <c r="BI22" s="4" t="str">
        <f t="shared" si="18"/>
        <v/>
      </c>
      <c r="BJ22" s="123" t="str">
        <f t="shared" si="2"/>
        <v/>
      </c>
      <c r="BK22" s="140" t="str">
        <f>IFERROR(IF(AA22/Z22=0,"",AA22/Z22),"")</f>
        <v/>
      </c>
      <c r="BQ22" s="4" t="str">
        <f>IF(IFERROR(VLOOKUP(C22,C23:C$1993,1,0),"")="","",COUNTIF(C:C,C22))</f>
        <v/>
      </c>
      <c r="BU22" s="5" t="str">
        <f>IF(B22="","",IF(BQ22="",1+(MAX(BU$2:BU21)),""))</f>
        <v/>
      </c>
      <c r="BV22" s="5" t="str">
        <f t="shared" si="3"/>
        <v/>
      </c>
      <c r="BW22" s="5" t="str">
        <f t="shared" si="4"/>
        <v/>
      </c>
      <c r="BX22" s="14" t="str">
        <f t="shared" si="5"/>
        <v/>
      </c>
      <c r="BY22" s="28"/>
      <c r="BZ22" s="15"/>
      <c r="CA22" s="5" t="str">
        <f t="shared" si="6"/>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7"/>
        <v/>
      </c>
    </row>
    <row r="23" spans="1:111" s="5" customFormat="1" ht="15" customHeight="1">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43"/>
      <c r="AY23" s="124"/>
      <c r="AZ23" s="124"/>
      <c r="BA23" s="4"/>
      <c r="BB23" s="127"/>
      <c r="BC23" s="4"/>
      <c r="BD23" s="4"/>
      <c r="BE23" s="9"/>
      <c r="BF23" s="7"/>
      <c r="BG23" s="7"/>
      <c r="BH23" s="7" t="str">
        <f t="shared" ca="1" si="1"/>
        <v/>
      </c>
      <c r="BI23" s="4" t="str">
        <f t="shared" si="18"/>
        <v/>
      </c>
      <c r="BJ23" s="123" t="str">
        <f t="shared" si="2"/>
        <v/>
      </c>
      <c r="BK23" s="140" t="str">
        <f t="shared" si="11"/>
        <v/>
      </c>
      <c r="BQ23" s="4" t="str">
        <f>IF(IFERROR(VLOOKUP(C23,C24:C$1993,1,0),"")="","",COUNTIF(C:C,C23))</f>
        <v/>
      </c>
      <c r="BU23" s="5" t="str">
        <f>IF(B23="","",IF(BQ23="",1+(MAX(BU$2:BU22)),""))</f>
        <v/>
      </c>
      <c r="BV23" s="5" t="str">
        <f t="shared" si="3"/>
        <v/>
      </c>
      <c r="BW23" s="5" t="str">
        <f t="shared" si="4"/>
        <v/>
      </c>
      <c r="BX23" s="14" t="str">
        <f t="shared" si="5"/>
        <v/>
      </c>
      <c r="BY23" s="28"/>
      <c r="BZ23" s="15"/>
      <c r="CA23" s="5" t="str">
        <f t="shared" si="6"/>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7"/>
        <v/>
      </c>
    </row>
    <row r="24" spans="1:111" s="5" customFormat="1" ht="15" customHeight="1">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43"/>
      <c r="AY24" s="124"/>
      <c r="AZ24" s="124"/>
      <c r="BA24" s="4"/>
      <c r="BB24" s="127"/>
      <c r="BC24" s="4"/>
      <c r="BD24" s="4"/>
      <c r="BE24" s="9" t="s">
        <v>157</v>
      </c>
      <c r="BF24" s="7"/>
      <c r="BG24" s="7"/>
      <c r="BH24" s="7" t="str">
        <f t="shared" ca="1" si="1"/>
        <v/>
      </c>
      <c r="BI24" s="4" t="str">
        <f t="shared" si="18"/>
        <v/>
      </c>
      <c r="BJ24" s="123" t="str">
        <f t="shared" si="2"/>
        <v/>
      </c>
      <c r="BK24" s="140" t="str">
        <f t="shared" si="11"/>
        <v/>
      </c>
      <c r="BQ24" s="4" t="str">
        <f>IF(IFERROR(VLOOKUP(C24,C25:C$1993,1,0),"")="","",COUNTIF(C:C,C24))</f>
        <v/>
      </c>
      <c r="BU24" s="5" t="str">
        <f>IF(B24="","",IF(BQ24="",1+(MAX(BU$2:BU23)),""))</f>
        <v/>
      </c>
      <c r="BV24" s="5" t="str">
        <f t="shared" si="3"/>
        <v/>
      </c>
      <c r="BW24" s="5" t="str">
        <f t="shared" si="4"/>
        <v/>
      </c>
      <c r="BX24" s="14" t="str">
        <f t="shared" si="5"/>
        <v/>
      </c>
      <c r="BY24" s="28"/>
      <c r="BZ24" s="15"/>
      <c r="CA24" s="5" t="str">
        <f t="shared" si="6"/>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7"/>
        <v/>
      </c>
    </row>
    <row r="25" spans="1:111" s="5" customFormat="1" ht="15" customHeight="1">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43"/>
      <c r="AY25" s="124"/>
      <c r="AZ25" s="124"/>
      <c r="BA25" s="4"/>
      <c r="BB25" s="127"/>
      <c r="BC25" s="4"/>
      <c r="BD25" s="4"/>
      <c r="BE25" s="9"/>
      <c r="BF25" s="7"/>
      <c r="BG25" s="7"/>
      <c r="BH25" s="7" t="str">
        <f t="shared" ca="1" si="1"/>
        <v/>
      </c>
      <c r="BI25" s="4" t="str">
        <f t="shared" si="18"/>
        <v/>
      </c>
      <c r="BJ25" s="123" t="str">
        <f t="shared" si="2"/>
        <v/>
      </c>
      <c r="BK25" s="140" t="str">
        <f t="shared" si="11"/>
        <v/>
      </c>
      <c r="BQ25" s="4" t="str">
        <f>IF(IFERROR(VLOOKUP(C25,C26:C$1993,1,0),"")="","",COUNTIF(C:C,C25))</f>
        <v/>
      </c>
      <c r="BU25" s="5" t="str">
        <f>IF(B25="","",IF(BQ25="",1+(MAX(BU$2:BU24)),""))</f>
        <v/>
      </c>
      <c r="BV25" s="5" t="str">
        <f t="shared" si="3"/>
        <v/>
      </c>
      <c r="BW25" s="5" t="str">
        <f t="shared" si="4"/>
        <v/>
      </c>
      <c r="BX25" s="14" t="str">
        <f t="shared" si="5"/>
        <v/>
      </c>
      <c r="BY25" s="28"/>
      <c r="BZ25" s="15"/>
      <c r="CA25" s="5" t="str">
        <f t="shared" si="6"/>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7"/>
        <v/>
      </c>
    </row>
    <row r="26" spans="1:111" s="5" customFormat="1" ht="15" customHeight="1">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43"/>
      <c r="AY26" s="124"/>
      <c r="AZ26" s="124"/>
      <c r="BA26" s="4"/>
      <c r="BB26" s="127"/>
      <c r="BC26" s="4"/>
      <c r="BD26" s="4"/>
      <c r="BE26" s="9" t="s">
        <v>157</v>
      </c>
      <c r="BF26" s="7"/>
      <c r="BG26" s="7"/>
      <c r="BH26" s="7" t="str">
        <f t="shared" ca="1" si="1"/>
        <v/>
      </c>
      <c r="BI26" s="4" t="str">
        <f t="shared" si="18"/>
        <v/>
      </c>
      <c r="BJ26" s="123" t="str">
        <f t="shared" si="2"/>
        <v/>
      </c>
      <c r="BK26" s="140" t="str">
        <f t="shared" si="11"/>
        <v/>
      </c>
      <c r="BQ26" s="4" t="str">
        <f>IF(IFERROR(VLOOKUP(C26,C27:C$1993,1,0),"")="","",COUNTIF(C:C,C26))</f>
        <v/>
      </c>
      <c r="BU26" s="5" t="str">
        <f>IF(B26="","",IF(BQ26="",1+(MAX(BU$2:BU25)),""))</f>
        <v/>
      </c>
      <c r="BV26" s="5" t="str">
        <f t="shared" si="3"/>
        <v/>
      </c>
      <c r="BW26" s="5" t="str">
        <f t="shared" si="4"/>
        <v/>
      </c>
      <c r="BX26" s="14" t="str">
        <f t="shared" si="5"/>
        <v/>
      </c>
      <c r="BY26" s="28"/>
      <c r="BZ26" s="15"/>
      <c r="CA26" s="5" t="str">
        <f t="shared" si="6"/>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7"/>
        <v/>
      </c>
    </row>
    <row r="27" spans="1:111" s="5" customFormat="1" ht="15" customHeight="1">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43"/>
      <c r="AY27" s="124"/>
      <c r="AZ27" s="124"/>
      <c r="BA27" s="4"/>
      <c r="BB27" s="127"/>
      <c r="BC27" s="4"/>
      <c r="BD27" s="4"/>
      <c r="BE27" s="9"/>
      <c r="BF27" s="7"/>
      <c r="BG27" s="7"/>
      <c r="BH27" s="7" t="str">
        <f t="shared" ca="1" si="1"/>
        <v/>
      </c>
      <c r="BI27" s="4" t="str">
        <f t="shared" si="18"/>
        <v/>
      </c>
      <c r="BJ27" s="123" t="str">
        <f t="shared" si="2"/>
        <v/>
      </c>
      <c r="BK27" s="140" t="str">
        <f t="shared" si="11"/>
        <v/>
      </c>
      <c r="BQ27" s="4" t="str">
        <f>IF(IFERROR(VLOOKUP(C27,C28:C$1993,1,0),"")="","",COUNTIF(C:C,C27))</f>
        <v/>
      </c>
      <c r="BU27" s="5" t="str">
        <f>IF(B27="","",IF(BQ27="",1+(MAX(BU$2:BU26)),""))</f>
        <v/>
      </c>
      <c r="BV27" s="5" t="str">
        <f t="shared" si="3"/>
        <v/>
      </c>
      <c r="BW27" s="5" t="str">
        <f t="shared" si="4"/>
        <v/>
      </c>
      <c r="BX27" s="14" t="str">
        <f t="shared" si="5"/>
        <v/>
      </c>
      <c r="BY27" s="28"/>
      <c r="BZ27" s="15"/>
      <c r="CA27" s="5" t="str">
        <f t="shared" si="6"/>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7"/>
        <v/>
      </c>
    </row>
    <row r="28" spans="1:111" s="5" customFormat="1" ht="15" customHeight="1">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43"/>
      <c r="AY28" s="124"/>
      <c r="AZ28" s="124"/>
      <c r="BA28" s="4"/>
      <c r="BB28" s="127"/>
      <c r="BC28" s="4"/>
      <c r="BD28" s="4"/>
      <c r="BE28" s="9" t="s">
        <v>157</v>
      </c>
      <c r="BF28" s="7"/>
      <c r="BG28" s="7"/>
      <c r="BH28" s="7" t="str">
        <f t="shared" ca="1" si="1"/>
        <v/>
      </c>
      <c r="BI28" s="4" t="str">
        <f t="shared" si="18"/>
        <v/>
      </c>
      <c r="BJ28" s="123" t="str">
        <f t="shared" si="2"/>
        <v/>
      </c>
      <c r="BK28" s="140" t="str">
        <f t="shared" si="11"/>
        <v/>
      </c>
      <c r="BQ28" s="4" t="str">
        <f>IF(IFERROR(VLOOKUP(C28,C29:C$1993,1,0),"")="","",COUNTIF(C:C,C28))</f>
        <v/>
      </c>
      <c r="BU28" s="5" t="str">
        <f>IF(B28="","",IF(BQ28="",1+(MAX(BU$2:BU27)),""))</f>
        <v/>
      </c>
      <c r="BV28" s="5" t="str">
        <f t="shared" si="3"/>
        <v/>
      </c>
      <c r="BW28" s="5" t="str">
        <f t="shared" si="4"/>
        <v/>
      </c>
      <c r="BX28" s="14" t="str">
        <f t="shared" si="5"/>
        <v/>
      </c>
      <c r="BY28" s="28"/>
      <c r="BZ28" s="15"/>
      <c r="CA28" s="5" t="str">
        <f t="shared" si="6"/>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7"/>
        <v/>
      </c>
    </row>
    <row r="29" spans="1:111" s="5" customFormat="1" ht="15" customHeight="1">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43"/>
      <c r="AY29" s="124"/>
      <c r="AZ29" s="124"/>
      <c r="BA29" s="4"/>
      <c r="BB29" s="127"/>
      <c r="BC29" s="4"/>
      <c r="BD29" s="4"/>
      <c r="BE29" s="9"/>
      <c r="BF29" s="7"/>
      <c r="BG29" s="7"/>
      <c r="BH29" s="7" t="str">
        <f t="shared" ca="1" si="1"/>
        <v/>
      </c>
      <c r="BI29" s="4" t="str">
        <f t="shared" si="18"/>
        <v/>
      </c>
      <c r="BJ29" s="123" t="str">
        <f t="shared" si="2"/>
        <v/>
      </c>
      <c r="BK29" s="140" t="str">
        <f t="shared" si="11"/>
        <v/>
      </c>
      <c r="BQ29" s="4" t="str">
        <f>IF(IFERROR(VLOOKUP(C29,C30:C$1993,1,0),"")="","",COUNTIF(C:C,C29))</f>
        <v/>
      </c>
      <c r="BU29" s="5" t="str">
        <f>IF(B29="","",IF(BQ29="",1+(MAX(BU$2:BU28)),""))</f>
        <v/>
      </c>
      <c r="BV29" s="5" t="str">
        <f t="shared" si="3"/>
        <v/>
      </c>
      <c r="BW29" s="5" t="str">
        <f t="shared" si="4"/>
        <v/>
      </c>
      <c r="BX29" s="14" t="str">
        <f t="shared" si="5"/>
        <v/>
      </c>
      <c r="BY29" s="28"/>
      <c r="BZ29" s="15"/>
      <c r="CA29" s="5" t="str">
        <f t="shared" si="6"/>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7"/>
        <v/>
      </c>
    </row>
    <row r="30" spans="1:111" s="5" customFormat="1" ht="15" customHeight="1">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43"/>
      <c r="AY30" s="124"/>
      <c r="AZ30" s="124"/>
      <c r="BA30" s="4"/>
      <c r="BB30" s="127"/>
      <c r="BC30" s="4"/>
      <c r="BD30" s="4"/>
      <c r="BE30" s="9" t="s">
        <v>157</v>
      </c>
      <c r="BF30" s="7"/>
      <c r="BG30" s="7"/>
      <c r="BH30" s="7" t="str">
        <f t="shared" ca="1" si="1"/>
        <v/>
      </c>
      <c r="BI30" s="4" t="str">
        <f t="shared" si="18"/>
        <v/>
      </c>
      <c r="BJ30" s="123" t="str">
        <f t="shared" si="2"/>
        <v/>
      </c>
      <c r="BK30" s="140" t="str">
        <f>IFERROR(IF(AA30/Z30=0,"",AA30/Z30),"")</f>
        <v/>
      </c>
      <c r="BQ30" s="4" t="str">
        <f>IF(IFERROR(VLOOKUP(C30,C31:C$1993,1,0),"")="","",COUNTIF(C:C,C30))</f>
        <v/>
      </c>
      <c r="BU30" s="5" t="str">
        <f>IF(B30="","",IF(BQ30="",1+(MAX(BU$2:BU29)),""))</f>
        <v/>
      </c>
      <c r="BV30" s="5" t="str">
        <f t="shared" si="3"/>
        <v/>
      </c>
      <c r="BW30" s="5" t="str">
        <f t="shared" si="4"/>
        <v/>
      </c>
      <c r="BX30" s="14" t="str">
        <f t="shared" si="5"/>
        <v/>
      </c>
      <c r="BY30" s="28"/>
      <c r="BZ30" s="15"/>
      <c r="CA30" s="5" t="str">
        <f t="shared" si="6"/>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7"/>
        <v/>
      </c>
    </row>
    <row r="31" spans="1:111" s="5" customFormat="1" ht="15" customHeight="1">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43"/>
      <c r="AY31" s="124"/>
      <c r="AZ31" s="124"/>
      <c r="BA31" s="4"/>
      <c r="BB31" s="127"/>
      <c r="BC31" s="4"/>
      <c r="BD31" s="4"/>
      <c r="BE31" s="9"/>
      <c r="BF31" s="7"/>
      <c r="BG31" s="7"/>
      <c r="BH31" s="7" t="str">
        <f t="shared" ca="1" si="1"/>
        <v/>
      </c>
      <c r="BI31" s="4" t="str">
        <f t="shared" si="18"/>
        <v/>
      </c>
      <c r="BJ31" s="123" t="str">
        <f t="shared" si="2"/>
        <v/>
      </c>
      <c r="BK31" s="140" t="str">
        <f t="shared" si="11"/>
        <v/>
      </c>
      <c r="BQ31" s="4" t="str">
        <f>IF(IFERROR(VLOOKUP(C31,C32:C$1993,1,0),"")="","",COUNTIF(C:C,C31))</f>
        <v/>
      </c>
      <c r="BU31" s="5" t="str">
        <f>IF(B31="","",IF(BQ31="",1+(MAX(BU$2:BU30)),""))</f>
        <v/>
      </c>
      <c r="BV31" s="5" t="str">
        <f t="shared" si="3"/>
        <v/>
      </c>
      <c r="BW31" s="5" t="str">
        <f t="shared" si="4"/>
        <v/>
      </c>
      <c r="BX31" s="14" t="str">
        <f t="shared" si="5"/>
        <v/>
      </c>
      <c r="BY31" s="28"/>
      <c r="BZ31" s="15"/>
      <c r="CA31" s="5" t="str">
        <f t="shared" si="6"/>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7"/>
        <v/>
      </c>
    </row>
    <row r="32" spans="1:111" s="5" customFormat="1" ht="15" customHeight="1">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43"/>
      <c r="AY32" s="124"/>
      <c r="AZ32" s="124"/>
      <c r="BA32" s="4"/>
      <c r="BB32" s="127"/>
      <c r="BC32" s="4"/>
      <c r="BD32" s="4"/>
      <c r="BE32" s="9" t="s">
        <v>157</v>
      </c>
      <c r="BF32" s="7"/>
      <c r="BG32" s="7"/>
      <c r="BH32" s="7" t="str">
        <f t="shared" ca="1" si="1"/>
        <v/>
      </c>
      <c r="BI32" s="4" t="str">
        <f t="shared" si="18"/>
        <v/>
      </c>
      <c r="BJ32" s="123" t="str">
        <f t="shared" si="2"/>
        <v/>
      </c>
      <c r="BK32" s="140" t="str">
        <f t="shared" si="11"/>
        <v/>
      </c>
      <c r="BQ32" s="4" t="str">
        <f>IF(IFERROR(VLOOKUP(C32,C33:C$1993,1,0),"")="","",COUNTIF(C:C,C32))</f>
        <v/>
      </c>
      <c r="BU32" s="5" t="str">
        <f>IF(B32="","",IF(BQ32="",1+(MAX(BU$2:BU31)),""))</f>
        <v/>
      </c>
      <c r="BV32" s="5" t="str">
        <f t="shared" si="3"/>
        <v/>
      </c>
      <c r="BW32" s="5" t="str">
        <f t="shared" si="4"/>
        <v/>
      </c>
      <c r="BX32" s="14" t="str">
        <f t="shared" si="5"/>
        <v/>
      </c>
      <c r="BY32" s="28"/>
      <c r="BZ32" s="15"/>
      <c r="CA32" s="5" t="str">
        <f t="shared" si="6"/>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7"/>
        <v/>
      </c>
    </row>
    <row r="33" spans="1:111" s="5" customFormat="1" ht="15" customHeight="1">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43"/>
      <c r="AY33" s="124"/>
      <c r="AZ33" s="124"/>
      <c r="BA33" s="4"/>
      <c r="BB33" s="127"/>
      <c r="BC33" s="4"/>
      <c r="BD33" s="4"/>
      <c r="BE33" s="9"/>
      <c r="BF33" s="7"/>
      <c r="BG33" s="7"/>
      <c r="BH33" s="7" t="str">
        <f t="shared" ca="1" si="1"/>
        <v/>
      </c>
      <c r="BI33" s="4" t="str">
        <f t="shared" si="18"/>
        <v/>
      </c>
      <c r="BJ33" s="123" t="str">
        <f t="shared" si="2"/>
        <v/>
      </c>
      <c r="BK33" s="140" t="str">
        <f t="shared" si="11"/>
        <v/>
      </c>
      <c r="BQ33" s="4" t="str">
        <f>IF(IFERROR(VLOOKUP(C33,C34:C$1993,1,0),"")="","",COUNTIF(C:C,C33))</f>
        <v/>
      </c>
      <c r="BU33" s="5" t="str">
        <f>IF(B33="","",IF(BQ33="",1+(MAX(BU$2:BU32)),""))</f>
        <v/>
      </c>
      <c r="BV33" s="5" t="str">
        <f t="shared" si="3"/>
        <v/>
      </c>
      <c r="BW33" s="5" t="str">
        <f t="shared" si="4"/>
        <v/>
      </c>
      <c r="BX33" s="14" t="str">
        <f t="shared" si="5"/>
        <v/>
      </c>
      <c r="BY33" s="28"/>
      <c r="BZ33" s="15"/>
      <c r="CA33" s="5" t="str">
        <f t="shared" si="6"/>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7"/>
        <v/>
      </c>
    </row>
    <row r="34" spans="1:111" s="5" customFormat="1" ht="15" customHeight="1">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43"/>
      <c r="AY34" s="124"/>
      <c r="AZ34" s="124"/>
      <c r="BA34" s="4"/>
      <c r="BB34" s="127"/>
      <c r="BC34" s="4"/>
      <c r="BD34" s="4"/>
      <c r="BE34" s="9" t="s">
        <v>157</v>
      </c>
      <c r="BF34" s="7"/>
      <c r="BG34" s="7"/>
      <c r="BH34" s="7" t="str">
        <f t="shared" ca="1" si="1"/>
        <v/>
      </c>
      <c r="BI34" s="4" t="str">
        <f t="shared" si="18"/>
        <v/>
      </c>
      <c r="BJ34" s="123" t="str">
        <f t="shared" si="2"/>
        <v/>
      </c>
      <c r="BK34" s="140" t="str">
        <f t="shared" si="11"/>
        <v/>
      </c>
      <c r="BQ34" s="4" t="str">
        <f>IF(IFERROR(VLOOKUP(C34,C35:C$1993,1,0),"")="","",COUNTIF(C:C,C34))</f>
        <v/>
      </c>
      <c r="BU34" s="5" t="str">
        <f>IF(B34="","",IF(BQ34="",1+(MAX(BU$2:BU33)),""))</f>
        <v/>
      </c>
      <c r="BV34" s="5" t="str">
        <f t="shared" si="3"/>
        <v/>
      </c>
      <c r="BW34" s="5" t="str">
        <f t="shared" si="4"/>
        <v/>
      </c>
      <c r="BX34" s="14" t="str">
        <f t="shared" si="5"/>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43"/>
      <c r="AY35" s="124"/>
      <c r="AZ35" s="124"/>
      <c r="BA35" s="4"/>
      <c r="BB35" s="127"/>
      <c r="BC35" s="4"/>
      <c r="BD35" s="4"/>
      <c r="BE35" s="9"/>
      <c r="BF35" s="7"/>
      <c r="BG35" s="7"/>
      <c r="BH35" s="7" t="str">
        <f t="shared" ca="1" si="1"/>
        <v/>
      </c>
      <c r="BI35" s="4" t="str">
        <f t="shared" si="18"/>
        <v/>
      </c>
      <c r="BJ35" s="123" t="str">
        <f t="shared" si="2"/>
        <v/>
      </c>
      <c r="BK35" s="140" t="str">
        <f t="shared" si="11"/>
        <v/>
      </c>
      <c r="BQ35" s="4" t="str">
        <f>IF(IFERROR(VLOOKUP(C35,C36:C$1993,1,0),"")="","",COUNTIF(C:C,C35))</f>
        <v/>
      </c>
      <c r="BU35" s="5" t="str">
        <f>IF(B35="","",IF(BQ35="",1+(MAX(BU$2:BU34)),""))</f>
        <v/>
      </c>
      <c r="BV35" s="5" t="str">
        <f t="shared" si="3"/>
        <v/>
      </c>
      <c r="BW35" s="5" t="str">
        <f t="shared" si="4"/>
        <v/>
      </c>
      <c r="BX35" s="14" t="str">
        <f t="shared" si="5"/>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43"/>
      <c r="AY36" s="124"/>
      <c r="AZ36" s="124"/>
      <c r="BA36" s="4"/>
      <c r="BB36" s="127"/>
      <c r="BC36" s="4"/>
      <c r="BD36" s="4"/>
      <c r="BE36" s="9" t="s">
        <v>157</v>
      </c>
      <c r="BF36" s="7"/>
      <c r="BG36" s="7"/>
      <c r="BH36" s="7" t="str">
        <f t="shared" ca="1" si="1"/>
        <v/>
      </c>
      <c r="BI36" s="4" t="str">
        <f t="shared" si="18"/>
        <v/>
      </c>
      <c r="BJ36" s="123" t="str">
        <f t="shared" si="2"/>
        <v/>
      </c>
      <c r="BK36" s="140" t="str">
        <f t="shared" si="11"/>
        <v/>
      </c>
      <c r="BQ36" s="4" t="str">
        <f>IF(IFERROR(VLOOKUP(C36,C37:C$1993,1,0),"")="","",COUNTIF(C:C,C36))</f>
        <v/>
      </c>
      <c r="BU36" s="5" t="str">
        <f>IF(B36="","",IF(BQ36="",1+(MAX(BU$2:BU35)),""))</f>
        <v/>
      </c>
      <c r="BV36" s="5" t="str">
        <f t="shared" si="3"/>
        <v/>
      </c>
      <c r="BW36" s="5" t="str">
        <f t="shared" si="4"/>
        <v/>
      </c>
      <c r="BX36" s="14" t="str">
        <f t="shared" si="5"/>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43"/>
      <c r="AY37" s="124"/>
      <c r="AZ37" s="124"/>
      <c r="BA37" s="4"/>
      <c r="BB37" s="127"/>
      <c r="BC37" s="4"/>
      <c r="BD37" s="4"/>
      <c r="BE37" s="9"/>
      <c r="BF37" s="7"/>
      <c r="BG37" s="7"/>
      <c r="BH37" s="7" t="str">
        <f t="shared" ca="1" si="1"/>
        <v/>
      </c>
      <c r="BI37" s="4" t="str">
        <f t="shared" si="18"/>
        <v/>
      </c>
      <c r="BJ37" s="123" t="str">
        <f t="shared" si="2"/>
        <v/>
      </c>
      <c r="BK37" s="140" t="str">
        <f t="shared" si="11"/>
        <v/>
      </c>
      <c r="BQ37" s="4" t="str">
        <f>IF(IFERROR(VLOOKUP(C37,C38:C$1993,1,0),"")="","",COUNTIF(C:C,C37))</f>
        <v/>
      </c>
      <c r="BU37" s="5" t="str">
        <f>IF(B37="","",IF(BQ37="",1+(MAX(BU$2:BU36)),""))</f>
        <v/>
      </c>
      <c r="BV37" s="5" t="str">
        <f t="shared" si="3"/>
        <v/>
      </c>
      <c r="BW37" s="5" t="str">
        <f t="shared" si="4"/>
        <v/>
      </c>
      <c r="BX37" s="14" t="str">
        <f t="shared" si="5"/>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43"/>
      <c r="AY38" s="124"/>
      <c r="AZ38" s="124"/>
      <c r="BA38" s="4"/>
      <c r="BB38" s="127"/>
      <c r="BC38" s="4"/>
      <c r="BD38" s="4"/>
      <c r="BE38" s="9" t="s">
        <v>157</v>
      </c>
      <c r="BF38" s="7"/>
      <c r="BG38" s="7"/>
      <c r="BH38" s="7" t="str">
        <f t="shared" ca="1" si="1"/>
        <v/>
      </c>
      <c r="BI38" s="4" t="str">
        <f t="shared" si="18"/>
        <v/>
      </c>
      <c r="BJ38" s="123" t="str">
        <f t="shared" si="2"/>
        <v/>
      </c>
      <c r="BK38" s="140" t="str">
        <f>IFERROR(IF(AA38/Z38=0,"",AA38/Z38),"")</f>
        <v/>
      </c>
      <c r="BQ38" s="4" t="str">
        <f>IF(IFERROR(VLOOKUP(C38,C39:C$1993,1,0),"")="","",COUNTIF(C:C,C38))</f>
        <v/>
      </c>
      <c r="BU38" s="5" t="str">
        <f>IF(B38="","",IF(BQ38="",1+(MAX(BU$2:BU37)),""))</f>
        <v/>
      </c>
      <c r="BV38" s="5" t="str">
        <f t="shared" si="3"/>
        <v/>
      </c>
      <c r="BW38" s="5" t="str">
        <f t="shared" si="4"/>
        <v/>
      </c>
      <c r="BX38" s="14" t="str">
        <f t="shared" si="5"/>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43"/>
      <c r="AY39" s="124"/>
      <c r="AZ39" s="124"/>
      <c r="BA39" s="4"/>
      <c r="BB39" s="127"/>
      <c r="BC39" s="4"/>
      <c r="BD39" s="4"/>
      <c r="BE39" s="9"/>
      <c r="BF39" s="7"/>
      <c r="BG39" s="7"/>
      <c r="BH39" s="7" t="str">
        <f t="shared" ca="1" si="1"/>
        <v/>
      </c>
      <c r="BI39" s="4" t="str">
        <f t="shared" si="18"/>
        <v/>
      </c>
      <c r="BJ39" s="123" t="str">
        <f t="shared" si="2"/>
        <v/>
      </c>
      <c r="BK39" s="140" t="str">
        <f t="shared" si="11"/>
        <v/>
      </c>
      <c r="BQ39" s="4" t="str">
        <f>IF(IFERROR(VLOOKUP(C39,C40:C$1993,1,0),"")="","",COUNTIF(C:C,C39))</f>
        <v/>
      </c>
      <c r="BU39" s="5" t="str">
        <f>IF(B39="","",IF(BQ39="",1+(MAX(BU$2:BU38)),""))</f>
        <v/>
      </c>
      <c r="BV39" s="5" t="str">
        <f t="shared" si="3"/>
        <v/>
      </c>
      <c r="BW39" s="5" t="str">
        <f t="shared" si="4"/>
        <v/>
      </c>
      <c r="BX39" s="14" t="str">
        <f t="shared" si="5"/>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43"/>
      <c r="AY40" s="124"/>
      <c r="AZ40" s="124"/>
      <c r="BA40" s="4"/>
      <c r="BB40" s="127"/>
      <c r="BC40" s="4"/>
      <c r="BD40" s="4"/>
      <c r="BE40" s="9" t="s">
        <v>157</v>
      </c>
      <c r="BF40" s="7"/>
      <c r="BG40" s="7"/>
      <c r="BH40" s="7" t="str">
        <f t="shared" ca="1" si="1"/>
        <v/>
      </c>
      <c r="BI40" s="4" t="str">
        <f t="shared" si="18"/>
        <v/>
      </c>
      <c r="BJ40" s="123" t="str">
        <f t="shared" si="2"/>
        <v/>
      </c>
      <c r="BK40" s="140" t="str">
        <f t="shared" si="11"/>
        <v/>
      </c>
      <c r="BQ40" s="4" t="str">
        <f>IF(IFERROR(VLOOKUP(C40,C41:C$1993,1,0),"")="","",COUNTIF(C:C,C40))</f>
        <v/>
      </c>
      <c r="BU40" s="5" t="str">
        <f>IF(B40="","",IF(BQ40="",1+(MAX(BU$2:BU39)),""))</f>
        <v/>
      </c>
      <c r="BV40" s="5" t="str">
        <f t="shared" si="3"/>
        <v/>
      </c>
      <c r="BW40" s="5" t="str">
        <f t="shared" si="4"/>
        <v/>
      </c>
      <c r="BX40" s="14" t="str">
        <f t="shared" si="5"/>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43"/>
      <c r="AY41" s="124"/>
      <c r="AZ41" s="124"/>
      <c r="BA41" s="4"/>
      <c r="BB41" s="127"/>
      <c r="BC41" s="4"/>
      <c r="BD41" s="4"/>
      <c r="BE41" s="9"/>
      <c r="BF41" s="7"/>
      <c r="BG41" s="7"/>
      <c r="BH41" s="7" t="str">
        <f t="shared" ca="1" si="1"/>
        <v/>
      </c>
      <c r="BI41" s="4" t="str">
        <f t="shared" si="18"/>
        <v/>
      </c>
      <c r="BJ41" s="123" t="str">
        <f t="shared" si="2"/>
        <v/>
      </c>
      <c r="BK41" s="140" t="str">
        <f t="shared" si="11"/>
        <v/>
      </c>
      <c r="BQ41" s="4" t="str">
        <f>IF(IFERROR(VLOOKUP(C41,C42:C$1993,1,0),"")="","",COUNTIF(C:C,C41))</f>
        <v/>
      </c>
      <c r="BU41" s="5" t="str">
        <f>IF(B41="","",IF(BQ41="",1+(MAX(BU$2:BU40)),""))</f>
        <v/>
      </c>
      <c r="BV41" s="5" t="str">
        <f t="shared" si="3"/>
        <v/>
      </c>
      <c r="BW41" s="5" t="str">
        <f t="shared" si="4"/>
        <v/>
      </c>
      <c r="BX41" s="14" t="str">
        <f t="shared" si="5"/>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43"/>
      <c r="AY42" s="124"/>
      <c r="AZ42" s="124"/>
      <c r="BA42" s="4"/>
      <c r="BB42" s="127"/>
      <c r="BC42" s="4"/>
      <c r="BD42" s="4"/>
      <c r="BE42" s="9" t="s">
        <v>157</v>
      </c>
      <c r="BF42" s="7"/>
      <c r="BG42" s="7"/>
      <c r="BH42" s="7" t="str">
        <f t="shared" ca="1" si="1"/>
        <v/>
      </c>
      <c r="BI42" s="4" t="str">
        <f t="shared" si="18"/>
        <v/>
      </c>
      <c r="BJ42" s="123" t="str">
        <f t="shared" si="2"/>
        <v/>
      </c>
      <c r="BK42" s="140" t="str">
        <f t="shared" si="11"/>
        <v/>
      </c>
      <c r="BQ42" s="4" t="str">
        <f>IF(IFERROR(VLOOKUP(C42,C43:C$1993,1,0),"")="","",COUNTIF(C:C,C42))</f>
        <v/>
      </c>
      <c r="BU42" s="5" t="str">
        <f>IF(B42="","",IF(BQ42="",1+(MAX(BU$2:BU41)),""))</f>
        <v/>
      </c>
      <c r="BV42" s="5" t="str">
        <f t="shared" si="3"/>
        <v/>
      </c>
      <c r="BW42" s="5" t="str">
        <f t="shared" si="4"/>
        <v/>
      </c>
      <c r="BX42" s="14" t="str">
        <f t="shared" si="5"/>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43"/>
      <c r="AY43" s="124"/>
      <c r="AZ43" s="124"/>
      <c r="BA43" s="4"/>
      <c r="BB43" s="127"/>
      <c r="BC43" s="4"/>
      <c r="BD43" s="4"/>
      <c r="BE43" s="9"/>
      <c r="BF43" s="7"/>
      <c r="BG43" s="7"/>
      <c r="BH43" s="7" t="str">
        <f t="shared" ca="1" si="1"/>
        <v/>
      </c>
      <c r="BI43" s="4" t="str">
        <f t="shared" si="18"/>
        <v/>
      </c>
      <c r="BJ43" s="123" t="str">
        <f t="shared" si="2"/>
        <v/>
      </c>
      <c r="BK43" s="140" t="str">
        <f>IFERROR(IF(AA43/Z43=0,"",AA43/Z43),"")</f>
        <v/>
      </c>
      <c r="BQ43" s="4" t="str">
        <f>IF(IFERROR(VLOOKUP(C43,C44:C$1993,1,0),"")="","",COUNTIF(C:C,C43))</f>
        <v/>
      </c>
      <c r="BU43" s="5" t="str">
        <f>IF(B43="","",IF(BQ43="",1+(MAX(BU$2:BU42)),""))</f>
        <v/>
      </c>
      <c r="BV43" s="5" t="str">
        <f t="shared" si="3"/>
        <v/>
      </c>
      <c r="BW43" s="5" t="str">
        <f t="shared" si="4"/>
        <v/>
      </c>
      <c r="BX43" s="14" t="str">
        <f t="shared" si="5"/>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43"/>
      <c r="AY44" s="124"/>
      <c r="AZ44" s="124"/>
      <c r="BA44" s="4"/>
      <c r="BB44" s="127"/>
      <c r="BC44" s="4"/>
      <c r="BD44" s="4"/>
      <c r="BE44" s="9" t="s">
        <v>157</v>
      </c>
      <c r="BF44" s="7"/>
      <c r="BG44" s="7"/>
      <c r="BH44" s="7" t="str">
        <f t="shared" ca="1" si="1"/>
        <v/>
      </c>
      <c r="BI44" s="4" t="str">
        <f t="shared" si="18"/>
        <v/>
      </c>
      <c r="BJ44" s="123" t="str">
        <f t="shared" si="2"/>
        <v/>
      </c>
      <c r="BK44" s="140" t="str">
        <f t="shared" si="11"/>
        <v/>
      </c>
      <c r="BQ44" s="4" t="str">
        <f>IF(IFERROR(VLOOKUP(C44,C45:C$1993,1,0),"")="","",COUNTIF(C:C,C44))</f>
        <v/>
      </c>
      <c r="BU44" s="5" t="str">
        <f>IF(B44="","",IF(BQ44="",1+(MAX(BU$2:BU43)),""))</f>
        <v/>
      </c>
      <c r="BV44" s="5" t="str">
        <f t="shared" si="3"/>
        <v/>
      </c>
      <c r="BW44" s="5" t="str">
        <f t="shared" si="4"/>
        <v/>
      </c>
      <c r="BX44" s="14" t="str">
        <f t="shared" si="5"/>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43"/>
      <c r="AY45" s="124"/>
      <c r="AZ45" s="124"/>
      <c r="BA45" s="4"/>
      <c r="BB45" s="127"/>
      <c r="BC45" s="4"/>
      <c r="BD45" s="4"/>
      <c r="BE45" s="9"/>
      <c r="BF45" s="7"/>
      <c r="BG45" s="7"/>
      <c r="BH45" s="7" t="str">
        <f t="shared" ca="1" si="1"/>
        <v/>
      </c>
      <c r="BI45" s="4" t="str">
        <f t="shared" si="18"/>
        <v/>
      </c>
      <c r="BJ45" s="123" t="str">
        <f t="shared" si="2"/>
        <v/>
      </c>
      <c r="BK45" s="140" t="str">
        <f t="shared" si="11"/>
        <v/>
      </c>
      <c r="BQ45" s="4" t="str">
        <f>IF(IFERROR(VLOOKUP(C45,C46:C$1993,1,0),"")="","",COUNTIF(C:C,C45))</f>
        <v/>
      </c>
      <c r="BU45" s="5" t="str">
        <f>IF(B45="","",IF(BQ45="",1+(MAX(BU$2:BU44)),""))</f>
        <v/>
      </c>
      <c r="BV45" s="5" t="str">
        <f t="shared" si="3"/>
        <v/>
      </c>
      <c r="BW45" s="5" t="str">
        <f t="shared" si="4"/>
        <v/>
      </c>
      <c r="BX45" s="14" t="str">
        <f t="shared" si="5"/>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43"/>
      <c r="AY46" s="124"/>
      <c r="AZ46" s="124"/>
      <c r="BA46" s="4"/>
      <c r="BB46" s="127"/>
      <c r="BC46" s="4"/>
      <c r="BD46" s="4"/>
      <c r="BE46" s="9" t="s">
        <v>157</v>
      </c>
      <c r="BF46" s="7"/>
      <c r="BG46" s="7"/>
      <c r="BH46" s="7" t="str">
        <f t="shared" ca="1" si="1"/>
        <v/>
      </c>
      <c r="BI46" s="4" t="str">
        <f t="shared" si="18"/>
        <v/>
      </c>
      <c r="BJ46" s="123" t="str">
        <f t="shared" si="2"/>
        <v/>
      </c>
      <c r="BK46" s="140" t="str">
        <f t="shared" si="11"/>
        <v/>
      </c>
      <c r="BQ46" s="4" t="str">
        <f>IF(IFERROR(VLOOKUP(C46,C47:C$1993,1,0),"")="","",COUNTIF(C:C,C46))</f>
        <v/>
      </c>
      <c r="BU46" s="5" t="str">
        <f>IF(B46="","",IF(BQ46="",1+(MAX(BU$2:BU45)),""))</f>
        <v/>
      </c>
      <c r="BV46" s="5" t="str">
        <f t="shared" si="3"/>
        <v/>
      </c>
      <c r="BW46" s="5" t="str">
        <f t="shared" si="4"/>
        <v/>
      </c>
      <c r="BX46" s="14" t="str">
        <f t="shared" si="5"/>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43"/>
      <c r="AY47" s="124"/>
      <c r="AZ47" s="124"/>
      <c r="BA47" s="4"/>
      <c r="BB47" s="127"/>
      <c r="BC47" s="4"/>
      <c r="BD47" s="4"/>
      <c r="BE47" s="9"/>
      <c r="BF47" s="7"/>
      <c r="BG47" s="7"/>
      <c r="BH47" s="7" t="str">
        <f t="shared" ca="1" si="1"/>
        <v/>
      </c>
      <c r="BI47" s="4" t="str">
        <f t="shared" si="18"/>
        <v/>
      </c>
      <c r="BJ47" s="123" t="str">
        <f t="shared" si="2"/>
        <v/>
      </c>
      <c r="BK47" s="140" t="str">
        <f t="shared" si="11"/>
        <v/>
      </c>
      <c r="BQ47" s="4" t="str">
        <f>IF(IFERROR(VLOOKUP(C47,C48:C$1993,1,0),"")="","",COUNTIF(C:C,C47))</f>
        <v/>
      </c>
      <c r="BU47" s="5" t="str">
        <f>IF(B47="","",IF(BQ47="",1+(MAX(BU$2:BU46)),""))</f>
        <v/>
      </c>
      <c r="BV47" s="5" t="str">
        <f t="shared" si="3"/>
        <v/>
      </c>
      <c r="BW47" s="5" t="str">
        <f t="shared" si="4"/>
        <v/>
      </c>
      <c r="BX47" s="14" t="str">
        <f t="shared" si="5"/>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43"/>
      <c r="AY48" s="124"/>
      <c r="AZ48" s="124"/>
      <c r="BA48" s="4"/>
      <c r="BB48" s="127"/>
      <c r="BC48" s="4"/>
      <c r="BD48" s="4"/>
      <c r="BE48" s="9" t="s">
        <v>157</v>
      </c>
      <c r="BF48" s="7"/>
      <c r="BG48" s="7"/>
      <c r="BH48" s="7" t="str">
        <f t="shared" ca="1" si="1"/>
        <v/>
      </c>
      <c r="BI48" s="4" t="str">
        <f t="shared" si="18"/>
        <v/>
      </c>
      <c r="BJ48" s="123" t="str">
        <f t="shared" si="2"/>
        <v/>
      </c>
      <c r="BK48" s="140" t="str">
        <f t="shared" si="11"/>
        <v/>
      </c>
      <c r="BQ48" s="4" t="str">
        <f>IF(IFERROR(VLOOKUP(C48,C49:C$1993,1,0),"")="","",COUNTIF(C:C,C48))</f>
        <v/>
      </c>
      <c r="BU48" s="5" t="str">
        <f>IF(B48="","",IF(BQ48="",1+(MAX(BU$2:BU47)),""))</f>
        <v/>
      </c>
      <c r="BV48" s="5" t="str">
        <f t="shared" si="3"/>
        <v/>
      </c>
      <c r="BW48" s="5" t="str">
        <f t="shared" si="4"/>
        <v/>
      </c>
      <c r="BX48" s="14" t="str">
        <f t="shared" si="5"/>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43"/>
      <c r="AY49" s="124"/>
      <c r="AZ49" s="124"/>
      <c r="BA49" s="4"/>
      <c r="BB49" s="127"/>
      <c r="BC49" s="4"/>
      <c r="BD49" s="4"/>
      <c r="BE49" s="9"/>
      <c r="BF49" s="7"/>
      <c r="BG49" s="7"/>
      <c r="BH49" s="7" t="str">
        <f t="shared" ca="1" si="1"/>
        <v/>
      </c>
      <c r="BI49" s="4" t="str">
        <f t="shared" si="18"/>
        <v/>
      </c>
      <c r="BJ49" s="123" t="str">
        <f t="shared" si="2"/>
        <v/>
      </c>
      <c r="BK49" s="140" t="str">
        <f>IFERROR(IF(AA49/Z49=0,"",AA49/Z49),"")</f>
        <v/>
      </c>
      <c r="BQ49" s="4" t="str">
        <f>IF(IFERROR(VLOOKUP(C49,C50:C$1993,1,0),"")="","",COUNTIF(C:C,C49))</f>
        <v/>
      </c>
      <c r="BU49" s="5" t="str">
        <f>IF(B49="","",IF(BQ49="",1+(MAX(BU$2:BU48)),""))</f>
        <v/>
      </c>
      <c r="BV49" s="5" t="str">
        <f t="shared" si="3"/>
        <v/>
      </c>
      <c r="BW49" s="5" t="str">
        <f t="shared" si="4"/>
        <v/>
      </c>
      <c r="BX49" s="14" t="str">
        <f t="shared" si="5"/>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43"/>
      <c r="AY50" s="124"/>
      <c r="AZ50" s="124"/>
      <c r="BA50" s="4"/>
      <c r="BB50" s="127"/>
      <c r="BC50" s="4"/>
      <c r="BD50" s="4"/>
      <c r="BE50" s="9" t="s">
        <v>157</v>
      </c>
      <c r="BF50" s="7"/>
      <c r="BG50" s="7"/>
      <c r="BH50" s="7" t="str">
        <f t="shared" ca="1" si="1"/>
        <v/>
      </c>
      <c r="BI50" s="4" t="str">
        <f t="shared" si="18"/>
        <v/>
      </c>
      <c r="BJ50" s="123" t="str">
        <f t="shared" si="2"/>
        <v/>
      </c>
      <c r="BK50" s="140" t="str">
        <f t="shared" si="11"/>
        <v/>
      </c>
      <c r="BQ50" s="4" t="str">
        <f>IF(IFERROR(VLOOKUP(C50,C51:C$1993,1,0),"")="","",COUNTIF(C:C,C50))</f>
        <v/>
      </c>
      <c r="BU50" s="5" t="str">
        <f>IF(B50="","",IF(BQ50="",1+(MAX(BU$2:BU49)),""))</f>
        <v/>
      </c>
      <c r="BV50" s="5" t="str">
        <f t="shared" si="3"/>
        <v/>
      </c>
      <c r="BW50" s="5" t="str">
        <f t="shared" si="4"/>
        <v/>
      </c>
      <c r="BX50" s="14" t="str">
        <f t="shared" si="5"/>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43"/>
      <c r="AY51" s="124"/>
      <c r="AZ51" s="124"/>
      <c r="BA51" s="4"/>
      <c r="BB51" s="127"/>
      <c r="BC51" s="4"/>
      <c r="BD51" s="4"/>
      <c r="BE51" s="9"/>
      <c r="BF51" s="7"/>
      <c r="BG51" s="7"/>
      <c r="BH51" s="7" t="str">
        <f t="shared" ca="1" si="1"/>
        <v/>
      </c>
      <c r="BI51" s="4" t="str">
        <f t="shared" si="18"/>
        <v/>
      </c>
      <c r="BJ51" s="123" t="str">
        <f t="shared" si="2"/>
        <v/>
      </c>
      <c r="BK51" s="140" t="str">
        <f t="shared" si="11"/>
        <v/>
      </c>
      <c r="BQ51" s="4" t="str">
        <f>IF(IFERROR(VLOOKUP(C51,C52:C$1993,1,0),"")="","",COUNTIF(C:C,C51))</f>
        <v/>
      </c>
      <c r="BU51" s="5" t="str">
        <f>IF(B51="","",IF(BQ51="",1+(MAX(BU$2:BU50)),""))</f>
        <v/>
      </c>
      <c r="BV51" s="5" t="str">
        <f t="shared" si="3"/>
        <v/>
      </c>
      <c r="BW51" s="5" t="str">
        <f t="shared" si="4"/>
        <v/>
      </c>
      <c r="BX51" s="14" t="str">
        <f t="shared" si="5"/>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43"/>
      <c r="AY52" s="124"/>
      <c r="AZ52" s="124"/>
      <c r="BA52" s="4"/>
      <c r="BB52" s="127"/>
      <c r="BC52" s="4"/>
      <c r="BD52" s="4"/>
      <c r="BE52" s="9" t="s">
        <v>157</v>
      </c>
      <c r="BF52" s="7"/>
      <c r="BG52" s="7"/>
      <c r="BH52" s="7" t="str">
        <f t="shared" ca="1" si="1"/>
        <v/>
      </c>
      <c r="BI52" s="4" t="str">
        <f t="shared" si="18"/>
        <v/>
      </c>
      <c r="BJ52" s="123" t="str">
        <f t="shared" si="2"/>
        <v/>
      </c>
      <c r="BK52" s="140" t="str">
        <f t="shared" si="11"/>
        <v/>
      </c>
      <c r="BQ52" s="4" t="str">
        <f>IF(IFERROR(VLOOKUP(C52,C53:C$1993,1,0),"")="","",COUNTIF(C:C,C52))</f>
        <v/>
      </c>
      <c r="BU52" s="5" t="str">
        <f>IF(B52="","",IF(BQ52="",1+(MAX(BU$2:BU51)),""))</f>
        <v/>
      </c>
      <c r="BV52" s="5" t="str">
        <f t="shared" si="3"/>
        <v/>
      </c>
      <c r="BW52" s="5" t="str">
        <f t="shared" si="4"/>
        <v/>
      </c>
      <c r="BX52" s="14" t="str">
        <f t="shared" si="5"/>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43"/>
      <c r="AY53" s="124"/>
      <c r="AZ53" s="124"/>
      <c r="BA53" s="4"/>
      <c r="BB53" s="127"/>
      <c r="BC53" s="4"/>
      <c r="BD53" s="4"/>
      <c r="BE53" s="9"/>
      <c r="BF53" s="7"/>
      <c r="BG53" s="7"/>
      <c r="BH53" s="7" t="str">
        <f t="shared" ca="1" si="1"/>
        <v/>
      </c>
      <c r="BI53" s="4" t="str">
        <f t="shared" si="18"/>
        <v/>
      </c>
      <c r="BJ53" s="123" t="str">
        <f t="shared" si="2"/>
        <v/>
      </c>
      <c r="BK53" s="140" t="str">
        <f t="shared" si="11"/>
        <v/>
      </c>
      <c r="BQ53" s="4" t="str">
        <f>IF(IFERROR(VLOOKUP(C53,C54:C$1993,1,0),"")="","",COUNTIF(C:C,C53))</f>
        <v/>
      </c>
      <c r="BU53" s="5" t="str">
        <f>IF(B53="","",IF(BQ53="",1+(MAX(BU$2:BU52)),""))</f>
        <v/>
      </c>
      <c r="BV53" s="5" t="str">
        <f t="shared" si="3"/>
        <v/>
      </c>
      <c r="BW53" s="5" t="str">
        <f t="shared" si="4"/>
        <v/>
      </c>
      <c r="BX53" s="14" t="str">
        <f t="shared" si="5"/>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43"/>
      <c r="AY54" s="124"/>
      <c r="AZ54" s="124"/>
      <c r="BA54" s="4"/>
      <c r="BB54" s="127"/>
      <c r="BC54" s="4"/>
      <c r="BD54" s="4"/>
      <c r="BE54" s="9" t="s">
        <v>157</v>
      </c>
      <c r="BF54" s="7"/>
      <c r="BG54" s="7"/>
      <c r="BH54" s="7" t="str">
        <f t="shared" ca="1" si="1"/>
        <v/>
      </c>
      <c r="BI54" s="4" t="str">
        <f t="shared" si="18"/>
        <v/>
      </c>
      <c r="BJ54" s="123" t="str">
        <f t="shared" si="2"/>
        <v/>
      </c>
      <c r="BK54" s="140" t="str">
        <f t="shared" si="11"/>
        <v/>
      </c>
      <c r="BQ54" s="4" t="str">
        <f>IF(IFERROR(VLOOKUP(C54,C55:C$1993,1,0),"")="","",COUNTIF(C:C,C54))</f>
        <v/>
      </c>
      <c r="BU54" s="5" t="str">
        <f>IF(B54="","",IF(BQ54="",1+(MAX(BU$2:BU53)),""))</f>
        <v/>
      </c>
      <c r="BV54" s="5" t="str">
        <f t="shared" si="3"/>
        <v/>
      </c>
      <c r="BW54" s="5" t="str">
        <f t="shared" si="4"/>
        <v/>
      </c>
      <c r="BX54" s="14" t="str">
        <f t="shared" si="5"/>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43"/>
      <c r="AY55" s="124"/>
      <c r="AZ55" s="124"/>
      <c r="BA55" s="4"/>
      <c r="BB55" s="127"/>
      <c r="BC55" s="4"/>
      <c r="BD55" s="4"/>
      <c r="BE55" s="9"/>
      <c r="BF55" s="7"/>
      <c r="BG55" s="7"/>
      <c r="BH55" s="7" t="str">
        <f t="shared" ca="1" si="1"/>
        <v/>
      </c>
      <c r="BI55" s="4" t="str">
        <f t="shared" si="18"/>
        <v/>
      </c>
      <c r="BJ55" s="123" t="str">
        <f t="shared" si="2"/>
        <v/>
      </c>
      <c r="BK55" s="140" t="str">
        <f t="shared" si="11"/>
        <v/>
      </c>
      <c r="BQ55" s="4" t="str">
        <f>IF(IFERROR(VLOOKUP(C55,C56:C$1993,1,0),"")="","",COUNTIF(C:C,C55))</f>
        <v/>
      </c>
      <c r="BU55" s="5" t="str">
        <f>IF(B55="","",IF(BQ55="",1+(MAX(BU$2:BU54)),""))</f>
        <v/>
      </c>
      <c r="BV55" s="5" t="str">
        <f t="shared" si="3"/>
        <v/>
      </c>
      <c r="BW55" s="5" t="str">
        <f t="shared" si="4"/>
        <v/>
      </c>
      <c r="BX55" s="14" t="str">
        <f t="shared" si="5"/>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43"/>
      <c r="AY56" s="124"/>
      <c r="AZ56" s="124"/>
      <c r="BA56" s="4"/>
      <c r="BB56" s="127"/>
      <c r="BC56" s="4"/>
      <c r="BD56" s="4"/>
      <c r="BE56" s="9" t="s">
        <v>157</v>
      </c>
      <c r="BF56" s="7"/>
      <c r="BG56" s="7"/>
      <c r="BH56" s="7" t="str">
        <f t="shared" ca="1" si="1"/>
        <v/>
      </c>
      <c r="BI56" s="4" t="str">
        <f t="shared" si="18"/>
        <v/>
      </c>
      <c r="BJ56" s="123" t="str">
        <f t="shared" si="2"/>
        <v/>
      </c>
      <c r="BK56" s="140" t="str">
        <f t="shared" si="11"/>
        <v/>
      </c>
      <c r="BQ56" s="4" t="str">
        <f>IF(IFERROR(VLOOKUP(C56,C57:C$1993,1,0),"")="","",COUNTIF(C:C,C56))</f>
        <v/>
      </c>
      <c r="BU56" s="5" t="str">
        <f>IF(B56="","",IF(BQ56="",1+(MAX(BU$2:BU55)),""))</f>
        <v/>
      </c>
      <c r="BV56" s="5" t="str">
        <f t="shared" si="3"/>
        <v/>
      </c>
      <c r="BW56" s="5" t="str">
        <f t="shared" si="4"/>
        <v/>
      </c>
      <c r="BX56" s="14" t="str">
        <f t="shared" si="5"/>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43"/>
      <c r="AY57" s="124"/>
      <c r="AZ57" s="124"/>
      <c r="BA57" s="4"/>
      <c r="BB57" s="127"/>
      <c r="BC57" s="4"/>
      <c r="BD57" s="4"/>
      <c r="BE57" s="9"/>
      <c r="BF57" s="7"/>
      <c r="BG57" s="7"/>
      <c r="BH57" s="7" t="str">
        <f t="shared" ca="1" si="1"/>
        <v/>
      </c>
      <c r="BI57" s="4" t="str">
        <f t="shared" si="18"/>
        <v/>
      </c>
      <c r="BJ57" s="123" t="str">
        <f t="shared" si="2"/>
        <v/>
      </c>
      <c r="BK57" s="140" t="str">
        <f t="shared" si="11"/>
        <v/>
      </c>
      <c r="BQ57" s="4" t="str">
        <f>IF(IFERROR(VLOOKUP(C57,C58:C$1993,1,0),"")="","",COUNTIF(C:C,C57))</f>
        <v/>
      </c>
      <c r="BU57" s="5" t="str">
        <f>IF(B57="","",IF(BQ57="",1+(MAX(BU$2:BU56)),""))</f>
        <v/>
      </c>
      <c r="BV57" s="5" t="str">
        <f t="shared" si="3"/>
        <v/>
      </c>
      <c r="BW57" s="5" t="str">
        <f t="shared" si="4"/>
        <v/>
      </c>
      <c r="BX57" s="14" t="str">
        <f t="shared" si="5"/>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43"/>
      <c r="AY58" s="124"/>
      <c r="AZ58" s="124"/>
      <c r="BA58" s="4"/>
      <c r="BB58" s="127"/>
      <c r="BC58" s="4"/>
      <c r="BD58" s="4"/>
      <c r="BE58" s="9" t="s">
        <v>157</v>
      </c>
      <c r="BF58" s="7"/>
      <c r="BG58" s="7"/>
      <c r="BH58" s="7" t="str">
        <f t="shared" ca="1" si="1"/>
        <v/>
      </c>
      <c r="BI58" s="4" t="str">
        <f t="shared" si="18"/>
        <v/>
      </c>
      <c r="BJ58" s="123" t="str">
        <f t="shared" si="2"/>
        <v/>
      </c>
      <c r="BK58" s="140" t="str">
        <f t="shared" si="11"/>
        <v/>
      </c>
      <c r="BQ58" s="4" t="str">
        <f>IF(IFERROR(VLOOKUP(C58,C59:C$1993,1,0),"")="","",COUNTIF(C:C,C58))</f>
        <v/>
      </c>
      <c r="BU58" s="5" t="str">
        <f>IF(B58="","",IF(BQ58="",1+(MAX(BU$2:BU57)),""))</f>
        <v/>
      </c>
      <c r="BV58" s="5" t="str">
        <f t="shared" si="3"/>
        <v/>
      </c>
      <c r="BW58" s="5" t="str">
        <f t="shared" si="4"/>
        <v/>
      </c>
      <c r="BX58" s="14" t="str">
        <f t="shared" si="5"/>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43"/>
      <c r="AY59" s="124"/>
      <c r="AZ59" s="124"/>
      <c r="BA59" s="4"/>
      <c r="BB59" s="127"/>
      <c r="BC59" s="4"/>
      <c r="BD59" s="4"/>
      <c r="BE59" s="9"/>
      <c r="BF59" s="7"/>
      <c r="BG59" s="7"/>
      <c r="BH59" s="7" t="str">
        <f t="shared" ca="1" si="1"/>
        <v/>
      </c>
      <c r="BI59" s="4" t="str">
        <f t="shared" si="18"/>
        <v/>
      </c>
      <c r="BJ59" s="123" t="str">
        <f t="shared" si="2"/>
        <v/>
      </c>
      <c r="BK59" s="140" t="str">
        <f t="shared" si="11"/>
        <v/>
      </c>
      <c r="BQ59" s="4" t="str">
        <f>IF(IFERROR(VLOOKUP(C59,C60:C$1993,1,0),"")="","",COUNTIF(C:C,C59))</f>
        <v/>
      </c>
      <c r="BU59" s="5" t="str">
        <f>IF(B59="","",IF(BQ59="",1+(MAX(BU$2:BU58)),""))</f>
        <v/>
      </c>
      <c r="BV59" s="5" t="str">
        <f t="shared" si="3"/>
        <v/>
      </c>
      <c r="BW59" s="5" t="str">
        <f t="shared" si="4"/>
        <v/>
      </c>
      <c r="BX59" s="14" t="str">
        <f t="shared" si="5"/>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43"/>
      <c r="AY60" s="124"/>
      <c r="AZ60" s="124"/>
      <c r="BA60" s="4"/>
      <c r="BB60" s="127"/>
      <c r="BC60" s="4"/>
      <c r="BD60" s="4"/>
      <c r="BE60" s="9" t="s">
        <v>157</v>
      </c>
      <c r="BF60" s="7"/>
      <c r="BG60" s="7"/>
      <c r="BH60" s="7" t="str">
        <f t="shared" ca="1" si="1"/>
        <v/>
      </c>
      <c r="BI60" s="4" t="str">
        <f t="shared" si="18"/>
        <v/>
      </c>
      <c r="BJ60" s="123" t="str">
        <f t="shared" si="2"/>
        <v/>
      </c>
      <c r="BK60" s="140" t="str">
        <f t="shared" si="11"/>
        <v/>
      </c>
      <c r="BQ60" s="4" t="str">
        <f>IF(IFERROR(VLOOKUP(C60,C61:C$1993,1,0),"")="","",COUNTIF(C:C,C60))</f>
        <v/>
      </c>
      <c r="BU60" s="5" t="str">
        <f>IF(B60="","",IF(BQ60="",1+(MAX(BU$2:BU59)),""))</f>
        <v/>
      </c>
      <c r="BV60" s="5" t="str">
        <f t="shared" si="3"/>
        <v/>
      </c>
      <c r="BW60" s="5" t="str">
        <f t="shared" si="4"/>
        <v/>
      </c>
      <c r="BX60" s="14" t="str">
        <f t="shared" si="5"/>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43"/>
      <c r="AY61" s="124"/>
      <c r="AZ61" s="124"/>
      <c r="BA61" s="4"/>
      <c r="BB61" s="127"/>
      <c r="BC61" s="4"/>
      <c r="BD61" s="4"/>
      <c r="BE61" s="9"/>
      <c r="BF61" s="7"/>
      <c r="BG61" s="7"/>
      <c r="BH61" s="7" t="str">
        <f t="shared" ca="1" si="1"/>
        <v/>
      </c>
      <c r="BI61" s="4" t="str">
        <f t="shared" si="18"/>
        <v/>
      </c>
      <c r="BJ61" s="123" t="str">
        <f t="shared" si="2"/>
        <v/>
      </c>
      <c r="BK61" s="140" t="str">
        <f t="shared" si="11"/>
        <v/>
      </c>
      <c r="BQ61" s="4" t="str">
        <f>IF(IFERROR(VLOOKUP(C61,C62:C$1993,1,0),"")="","",COUNTIF(C:C,C61))</f>
        <v/>
      </c>
      <c r="BU61" s="5" t="str">
        <f>IF(B61="","",IF(BQ61="",1+(MAX(BU$2:BU60)),""))</f>
        <v/>
      </c>
      <c r="BV61" s="5" t="str">
        <f t="shared" si="3"/>
        <v/>
      </c>
      <c r="BW61" s="5" t="str">
        <f t="shared" si="4"/>
        <v/>
      </c>
      <c r="BX61" s="14" t="str">
        <f t="shared" si="5"/>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43"/>
      <c r="AY62" s="124"/>
      <c r="AZ62" s="124"/>
      <c r="BA62" s="4"/>
      <c r="BB62" s="127"/>
      <c r="BC62" s="4"/>
      <c r="BD62" s="4"/>
      <c r="BE62" s="9" t="s">
        <v>157</v>
      </c>
      <c r="BF62" s="7"/>
      <c r="BG62" s="7"/>
      <c r="BH62" s="7" t="str">
        <f t="shared" ca="1" si="1"/>
        <v/>
      </c>
      <c r="BI62" s="4" t="str">
        <f t="shared" si="18"/>
        <v/>
      </c>
      <c r="BJ62" s="123" t="str">
        <f t="shared" si="2"/>
        <v/>
      </c>
      <c r="BK62" s="140" t="str">
        <f t="shared" si="11"/>
        <v/>
      </c>
      <c r="BQ62" s="4" t="str">
        <f>IF(IFERROR(VLOOKUP(C62,C63:C$1993,1,0),"")="","",COUNTIF(C:C,C62))</f>
        <v/>
      </c>
      <c r="BU62" s="5" t="str">
        <f>IF(B62="","",IF(BQ62="",1+(MAX(BU$2:BU61)),""))</f>
        <v/>
      </c>
      <c r="BV62" s="5" t="str">
        <f t="shared" si="3"/>
        <v/>
      </c>
      <c r="BW62" s="5" t="str">
        <f t="shared" si="4"/>
        <v/>
      </c>
      <c r="BX62" s="14" t="str">
        <f t="shared" si="5"/>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43"/>
      <c r="AY63" s="124"/>
      <c r="AZ63" s="124"/>
      <c r="BA63" s="4"/>
      <c r="BB63" s="127"/>
      <c r="BC63" s="4"/>
      <c r="BD63" s="4"/>
      <c r="BE63" s="9"/>
      <c r="BF63" s="7"/>
      <c r="BG63" s="7"/>
      <c r="BH63" s="7" t="str">
        <f t="shared" ca="1" si="1"/>
        <v/>
      </c>
      <c r="BI63" s="4" t="str">
        <f t="shared" si="18"/>
        <v/>
      </c>
      <c r="BJ63" s="123" t="str">
        <f t="shared" si="2"/>
        <v/>
      </c>
      <c r="BK63" s="140" t="str">
        <f t="shared" si="11"/>
        <v/>
      </c>
      <c r="BQ63" s="4" t="str">
        <f>IF(IFERROR(VLOOKUP(C63,C64:C$1993,1,0),"")="","",COUNTIF(C:C,C63))</f>
        <v/>
      </c>
      <c r="BU63" s="5" t="str">
        <f>IF(B63="","",IF(BQ63="",1+(MAX(BU$2:BU62)),""))</f>
        <v/>
      </c>
      <c r="BV63" s="5" t="str">
        <f t="shared" si="3"/>
        <v/>
      </c>
      <c r="BW63" s="5" t="str">
        <f t="shared" si="4"/>
        <v/>
      </c>
      <c r="BX63" s="14" t="str">
        <f t="shared" si="5"/>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43"/>
      <c r="AY64" s="124"/>
      <c r="AZ64" s="124"/>
      <c r="BA64" s="4"/>
      <c r="BB64" s="127"/>
      <c r="BC64" s="4"/>
      <c r="BD64" s="4"/>
      <c r="BE64" s="9" t="s">
        <v>157</v>
      </c>
      <c r="BF64" s="7"/>
      <c r="BG64" s="7"/>
      <c r="BH64" s="7" t="str">
        <f t="shared" ca="1" si="1"/>
        <v/>
      </c>
      <c r="BI64" s="4" t="str">
        <f t="shared" si="18"/>
        <v/>
      </c>
      <c r="BJ64" s="123" t="str">
        <f t="shared" si="2"/>
        <v/>
      </c>
      <c r="BK64" s="140" t="str">
        <f t="shared" si="11"/>
        <v/>
      </c>
      <c r="BQ64" s="4" t="str">
        <f>IF(IFERROR(VLOOKUP(C64,C65:C$1993,1,0),"")="","",COUNTIF(C:C,C64))</f>
        <v/>
      </c>
      <c r="BU64" s="5" t="str">
        <f>IF(B64="","",IF(BQ64="",1+(MAX(BU$2:BU63)),""))</f>
        <v/>
      </c>
      <c r="BV64" s="5" t="str">
        <f t="shared" si="3"/>
        <v/>
      </c>
      <c r="BW64" s="5" t="str">
        <f t="shared" si="4"/>
        <v/>
      </c>
      <c r="BX64" s="14" t="str">
        <f t="shared" si="5"/>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43"/>
      <c r="AY65" s="124"/>
      <c r="AZ65" s="124"/>
      <c r="BA65" s="4"/>
      <c r="BB65" s="127"/>
      <c r="BC65" s="4"/>
      <c r="BD65" s="4"/>
      <c r="BE65" s="9"/>
      <c r="BF65" s="7"/>
      <c r="BG65" s="7"/>
      <c r="BH65" s="7" t="str">
        <f t="shared" ca="1" si="1"/>
        <v/>
      </c>
      <c r="BI65" s="4" t="str">
        <f t="shared" si="18"/>
        <v/>
      </c>
      <c r="BJ65" s="123" t="str">
        <f t="shared" si="2"/>
        <v/>
      </c>
      <c r="BK65" s="140" t="str">
        <f t="shared" si="11"/>
        <v/>
      </c>
      <c r="BQ65" s="4" t="str">
        <f>IF(IFERROR(VLOOKUP(C65,C66:C$1993,1,0),"")="","",COUNTIF(C:C,C65))</f>
        <v/>
      </c>
      <c r="BU65" s="5" t="str">
        <f>IF(B65="","",IF(BQ65="",1+(MAX(BU$2:BU64)),""))</f>
        <v/>
      </c>
      <c r="BV65" s="5" t="str">
        <f t="shared" si="3"/>
        <v/>
      </c>
      <c r="BW65" s="5" t="str">
        <f t="shared" si="4"/>
        <v/>
      </c>
      <c r="BX65" s="14" t="str">
        <f t="shared" si="5"/>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43"/>
      <c r="AY66" s="124"/>
      <c r="AZ66" s="124"/>
      <c r="BA66" s="4"/>
      <c r="BB66" s="127"/>
      <c r="BC66" s="4"/>
      <c r="BD66" s="4"/>
      <c r="BE66" s="9" t="s">
        <v>157</v>
      </c>
      <c r="BF66" s="7"/>
      <c r="BG66" s="7"/>
      <c r="BH66" s="7" t="str">
        <f t="shared" ref="BH66:BH129" ca="1" si="21">IFERROR(IF(BE66="","",IF(BA66=5,"",IF(BE66-TODAY()&gt;0,"VIGENTE","VENCIDO"))),"")</f>
        <v/>
      </c>
      <c r="BI66" s="4" t="str">
        <f t="shared" si="18"/>
        <v/>
      </c>
      <c r="BJ66" s="123" t="str">
        <f t="shared" ref="BJ66:BJ129" si="22">IFERROR(IF(AA66="","",AA66/V66),"")</f>
        <v/>
      </c>
      <c r="BK66" s="140" t="str">
        <f t="shared" si="11"/>
        <v/>
      </c>
      <c r="BQ66" s="4" t="str">
        <f>IF(IFERROR(VLOOKUP(C66,C67:C$1993,1,0),"")="","",COUNTIF(C:C,C66))</f>
        <v/>
      </c>
      <c r="BU66" s="5" t="str">
        <f>IF(B66="","",IF(BQ66="",1+(MAX(BU$2:BU65)),""))</f>
        <v/>
      </c>
      <c r="BV66" s="5" t="str">
        <f t="shared" ref="BV66:BV129" si="23">IF(BU66="","",Z66)</f>
        <v/>
      </c>
      <c r="BW66" s="5" t="str">
        <f t="shared" ref="BW66:BW129" si="24">IF(BU66="","",H66)</f>
        <v/>
      </c>
      <c r="BX66" s="14" t="str">
        <f t="shared" ref="BX66:BX129" si="25">IF(BU66="","",C66)</f>
        <v/>
      </c>
      <c r="BY66" s="28"/>
      <c r="BZ66" s="15"/>
      <c r="CA66" s="5" t="str">
        <f t="shared" ref="CA66:CA97" si="26">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ref="A67:A130" ca="1" si="27">IF(OR(AS67="",BH67="",BH67="VENCIDO"),IF(B67="","",IF(LEN(B67)=1,"000"&amp;B67,IF(LEN(B67)=2,"00"&amp;B67,IF(LEN(B67)=3,"0"&amp;B67,B67)))),C67)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43"/>
      <c r="AY67" s="124"/>
      <c r="AZ67" s="124"/>
      <c r="BA67" s="4"/>
      <c r="BB67" s="127"/>
      <c r="BC67" s="4"/>
      <c r="BD67" s="4"/>
      <c r="BE67" s="9"/>
      <c r="BF67" s="7"/>
      <c r="BG67" s="7"/>
      <c r="BH67" s="7" t="str">
        <f t="shared" ca="1" si="21"/>
        <v/>
      </c>
      <c r="BI67" s="4" t="str">
        <f t="shared" si="18"/>
        <v/>
      </c>
      <c r="BJ67" s="123" t="str">
        <f t="shared" si="22"/>
        <v/>
      </c>
      <c r="BK67" s="140" t="str">
        <f t="shared" ref="BK67:BK130" si="29">IFERROR(IF(AA67/Z67=0,"",AA67/Z67),"")</f>
        <v/>
      </c>
      <c r="BQ67" s="4" t="str">
        <f>IF(IFERROR(VLOOKUP(C67,C68:C$1993,1,0),"")="","",COUNTIF(C:C,C67))</f>
        <v/>
      </c>
      <c r="BU67" s="5" t="str">
        <f>IF(B67="","",IF(BQ67="",1+(MAX(BU$2:BU66)),""))</f>
        <v/>
      </c>
      <c r="BV67" s="5" t="str">
        <f t="shared" si="23"/>
        <v/>
      </c>
      <c r="BW67" s="5" t="str">
        <f t="shared" si="24"/>
        <v/>
      </c>
      <c r="BX67" s="14" t="str">
        <f t="shared" si="25"/>
        <v/>
      </c>
      <c r="BY67" s="28"/>
      <c r="BZ67" s="15"/>
      <c r="CA67" s="5" t="str">
        <f t="shared" si="26"/>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43"/>
      <c r="AY68" s="124"/>
      <c r="AZ68" s="124"/>
      <c r="BA68" s="4"/>
      <c r="BB68" s="127"/>
      <c r="BC68" s="4"/>
      <c r="BD68" s="4"/>
      <c r="BE68" s="9" t="s">
        <v>157</v>
      </c>
      <c r="BF68" s="7"/>
      <c r="BG68" s="7"/>
      <c r="BH68" s="7" t="str">
        <f t="shared" ca="1" si="21"/>
        <v/>
      </c>
      <c r="BI68" s="4" t="str">
        <f t="shared" si="18"/>
        <v/>
      </c>
      <c r="BJ68" s="123" t="str">
        <f t="shared" si="22"/>
        <v/>
      </c>
      <c r="BK68" s="140" t="str">
        <f t="shared" si="29"/>
        <v/>
      </c>
      <c r="BQ68" s="4" t="str">
        <f>IF(IFERROR(VLOOKUP(C68,C69:C$1993,1,0),"")="","",COUNTIF(C:C,C68))</f>
        <v/>
      </c>
      <c r="BU68" s="5" t="str">
        <f>IF(B68="","",IF(BQ68="",1+(MAX(BU$2:BU67)),""))</f>
        <v/>
      </c>
      <c r="BV68" s="5" t="str">
        <f t="shared" si="23"/>
        <v/>
      </c>
      <c r="BW68" s="5" t="str">
        <f t="shared" si="24"/>
        <v/>
      </c>
      <c r="BX68" s="14" t="str">
        <f t="shared" si="25"/>
        <v/>
      </c>
      <c r="BY68" s="28"/>
      <c r="BZ68" s="15"/>
      <c r="CA68" s="5" t="str">
        <f t="shared" si="26"/>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43"/>
      <c r="AY69" s="124"/>
      <c r="AZ69" s="124"/>
      <c r="BA69" s="4"/>
      <c r="BB69" s="127"/>
      <c r="BC69" s="4"/>
      <c r="BD69" s="4"/>
      <c r="BE69" s="9"/>
      <c r="BF69" s="7"/>
      <c r="BG69" s="7"/>
      <c r="BH69" s="7" t="str">
        <f t="shared" ca="1" si="21"/>
        <v/>
      </c>
      <c r="BI69" s="4" t="str">
        <f t="shared" si="18"/>
        <v/>
      </c>
      <c r="BJ69" s="123" t="str">
        <f t="shared" si="22"/>
        <v/>
      </c>
      <c r="BK69" s="140" t="str">
        <f t="shared" si="29"/>
        <v/>
      </c>
      <c r="BQ69" s="4" t="str">
        <f>IF(IFERROR(VLOOKUP(C69,C70:C$1993,1,0),"")="","",COUNTIF(C:C,C69))</f>
        <v/>
      </c>
      <c r="BU69" s="5" t="str">
        <f>IF(B69="","",IF(BQ69="",1+(MAX(BU$2:BU68)),""))</f>
        <v/>
      </c>
      <c r="BV69" s="5" t="str">
        <f t="shared" si="23"/>
        <v/>
      </c>
      <c r="BW69" s="5" t="str">
        <f t="shared" si="24"/>
        <v/>
      </c>
      <c r="BX69" s="14" t="str">
        <f t="shared" si="25"/>
        <v/>
      </c>
      <c r="BY69" s="28"/>
      <c r="BZ69" s="15"/>
      <c r="CA69" s="5" t="str">
        <f t="shared" si="26"/>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43"/>
      <c r="AY70" s="124"/>
      <c r="AZ70" s="124"/>
      <c r="BA70" s="4"/>
      <c r="BB70" s="127"/>
      <c r="BC70" s="4"/>
      <c r="BD70" s="4"/>
      <c r="BE70" s="9" t="s">
        <v>157</v>
      </c>
      <c r="BF70" s="7"/>
      <c r="BG70" s="7"/>
      <c r="BH70" s="7" t="str">
        <f t="shared" ca="1" si="21"/>
        <v/>
      </c>
      <c r="BI70" s="4" t="str">
        <f t="shared" si="18"/>
        <v/>
      </c>
      <c r="BJ70" s="123" t="str">
        <f t="shared" si="22"/>
        <v/>
      </c>
      <c r="BK70" s="140" t="str">
        <f t="shared" si="29"/>
        <v/>
      </c>
      <c r="BQ70" s="4" t="str">
        <f>IF(IFERROR(VLOOKUP(C70,C71:C$1993,1,0),"")="","",COUNTIF(C:C,C70))</f>
        <v/>
      </c>
      <c r="BU70" s="5" t="str">
        <f>IF(B70="","",IF(BQ70="",1+(MAX(BU$2:BU69)),""))</f>
        <v/>
      </c>
      <c r="BV70" s="5" t="str">
        <f t="shared" si="23"/>
        <v/>
      </c>
      <c r="BW70" s="5" t="str">
        <f t="shared" si="24"/>
        <v/>
      </c>
      <c r="BX70" s="14" t="str">
        <f t="shared" si="25"/>
        <v/>
      </c>
      <c r="BY70" s="28"/>
      <c r="BZ70" s="15"/>
      <c r="CA70" s="5" t="str">
        <f t="shared" si="26"/>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43"/>
      <c r="AY71" s="124"/>
      <c r="AZ71" s="124"/>
      <c r="BA71" s="4"/>
      <c r="BB71" s="127"/>
      <c r="BC71" s="4"/>
      <c r="BD71" s="4"/>
      <c r="BE71" s="9"/>
      <c r="BF71" s="7"/>
      <c r="BG71" s="7"/>
      <c r="BH71" s="7" t="str">
        <f t="shared" ca="1" si="21"/>
        <v/>
      </c>
      <c r="BI71" s="4" t="str">
        <f t="shared" si="18"/>
        <v/>
      </c>
      <c r="BJ71" s="123" t="str">
        <f t="shared" si="22"/>
        <v/>
      </c>
      <c r="BK71" s="140" t="str">
        <f t="shared" si="29"/>
        <v/>
      </c>
      <c r="BQ71" s="4" t="str">
        <f>IF(IFERROR(VLOOKUP(C71,C72:C$1993,1,0),"")="","",COUNTIF(C:C,C71))</f>
        <v/>
      </c>
      <c r="BU71" s="5" t="str">
        <f>IF(B71="","",IF(BQ71="",1+(MAX(BU$2:BU70)),""))</f>
        <v/>
      </c>
      <c r="BV71" s="5" t="str">
        <f t="shared" si="23"/>
        <v/>
      </c>
      <c r="BW71" s="5" t="str">
        <f t="shared" si="24"/>
        <v/>
      </c>
      <c r="BX71" s="14" t="str">
        <f t="shared" si="25"/>
        <v/>
      </c>
      <c r="BY71" s="28"/>
      <c r="BZ71" s="15"/>
      <c r="CA71" s="5" t="str">
        <f t="shared" si="26"/>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43"/>
      <c r="AY72" s="124"/>
      <c r="AZ72" s="124"/>
      <c r="BA72" s="4"/>
      <c r="BB72" s="127"/>
      <c r="BC72" s="4"/>
      <c r="BD72" s="4"/>
      <c r="BE72" s="9" t="s">
        <v>157</v>
      </c>
      <c r="BF72" s="7"/>
      <c r="BG72" s="7"/>
      <c r="BH72" s="7" t="str">
        <f t="shared" ca="1" si="21"/>
        <v/>
      </c>
      <c r="BI72" s="4" t="str">
        <f t="shared" si="18"/>
        <v/>
      </c>
      <c r="BJ72" s="123" t="str">
        <f t="shared" si="22"/>
        <v/>
      </c>
      <c r="BK72" s="140" t="str">
        <f t="shared" si="29"/>
        <v/>
      </c>
      <c r="BQ72" s="4" t="str">
        <f>IF(IFERROR(VLOOKUP(C72,C73:C$1993,1,0),"")="","",COUNTIF(C:C,C72))</f>
        <v/>
      </c>
      <c r="BU72" s="5" t="str">
        <f>IF(B72="","",IF(BQ72="",1+(MAX(BU$2:BU71)),""))</f>
        <v/>
      </c>
      <c r="BV72" s="5" t="str">
        <f t="shared" si="23"/>
        <v/>
      </c>
      <c r="BW72" s="5" t="str">
        <f t="shared" si="24"/>
        <v/>
      </c>
      <c r="BX72" s="14" t="str">
        <f t="shared" si="25"/>
        <v/>
      </c>
      <c r="BY72" s="28"/>
      <c r="BZ72" s="15"/>
      <c r="CA72" s="5" t="str">
        <f t="shared" si="26"/>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43"/>
      <c r="AY73" s="124"/>
      <c r="AZ73" s="124"/>
      <c r="BA73" s="4"/>
      <c r="BB73" s="127"/>
      <c r="BC73" s="4"/>
      <c r="BD73" s="4"/>
      <c r="BE73" s="9"/>
      <c r="BF73" s="7"/>
      <c r="BG73" s="7"/>
      <c r="BH73" s="7" t="str">
        <f t="shared" ca="1" si="21"/>
        <v/>
      </c>
      <c r="BI73" s="4" t="str">
        <f t="shared" si="18"/>
        <v/>
      </c>
      <c r="BJ73" s="123" t="str">
        <f t="shared" si="22"/>
        <v/>
      </c>
      <c r="BK73" s="140" t="str">
        <f t="shared" si="29"/>
        <v/>
      </c>
      <c r="BQ73" s="4" t="str">
        <f>IF(IFERROR(VLOOKUP(C73,C74:C$1993,1,0),"")="","",COUNTIF(C:C,C73))</f>
        <v/>
      </c>
      <c r="BU73" s="5" t="str">
        <f>IF(B73="","",IF(BQ73="",1+(MAX(BU$2:BU72)),""))</f>
        <v/>
      </c>
      <c r="BV73" s="5" t="str">
        <f t="shared" si="23"/>
        <v/>
      </c>
      <c r="BW73" s="5" t="str">
        <f t="shared" si="24"/>
        <v/>
      </c>
      <c r="BX73" s="14" t="str">
        <f t="shared" si="25"/>
        <v/>
      </c>
      <c r="BY73" s="28"/>
      <c r="BZ73" s="15"/>
      <c r="CA73" s="5" t="str">
        <f t="shared" si="26"/>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43"/>
      <c r="AY74" s="124"/>
      <c r="AZ74" s="124"/>
      <c r="BA74" s="4"/>
      <c r="BB74" s="127"/>
      <c r="BC74" s="4"/>
      <c r="BD74" s="4"/>
      <c r="BE74" s="9" t="s">
        <v>157</v>
      </c>
      <c r="BF74" s="7"/>
      <c r="BG74" s="7"/>
      <c r="BH74" s="7" t="str">
        <f t="shared" ca="1" si="21"/>
        <v/>
      </c>
      <c r="BI74" s="4" t="str">
        <f t="shared" si="18"/>
        <v/>
      </c>
      <c r="BJ74" s="123" t="str">
        <f t="shared" si="22"/>
        <v/>
      </c>
      <c r="BK74" s="140" t="str">
        <f t="shared" si="29"/>
        <v/>
      </c>
      <c r="BQ74" s="4" t="str">
        <f>IF(IFERROR(VLOOKUP(C74,C75:C$1993,1,0),"")="","",COUNTIF(C:C,C74))</f>
        <v/>
      </c>
      <c r="BU74" s="5" t="str">
        <f>IF(B74="","",IF(BQ74="",1+(MAX(BU$2:BU73)),""))</f>
        <v/>
      </c>
      <c r="BV74" s="5" t="str">
        <f t="shared" si="23"/>
        <v/>
      </c>
      <c r="BW74" s="5" t="str">
        <f t="shared" si="24"/>
        <v/>
      </c>
      <c r="BX74" s="14" t="str">
        <f t="shared" si="25"/>
        <v/>
      </c>
      <c r="BY74" s="28"/>
      <c r="BZ74" s="15"/>
      <c r="CA74" s="5" t="str">
        <f t="shared" si="26"/>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43"/>
      <c r="AY75" s="124"/>
      <c r="AZ75" s="124"/>
      <c r="BA75" s="4"/>
      <c r="BB75" s="127"/>
      <c r="BC75" s="4"/>
      <c r="BD75" s="4"/>
      <c r="BE75" s="9"/>
      <c r="BF75" s="7"/>
      <c r="BG75" s="7"/>
      <c r="BH75" s="7" t="str">
        <f t="shared" ca="1" si="21"/>
        <v/>
      </c>
      <c r="BI75" s="4" t="str">
        <f t="shared" si="18"/>
        <v/>
      </c>
      <c r="BJ75" s="123" t="str">
        <f t="shared" si="22"/>
        <v/>
      </c>
      <c r="BK75" s="140" t="str">
        <f t="shared" si="29"/>
        <v/>
      </c>
      <c r="BQ75" s="4" t="str">
        <f>IF(IFERROR(VLOOKUP(C75,C76:C$1993,1,0),"")="","",COUNTIF(C:C,C75))</f>
        <v/>
      </c>
      <c r="BU75" s="5" t="str">
        <f>IF(B75="","",IF(BQ75="",1+(MAX(BU$2:BU74)),""))</f>
        <v/>
      </c>
      <c r="BV75" s="5" t="str">
        <f t="shared" si="23"/>
        <v/>
      </c>
      <c r="BW75" s="5" t="str">
        <f t="shared" si="24"/>
        <v/>
      </c>
      <c r="BX75" s="14" t="str">
        <f t="shared" si="25"/>
        <v/>
      </c>
      <c r="BY75" s="28"/>
      <c r="BZ75" s="15"/>
      <c r="CA75" s="5" t="str">
        <f t="shared" si="26"/>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43"/>
      <c r="AY76" s="124"/>
      <c r="AZ76" s="124"/>
      <c r="BA76" s="4"/>
      <c r="BB76" s="127"/>
      <c r="BC76" s="4"/>
      <c r="BD76" s="4"/>
      <c r="BE76" s="9" t="s">
        <v>157</v>
      </c>
      <c r="BF76" s="7"/>
      <c r="BG76" s="7"/>
      <c r="BH76" s="7" t="str">
        <f t="shared" ca="1" si="21"/>
        <v/>
      </c>
      <c r="BI76" s="4" t="str">
        <f t="shared" si="18"/>
        <v/>
      </c>
      <c r="BJ76" s="123" t="str">
        <f t="shared" si="22"/>
        <v/>
      </c>
      <c r="BK76" s="140" t="str">
        <f t="shared" si="29"/>
        <v/>
      </c>
      <c r="BQ76" s="4" t="str">
        <f>IF(IFERROR(VLOOKUP(C76,C77:C$1993,1,0),"")="","",COUNTIF(C:C,C76))</f>
        <v/>
      </c>
      <c r="BU76" s="5" t="str">
        <f>IF(B76="","",IF(BQ76="",1+(MAX(BU$2:BU75)),""))</f>
        <v/>
      </c>
      <c r="BV76" s="5" t="str">
        <f t="shared" si="23"/>
        <v/>
      </c>
      <c r="BW76" s="5" t="str">
        <f t="shared" si="24"/>
        <v/>
      </c>
      <c r="BX76" s="14" t="str">
        <f t="shared" si="25"/>
        <v/>
      </c>
      <c r="BY76" s="28"/>
      <c r="BZ76" s="15"/>
      <c r="CA76" s="5" t="str">
        <f t="shared" si="26"/>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43"/>
      <c r="AY77" s="124"/>
      <c r="AZ77" s="124"/>
      <c r="BA77" s="4"/>
      <c r="BB77" s="127"/>
      <c r="BC77" s="4"/>
      <c r="BD77" s="4"/>
      <c r="BE77" s="9"/>
      <c r="BF77" s="7"/>
      <c r="BG77" s="7"/>
      <c r="BH77" s="7" t="str">
        <f t="shared" ca="1" si="21"/>
        <v/>
      </c>
      <c r="BI77" s="4" t="str">
        <f t="shared" si="18"/>
        <v/>
      </c>
      <c r="BJ77" s="123" t="str">
        <f t="shared" si="22"/>
        <v/>
      </c>
      <c r="BK77" s="140" t="str">
        <f t="shared" si="29"/>
        <v/>
      </c>
      <c r="BQ77" s="4" t="str">
        <f>IF(IFERROR(VLOOKUP(C77,C78:C$1993,1,0),"")="","",COUNTIF(C:C,C77))</f>
        <v/>
      </c>
      <c r="BU77" s="5" t="str">
        <f>IF(B77="","",IF(BQ77="",1+(MAX(BU$2:BU76)),""))</f>
        <v/>
      </c>
      <c r="BV77" s="5" t="str">
        <f t="shared" si="23"/>
        <v/>
      </c>
      <c r="BW77" s="5" t="str">
        <f t="shared" si="24"/>
        <v/>
      </c>
      <c r="BX77" s="14" t="str">
        <f t="shared" si="25"/>
        <v/>
      </c>
      <c r="BY77" s="28"/>
      <c r="BZ77" s="15"/>
      <c r="CA77" s="5" t="str">
        <f t="shared" si="26"/>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43"/>
      <c r="AY78" s="124"/>
      <c r="AZ78" s="124"/>
      <c r="BA78" s="4"/>
      <c r="BB78" s="127"/>
      <c r="BC78" s="4"/>
      <c r="BD78" s="4"/>
      <c r="BE78" s="9" t="s">
        <v>157</v>
      </c>
      <c r="BF78" s="7"/>
      <c r="BG78" s="7"/>
      <c r="BH78" s="7" t="str">
        <f t="shared" ca="1" si="21"/>
        <v/>
      </c>
      <c r="BI78" s="4" t="str">
        <f t="shared" si="18"/>
        <v/>
      </c>
      <c r="BJ78" s="123" t="str">
        <f t="shared" si="22"/>
        <v/>
      </c>
      <c r="BK78" s="140" t="str">
        <f t="shared" si="29"/>
        <v/>
      </c>
      <c r="BQ78" s="4" t="str">
        <f>IF(IFERROR(VLOOKUP(C78,C79:C$1993,1,0),"")="","",COUNTIF(C:C,C78))</f>
        <v/>
      </c>
      <c r="BU78" s="5" t="str">
        <f>IF(B78="","",IF(BQ78="",1+(MAX(BU$2:BU77)),""))</f>
        <v/>
      </c>
      <c r="BV78" s="5" t="str">
        <f t="shared" si="23"/>
        <v/>
      </c>
      <c r="BW78" s="5" t="str">
        <f t="shared" si="24"/>
        <v/>
      </c>
      <c r="BX78" s="14" t="str">
        <f t="shared" si="25"/>
        <v/>
      </c>
      <c r="BY78" s="28"/>
      <c r="BZ78" s="15"/>
      <c r="CA78" s="5" t="str">
        <f t="shared" si="26"/>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43"/>
      <c r="AY79" s="124"/>
      <c r="AZ79" s="124"/>
      <c r="BA79" s="4"/>
      <c r="BB79" s="127"/>
      <c r="BC79" s="4"/>
      <c r="BD79" s="4"/>
      <c r="BE79" s="9"/>
      <c r="BF79" s="7"/>
      <c r="BG79" s="7"/>
      <c r="BH79" s="7" t="str">
        <f t="shared" ca="1" si="21"/>
        <v/>
      </c>
      <c r="BI79" s="4" t="str">
        <f t="shared" si="18"/>
        <v/>
      </c>
      <c r="BJ79" s="123" t="str">
        <f t="shared" si="22"/>
        <v/>
      </c>
      <c r="BK79" s="140" t="str">
        <f t="shared" si="29"/>
        <v/>
      </c>
      <c r="BQ79" s="4" t="str">
        <f>IF(IFERROR(VLOOKUP(C79,C80:C$1993,1,0),"")="","",COUNTIF(C:C,C79))</f>
        <v/>
      </c>
      <c r="BU79" s="5" t="str">
        <f>IF(B79="","",IF(BQ79="",1+(MAX(BU$2:BU78)),""))</f>
        <v/>
      </c>
      <c r="BV79" s="5" t="str">
        <f t="shared" si="23"/>
        <v/>
      </c>
      <c r="BW79" s="5" t="str">
        <f t="shared" si="24"/>
        <v/>
      </c>
      <c r="BX79" s="14" t="str">
        <f t="shared" si="25"/>
        <v/>
      </c>
      <c r="BY79" s="28"/>
      <c r="BZ79" s="15"/>
      <c r="CA79" s="5" t="str">
        <f t="shared" si="26"/>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43"/>
      <c r="AY80" s="124"/>
      <c r="AZ80" s="124"/>
      <c r="BA80" s="4"/>
      <c r="BB80" s="127"/>
      <c r="BC80" s="4"/>
      <c r="BD80" s="4"/>
      <c r="BE80" s="9" t="s">
        <v>157</v>
      </c>
      <c r="BF80" s="7"/>
      <c r="BG80" s="7"/>
      <c r="BH80" s="7" t="str">
        <f t="shared" ca="1" si="21"/>
        <v/>
      </c>
      <c r="BI80" s="4" t="str">
        <f t="shared" si="18"/>
        <v/>
      </c>
      <c r="BJ80" s="123" t="str">
        <f t="shared" si="22"/>
        <v/>
      </c>
      <c r="BK80" s="140" t="str">
        <f t="shared" si="29"/>
        <v/>
      </c>
      <c r="BQ80" s="4" t="str">
        <f>IF(IFERROR(VLOOKUP(C80,C81:C$1993,1,0),"")="","",COUNTIF(C:C,C80))</f>
        <v/>
      </c>
      <c r="BU80" s="5" t="str">
        <f>IF(B80="","",IF(BQ80="",1+(MAX(BU$2:BU79)),""))</f>
        <v/>
      </c>
      <c r="BV80" s="5" t="str">
        <f t="shared" si="23"/>
        <v/>
      </c>
      <c r="BW80" s="5" t="str">
        <f t="shared" si="24"/>
        <v/>
      </c>
      <c r="BX80" s="14" t="str">
        <f t="shared" si="25"/>
        <v/>
      </c>
      <c r="BY80" s="28"/>
      <c r="BZ80" s="15"/>
      <c r="CA80" s="5" t="str">
        <f t="shared" si="26"/>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43"/>
      <c r="AY81" s="124"/>
      <c r="AZ81" s="124"/>
      <c r="BA81" s="4"/>
      <c r="BB81" s="127"/>
      <c r="BC81" s="4"/>
      <c r="BD81" s="4"/>
      <c r="BE81" s="9"/>
      <c r="BF81" s="7"/>
      <c r="BG81" s="7"/>
      <c r="BH81" s="7" t="str">
        <f t="shared" ca="1" si="21"/>
        <v/>
      </c>
      <c r="BI81" s="4" t="str">
        <f t="shared" si="18"/>
        <v/>
      </c>
      <c r="BJ81" s="123" t="str">
        <f t="shared" si="22"/>
        <v/>
      </c>
      <c r="BK81" s="140" t="str">
        <f t="shared" si="29"/>
        <v/>
      </c>
      <c r="BQ81" s="4" t="str">
        <f>IF(IFERROR(VLOOKUP(C81,C82:C$1993,1,0),"")="","",COUNTIF(C:C,C81))</f>
        <v/>
      </c>
      <c r="BU81" s="5" t="str">
        <f>IF(B81="","",IF(BQ81="",1+(MAX(BU$2:BU80)),""))</f>
        <v/>
      </c>
      <c r="BV81" s="5" t="str">
        <f t="shared" si="23"/>
        <v/>
      </c>
      <c r="BW81" s="5" t="str">
        <f t="shared" si="24"/>
        <v/>
      </c>
      <c r="BX81" s="14" t="str">
        <f t="shared" si="25"/>
        <v/>
      </c>
      <c r="BY81" s="28"/>
      <c r="BZ81" s="15"/>
      <c r="CA81" s="5" t="str">
        <f t="shared" si="26"/>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43"/>
      <c r="AY82" s="124"/>
      <c r="AZ82" s="124"/>
      <c r="BA82" s="4"/>
      <c r="BB82" s="127"/>
      <c r="BC82" s="4"/>
      <c r="BD82" s="4"/>
      <c r="BE82" s="9" t="s">
        <v>157</v>
      </c>
      <c r="BF82" s="7"/>
      <c r="BG82" s="7"/>
      <c r="BH82" s="7" t="str">
        <f t="shared" ca="1" si="21"/>
        <v/>
      </c>
      <c r="BI82" s="4" t="str">
        <f t="shared" si="18"/>
        <v/>
      </c>
      <c r="BJ82" s="123" t="str">
        <f t="shared" si="22"/>
        <v/>
      </c>
      <c r="BK82" s="140" t="str">
        <f t="shared" si="29"/>
        <v/>
      </c>
      <c r="BQ82" s="4" t="str">
        <f>IF(IFERROR(VLOOKUP(C82,C83:C$1993,1,0),"")="","",COUNTIF(C:C,C82))</f>
        <v/>
      </c>
      <c r="BU82" s="5" t="str">
        <f>IF(B82="","",IF(BQ82="",1+(MAX(BU$2:BU81)),""))</f>
        <v/>
      </c>
      <c r="BV82" s="5" t="str">
        <f t="shared" si="23"/>
        <v/>
      </c>
      <c r="BW82" s="5" t="str">
        <f t="shared" si="24"/>
        <v/>
      </c>
      <c r="BX82" s="14" t="str">
        <f t="shared" si="25"/>
        <v/>
      </c>
      <c r="BY82" s="28"/>
      <c r="BZ82" s="15"/>
      <c r="CA82" s="5" t="str">
        <f t="shared" si="26"/>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43"/>
      <c r="AY83" s="124"/>
      <c r="AZ83" s="124"/>
      <c r="BA83" s="4"/>
      <c r="BB83" s="127"/>
      <c r="BC83" s="4"/>
      <c r="BD83" s="4"/>
      <c r="BE83" s="9"/>
      <c r="BF83" s="7"/>
      <c r="BG83" s="7"/>
      <c r="BH83" s="7" t="str">
        <f t="shared" ca="1" si="21"/>
        <v/>
      </c>
      <c r="BI83" s="4" t="str">
        <f t="shared" ref="BI83:BI146" si="31">IFERROR(IF(AA83=0,"",AA83/BB83),"")</f>
        <v/>
      </c>
      <c r="BJ83" s="123" t="str">
        <f t="shared" si="22"/>
        <v/>
      </c>
      <c r="BK83" s="140" t="str">
        <f t="shared" si="29"/>
        <v/>
      </c>
      <c r="BQ83" s="4" t="str">
        <f>IF(IFERROR(VLOOKUP(C83,C84:C$1993,1,0),"")="","",COUNTIF(C:C,C83))</f>
        <v/>
      </c>
      <c r="BU83" s="5" t="str">
        <f>IF(B83="","",IF(BQ83="",1+(MAX(BU$2:BU82)),""))</f>
        <v/>
      </c>
      <c r="BV83" s="5" t="str">
        <f t="shared" si="23"/>
        <v/>
      </c>
      <c r="BW83" s="5" t="str">
        <f t="shared" si="24"/>
        <v/>
      </c>
      <c r="BX83" s="14" t="str">
        <f t="shared" si="25"/>
        <v/>
      </c>
      <c r="BY83" s="28"/>
      <c r="BZ83" s="15"/>
      <c r="CA83" s="5" t="str">
        <f t="shared" si="26"/>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43"/>
      <c r="AY84" s="124"/>
      <c r="AZ84" s="124"/>
      <c r="BA84" s="4"/>
      <c r="BB84" s="127"/>
      <c r="BC84" s="4"/>
      <c r="BD84" s="4"/>
      <c r="BE84" s="9" t="s">
        <v>157</v>
      </c>
      <c r="BF84" s="7"/>
      <c r="BG84" s="7"/>
      <c r="BH84" s="7" t="str">
        <f t="shared" ca="1" si="21"/>
        <v/>
      </c>
      <c r="BI84" s="4" t="str">
        <f t="shared" si="31"/>
        <v/>
      </c>
      <c r="BJ84" s="123" t="str">
        <f t="shared" si="22"/>
        <v/>
      </c>
      <c r="BK84" s="140" t="str">
        <f t="shared" si="29"/>
        <v/>
      </c>
      <c r="BQ84" s="4" t="str">
        <f>IF(IFERROR(VLOOKUP(C84,C85:C$1993,1,0),"")="","",COUNTIF(C:C,C84))</f>
        <v/>
      </c>
      <c r="BU84" s="5" t="str">
        <f>IF(B84="","",IF(BQ84="",1+(MAX(BU$2:BU83)),""))</f>
        <v/>
      </c>
      <c r="BV84" s="5" t="str">
        <f t="shared" si="23"/>
        <v/>
      </c>
      <c r="BW84" s="5" t="str">
        <f t="shared" si="24"/>
        <v/>
      </c>
      <c r="BX84" s="14" t="str">
        <f t="shared" si="25"/>
        <v/>
      </c>
      <c r="BY84" s="28"/>
      <c r="BZ84" s="15"/>
      <c r="CA84" s="5" t="str">
        <f t="shared" si="26"/>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43"/>
      <c r="AY85" s="124"/>
      <c r="AZ85" s="124"/>
      <c r="BA85" s="4"/>
      <c r="BB85" s="127"/>
      <c r="BC85" s="4"/>
      <c r="BD85" s="4"/>
      <c r="BE85" s="9"/>
      <c r="BF85" s="7"/>
      <c r="BG85" s="7"/>
      <c r="BH85" s="7" t="str">
        <f t="shared" ca="1" si="21"/>
        <v/>
      </c>
      <c r="BI85" s="4" t="str">
        <f t="shared" si="31"/>
        <v/>
      </c>
      <c r="BJ85" s="123" t="str">
        <f t="shared" si="22"/>
        <v/>
      </c>
      <c r="BK85" s="140" t="str">
        <f t="shared" si="29"/>
        <v/>
      </c>
      <c r="BQ85" s="4" t="str">
        <f>IF(IFERROR(VLOOKUP(C85,C86:C$1993,1,0),"")="","",COUNTIF(C:C,C85))</f>
        <v/>
      </c>
      <c r="BU85" s="5" t="str">
        <f>IF(B85="","",IF(BQ85="",1+(MAX(BU$2:BU84)),""))</f>
        <v/>
      </c>
      <c r="BV85" s="5" t="str">
        <f t="shared" si="23"/>
        <v/>
      </c>
      <c r="BW85" s="5" t="str">
        <f t="shared" si="24"/>
        <v/>
      </c>
      <c r="BX85" s="14" t="str">
        <f t="shared" si="25"/>
        <v/>
      </c>
      <c r="BY85" s="28"/>
      <c r="BZ85" s="15"/>
      <c r="CA85" s="5" t="str">
        <f t="shared" si="26"/>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43"/>
      <c r="AY86" s="124"/>
      <c r="AZ86" s="124"/>
      <c r="BA86" s="4"/>
      <c r="BB86" s="127"/>
      <c r="BC86" s="4"/>
      <c r="BD86" s="4"/>
      <c r="BE86" s="9" t="s">
        <v>157</v>
      </c>
      <c r="BF86" s="7"/>
      <c r="BG86" s="7"/>
      <c r="BH86" s="7" t="str">
        <f t="shared" ca="1" si="21"/>
        <v/>
      </c>
      <c r="BI86" s="4" t="str">
        <f t="shared" si="31"/>
        <v/>
      </c>
      <c r="BJ86" s="123" t="str">
        <f t="shared" si="22"/>
        <v/>
      </c>
      <c r="BK86" s="140" t="str">
        <f t="shared" si="29"/>
        <v/>
      </c>
      <c r="BQ86" s="4" t="str">
        <f>IF(IFERROR(VLOOKUP(C86,C87:C$1993,1,0),"")="","",COUNTIF(C:C,C86))</f>
        <v/>
      </c>
      <c r="BU86" s="5" t="str">
        <f>IF(B86="","",IF(BQ86="",1+(MAX(BU$2:BU85)),""))</f>
        <v/>
      </c>
      <c r="BV86" s="5" t="str">
        <f t="shared" si="23"/>
        <v/>
      </c>
      <c r="BW86" s="5" t="str">
        <f t="shared" si="24"/>
        <v/>
      </c>
      <c r="BX86" s="14" t="str">
        <f t="shared" si="25"/>
        <v/>
      </c>
      <c r="BY86" s="28"/>
      <c r="BZ86" s="15"/>
      <c r="CA86" s="5" t="str">
        <f t="shared" si="26"/>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43"/>
      <c r="AY87" s="124"/>
      <c r="AZ87" s="124"/>
      <c r="BA87" s="4"/>
      <c r="BB87" s="127"/>
      <c r="BC87" s="4"/>
      <c r="BD87" s="4"/>
      <c r="BE87" s="9"/>
      <c r="BF87" s="7"/>
      <c r="BG87" s="7"/>
      <c r="BH87" s="7" t="str">
        <f t="shared" ca="1" si="21"/>
        <v/>
      </c>
      <c r="BI87" s="4" t="str">
        <f t="shared" si="31"/>
        <v/>
      </c>
      <c r="BJ87" s="123" t="str">
        <f t="shared" si="22"/>
        <v/>
      </c>
      <c r="BK87" s="140" t="str">
        <f t="shared" si="29"/>
        <v/>
      </c>
      <c r="BQ87" s="4" t="str">
        <f>IF(IFERROR(VLOOKUP(C87,C88:C$1993,1,0),"")="","",COUNTIF(C:C,C87))</f>
        <v/>
      </c>
      <c r="BU87" s="5" t="str">
        <f>IF(B87="","",IF(BQ87="",1+(MAX(BU$2:BU86)),""))</f>
        <v/>
      </c>
      <c r="BV87" s="5" t="str">
        <f t="shared" si="23"/>
        <v/>
      </c>
      <c r="BW87" s="5" t="str">
        <f t="shared" si="24"/>
        <v/>
      </c>
      <c r="BX87" s="14" t="str">
        <f t="shared" si="25"/>
        <v/>
      </c>
      <c r="BY87" s="28"/>
      <c r="BZ87" s="15"/>
      <c r="CA87" s="5" t="str">
        <f t="shared" si="26"/>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43"/>
      <c r="AY88" s="124"/>
      <c r="AZ88" s="124"/>
      <c r="BA88" s="4"/>
      <c r="BB88" s="127"/>
      <c r="BC88" s="4"/>
      <c r="BD88" s="4"/>
      <c r="BE88" s="9" t="s">
        <v>157</v>
      </c>
      <c r="BF88" s="7"/>
      <c r="BG88" s="7"/>
      <c r="BH88" s="7" t="str">
        <f t="shared" ca="1" si="21"/>
        <v/>
      </c>
      <c r="BI88" s="4" t="str">
        <f t="shared" si="31"/>
        <v/>
      </c>
      <c r="BJ88" s="123" t="str">
        <f t="shared" si="22"/>
        <v/>
      </c>
      <c r="BK88" s="140" t="str">
        <f t="shared" si="29"/>
        <v/>
      </c>
      <c r="BQ88" s="4" t="str">
        <f>IF(IFERROR(VLOOKUP(C88,C89:C$1993,1,0),"")="","",COUNTIF(C:C,C88))</f>
        <v/>
      </c>
      <c r="BU88" s="5" t="str">
        <f>IF(B88="","",IF(BQ88="",1+(MAX(BU$2:BU87)),""))</f>
        <v/>
      </c>
      <c r="BV88" s="5" t="str">
        <f t="shared" si="23"/>
        <v/>
      </c>
      <c r="BW88" s="5" t="str">
        <f t="shared" si="24"/>
        <v/>
      </c>
      <c r="BX88" s="14" t="str">
        <f t="shared" si="25"/>
        <v/>
      </c>
      <c r="BY88" s="28"/>
      <c r="BZ88" s="15"/>
      <c r="CA88" s="5" t="str">
        <f t="shared" si="26"/>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43"/>
      <c r="AY89" s="124"/>
      <c r="AZ89" s="124"/>
      <c r="BA89" s="4"/>
      <c r="BB89" s="127"/>
      <c r="BC89" s="4"/>
      <c r="BD89" s="4"/>
      <c r="BE89" s="9"/>
      <c r="BF89" s="7"/>
      <c r="BG89" s="7"/>
      <c r="BH89" s="7" t="str">
        <f t="shared" ca="1" si="21"/>
        <v/>
      </c>
      <c r="BI89" s="4" t="str">
        <f t="shared" si="31"/>
        <v/>
      </c>
      <c r="BJ89" s="123" t="str">
        <f t="shared" si="22"/>
        <v/>
      </c>
      <c r="BK89" s="140" t="str">
        <f t="shared" si="29"/>
        <v/>
      </c>
      <c r="BQ89" s="4" t="str">
        <f>IF(IFERROR(VLOOKUP(C89,C90:C$1993,1,0),"")="","",COUNTIF(C:C,C89))</f>
        <v/>
      </c>
      <c r="BU89" s="5" t="str">
        <f>IF(B89="","",IF(BQ89="",1+(MAX(BU$2:BU88)),""))</f>
        <v/>
      </c>
      <c r="BV89" s="5" t="str">
        <f t="shared" si="23"/>
        <v/>
      </c>
      <c r="BW89" s="5" t="str">
        <f t="shared" si="24"/>
        <v/>
      </c>
      <c r="BX89" s="14" t="str">
        <f t="shared" si="25"/>
        <v/>
      </c>
      <c r="BY89" s="28"/>
      <c r="BZ89" s="15"/>
      <c r="CA89" s="5" t="str">
        <f t="shared" si="26"/>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43"/>
      <c r="AY90" s="124"/>
      <c r="AZ90" s="124"/>
      <c r="BA90" s="4"/>
      <c r="BB90" s="127"/>
      <c r="BC90" s="4"/>
      <c r="BD90" s="4"/>
      <c r="BE90" s="9" t="s">
        <v>157</v>
      </c>
      <c r="BF90" s="7"/>
      <c r="BG90" s="7"/>
      <c r="BH90" s="7" t="str">
        <f t="shared" ca="1" si="21"/>
        <v/>
      </c>
      <c r="BI90" s="4" t="str">
        <f t="shared" si="31"/>
        <v/>
      </c>
      <c r="BJ90" s="123" t="str">
        <f t="shared" si="22"/>
        <v/>
      </c>
      <c r="BK90" s="140" t="str">
        <f t="shared" si="29"/>
        <v/>
      </c>
      <c r="BQ90" s="4" t="str">
        <f>IF(IFERROR(VLOOKUP(C90,C91:C$1993,1,0),"")="","",COUNTIF(C:C,C90))</f>
        <v/>
      </c>
      <c r="BU90" s="5" t="str">
        <f>IF(B90="","",IF(BQ90="",1+(MAX(BU$2:BU89)),""))</f>
        <v/>
      </c>
      <c r="BV90" s="5" t="str">
        <f t="shared" si="23"/>
        <v/>
      </c>
      <c r="BW90" s="5" t="str">
        <f t="shared" si="24"/>
        <v/>
      </c>
      <c r="BX90" s="14" t="str">
        <f t="shared" si="25"/>
        <v/>
      </c>
      <c r="BY90" s="28"/>
      <c r="BZ90" s="15"/>
      <c r="CA90" s="5" t="str">
        <f t="shared" si="26"/>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43"/>
      <c r="AY91" s="124"/>
      <c r="AZ91" s="124"/>
      <c r="BA91" s="4"/>
      <c r="BB91" s="127"/>
      <c r="BC91" s="4"/>
      <c r="BD91" s="4"/>
      <c r="BE91" s="9"/>
      <c r="BF91" s="7"/>
      <c r="BG91" s="7"/>
      <c r="BH91" s="7" t="str">
        <f t="shared" ca="1" si="21"/>
        <v/>
      </c>
      <c r="BI91" s="4" t="str">
        <f t="shared" si="31"/>
        <v/>
      </c>
      <c r="BJ91" s="123" t="str">
        <f t="shared" si="22"/>
        <v/>
      </c>
      <c r="BK91" s="140" t="str">
        <f t="shared" si="29"/>
        <v/>
      </c>
      <c r="BQ91" s="4" t="str">
        <f>IF(IFERROR(VLOOKUP(C91,C92:C$1993,1,0),"")="","",COUNTIF(C:C,C91))</f>
        <v/>
      </c>
      <c r="BU91" s="5" t="str">
        <f>IF(B91="","",IF(BQ91="",1+(MAX(BU$2:BU90)),""))</f>
        <v/>
      </c>
      <c r="BV91" s="5" t="str">
        <f t="shared" si="23"/>
        <v/>
      </c>
      <c r="BW91" s="5" t="str">
        <f t="shared" si="24"/>
        <v/>
      </c>
      <c r="BX91" s="14" t="str">
        <f t="shared" si="25"/>
        <v/>
      </c>
      <c r="BY91" s="28"/>
      <c r="BZ91" s="15"/>
      <c r="CA91" s="5" t="str">
        <f t="shared" si="26"/>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43"/>
      <c r="AY92" s="124"/>
      <c r="AZ92" s="124"/>
      <c r="BA92" s="4"/>
      <c r="BB92" s="127"/>
      <c r="BC92" s="4"/>
      <c r="BD92" s="4"/>
      <c r="BE92" s="9" t="s">
        <v>157</v>
      </c>
      <c r="BF92" s="7"/>
      <c r="BG92" s="7"/>
      <c r="BH92" s="7" t="str">
        <f t="shared" ca="1" si="21"/>
        <v/>
      </c>
      <c r="BI92" s="4" t="str">
        <f t="shared" si="31"/>
        <v/>
      </c>
      <c r="BJ92" s="123" t="str">
        <f t="shared" si="22"/>
        <v/>
      </c>
      <c r="BK92" s="140" t="str">
        <f t="shared" si="29"/>
        <v/>
      </c>
      <c r="BQ92" s="4" t="str">
        <f>IF(IFERROR(VLOOKUP(C92,C93:C$1993,1,0),"")="","",COUNTIF(C:C,C92))</f>
        <v/>
      </c>
      <c r="BU92" s="5" t="str">
        <f>IF(B92="","",IF(BQ92="",1+(MAX(BU$2:BU91)),""))</f>
        <v/>
      </c>
      <c r="BV92" s="5" t="str">
        <f t="shared" si="23"/>
        <v/>
      </c>
      <c r="BW92" s="5" t="str">
        <f t="shared" si="24"/>
        <v/>
      </c>
      <c r="BX92" s="14" t="str">
        <f t="shared" si="25"/>
        <v/>
      </c>
      <c r="BY92" s="28"/>
      <c r="BZ92" s="15"/>
      <c r="CA92" s="5" t="str">
        <f t="shared" si="26"/>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43"/>
      <c r="AY93" s="124"/>
      <c r="AZ93" s="124"/>
      <c r="BA93" s="4"/>
      <c r="BB93" s="127"/>
      <c r="BC93" s="4"/>
      <c r="BD93" s="4"/>
      <c r="BE93" s="9"/>
      <c r="BF93" s="7"/>
      <c r="BG93" s="7"/>
      <c r="BH93" s="7" t="str">
        <f t="shared" ca="1" si="21"/>
        <v/>
      </c>
      <c r="BI93" s="4" t="str">
        <f t="shared" si="31"/>
        <v/>
      </c>
      <c r="BJ93" s="123" t="str">
        <f t="shared" si="22"/>
        <v/>
      </c>
      <c r="BK93" s="140" t="str">
        <f t="shared" si="29"/>
        <v/>
      </c>
      <c r="BQ93" s="4" t="str">
        <f>IF(IFERROR(VLOOKUP(C93,C94:C$1993,1,0),"")="","",COUNTIF(C:C,C93))</f>
        <v/>
      </c>
      <c r="BU93" s="5" t="str">
        <f>IF(B93="","",IF(BQ93="",1+(MAX(BU$2:BU92)),""))</f>
        <v/>
      </c>
      <c r="BV93" s="5" t="str">
        <f t="shared" si="23"/>
        <v/>
      </c>
      <c r="BW93" s="5" t="str">
        <f t="shared" si="24"/>
        <v/>
      </c>
      <c r="BX93" s="14" t="str">
        <f t="shared" si="25"/>
        <v/>
      </c>
      <c r="BY93" s="28"/>
      <c r="BZ93" s="15"/>
      <c r="CA93" s="5" t="str">
        <f t="shared" si="26"/>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43"/>
      <c r="AY94" s="124"/>
      <c r="AZ94" s="124"/>
      <c r="BA94" s="4"/>
      <c r="BB94" s="127"/>
      <c r="BC94" s="4"/>
      <c r="BD94" s="4"/>
      <c r="BE94" s="9" t="s">
        <v>157</v>
      </c>
      <c r="BF94" s="7"/>
      <c r="BG94" s="7"/>
      <c r="BH94" s="7" t="str">
        <f t="shared" ca="1" si="21"/>
        <v/>
      </c>
      <c r="BI94" s="4" t="str">
        <f t="shared" si="31"/>
        <v/>
      </c>
      <c r="BJ94" s="123" t="str">
        <f t="shared" si="22"/>
        <v/>
      </c>
      <c r="BK94" s="140" t="str">
        <f t="shared" si="29"/>
        <v/>
      </c>
      <c r="BQ94" s="4" t="str">
        <f>IF(IFERROR(VLOOKUP(C94,C95:C$1993,1,0),"")="","",COUNTIF(C:C,C94))</f>
        <v/>
      </c>
      <c r="BU94" s="5" t="str">
        <f>IF(B94="","",IF(BQ94="",1+(MAX(BU$2:BU93)),""))</f>
        <v/>
      </c>
      <c r="BV94" s="5" t="str">
        <f t="shared" si="23"/>
        <v/>
      </c>
      <c r="BW94" s="5" t="str">
        <f t="shared" si="24"/>
        <v/>
      </c>
      <c r="BX94" s="14" t="str">
        <f t="shared" si="25"/>
        <v/>
      </c>
      <c r="BY94" s="28"/>
      <c r="BZ94" s="15"/>
      <c r="CA94" s="5" t="str">
        <f t="shared" si="26"/>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43"/>
      <c r="AY95" s="124"/>
      <c r="AZ95" s="124"/>
      <c r="BA95" s="4"/>
      <c r="BB95" s="127"/>
      <c r="BC95" s="4"/>
      <c r="BD95" s="4"/>
      <c r="BE95" s="9"/>
      <c r="BF95" s="7"/>
      <c r="BG95" s="7"/>
      <c r="BH95" s="7" t="str">
        <f t="shared" ca="1" si="21"/>
        <v/>
      </c>
      <c r="BI95" s="4" t="str">
        <f t="shared" si="31"/>
        <v/>
      </c>
      <c r="BJ95" s="123" t="str">
        <f t="shared" si="22"/>
        <v/>
      </c>
      <c r="BK95" s="140" t="str">
        <f t="shared" si="29"/>
        <v/>
      </c>
      <c r="BQ95" s="4" t="str">
        <f>IF(IFERROR(VLOOKUP(C95,C96:C$1993,1,0),"")="","",COUNTIF(C:C,C95))</f>
        <v/>
      </c>
      <c r="BU95" s="5" t="str">
        <f>IF(B95="","",IF(BQ95="",1+(MAX(BU$2:BU94)),""))</f>
        <v/>
      </c>
      <c r="BV95" s="5" t="str">
        <f t="shared" si="23"/>
        <v/>
      </c>
      <c r="BW95" s="5" t="str">
        <f t="shared" si="24"/>
        <v/>
      </c>
      <c r="BX95" s="14" t="str">
        <f t="shared" si="25"/>
        <v/>
      </c>
      <c r="BY95" s="28"/>
      <c r="BZ95" s="15"/>
      <c r="CA95" s="5" t="str">
        <f t="shared" si="26"/>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43"/>
      <c r="AY96" s="124"/>
      <c r="AZ96" s="124"/>
      <c r="BA96" s="4"/>
      <c r="BB96" s="127"/>
      <c r="BC96" s="4"/>
      <c r="BD96" s="4"/>
      <c r="BE96" s="9" t="s">
        <v>157</v>
      </c>
      <c r="BF96" s="7"/>
      <c r="BG96" s="7"/>
      <c r="BH96" s="7" t="str">
        <f t="shared" ca="1" si="21"/>
        <v/>
      </c>
      <c r="BI96" s="4" t="str">
        <f t="shared" si="31"/>
        <v/>
      </c>
      <c r="BJ96" s="123" t="str">
        <f t="shared" si="22"/>
        <v/>
      </c>
      <c r="BK96" s="140" t="str">
        <f t="shared" si="29"/>
        <v/>
      </c>
      <c r="BQ96" s="4" t="str">
        <f>IF(IFERROR(VLOOKUP(C96,C97:C$1993,1,0),"")="","",COUNTIF(C:C,C96))</f>
        <v/>
      </c>
      <c r="BU96" s="5" t="str">
        <f>IF(B96="","",IF(BQ96="",1+(MAX(BU$2:BU95)),""))</f>
        <v/>
      </c>
      <c r="BV96" s="5" t="str">
        <f t="shared" si="23"/>
        <v/>
      </c>
      <c r="BW96" s="5" t="str">
        <f t="shared" si="24"/>
        <v/>
      </c>
      <c r="BX96" s="14" t="str">
        <f t="shared" si="25"/>
        <v/>
      </c>
      <c r="BY96" s="28"/>
      <c r="BZ96" s="15"/>
      <c r="CA96" s="5" t="str">
        <f t="shared" si="26"/>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43"/>
      <c r="AY97" s="124"/>
      <c r="AZ97" s="124"/>
      <c r="BA97" s="4"/>
      <c r="BB97" s="127"/>
      <c r="BC97" s="4"/>
      <c r="BD97" s="4"/>
      <c r="BE97" s="9"/>
      <c r="BF97" s="7"/>
      <c r="BG97" s="7"/>
      <c r="BH97" s="7" t="str">
        <f t="shared" ca="1" si="21"/>
        <v/>
      </c>
      <c r="BI97" s="4" t="str">
        <f t="shared" si="31"/>
        <v/>
      </c>
      <c r="BJ97" s="123" t="str">
        <f t="shared" si="22"/>
        <v/>
      </c>
      <c r="BK97" s="140" t="str">
        <f t="shared" si="29"/>
        <v/>
      </c>
      <c r="BQ97" s="4" t="str">
        <f>IF(IFERROR(VLOOKUP(C97,C98:C$1993,1,0),"")="","",COUNTIF(C:C,C97))</f>
        <v/>
      </c>
      <c r="BU97" s="5" t="str">
        <f>IF(B97="","",IF(BQ97="",1+(MAX(BU$2:BU96)),""))</f>
        <v/>
      </c>
      <c r="BV97" s="5" t="str">
        <f t="shared" si="23"/>
        <v/>
      </c>
      <c r="BW97" s="5" t="str">
        <f t="shared" si="24"/>
        <v/>
      </c>
      <c r="BX97" s="14" t="str">
        <f t="shared" si="25"/>
        <v/>
      </c>
      <c r="BY97" s="28"/>
      <c r="BZ97" s="15"/>
      <c r="CA97" s="5" t="str">
        <f t="shared" si="26"/>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43"/>
      <c r="AY98" s="124"/>
      <c r="AZ98" s="124"/>
      <c r="BA98" s="4"/>
      <c r="BB98" s="127"/>
      <c r="BC98" s="4"/>
      <c r="BD98" s="4"/>
      <c r="BE98" s="9" t="s">
        <v>157</v>
      </c>
      <c r="BF98" s="7"/>
      <c r="BG98" s="7"/>
      <c r="BH98" s="7" t="str">
        <f t="shared" ca="1" si="21"/>
        <v/>
      </c>
      <c r="BI98" s="4" t="str">
        <f t="shared" si="31"/>
        <v/>
      </c>
      <c r="BJ98" s="123" t="str">
        <f t="shared" si="22"/>
        <v/>
      </c>
      <c r="BK98" s="140" t="str">
        <f t="shared" si="29"/>
        <v/>
      </c>
      <c r="BQ98" s="4" t="str">
        <f>IF(IFERROR(VLOOKUP(C98,C99:C$1993,1,0),"")="","",COUNTIF(C:C,C98))</f>
        <v/>
      </c>
      <c r="BU98" s="5" t="str">
        <f>IF(B98="","",IF(BQ98="",1+(MAX(BU$2:BU97)),""))</f>
        <v/>
      </c>
      <c r="BV98" s="5" t="str">
        <f t="shared" si="23"/>
        <v/>
      </c>
      <c r="BW98" s="5" t="str">
        <f t="shared" si="24"/>
        <v/>
      </c>
      <c r="BX98" s="14" t="str">
        <f t="shared" si="25"/>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43"/>
      <c r="AY99" s="124"/>
      <c r="AZ99" s="124"/>
      <c r="BA99" s="4"/>
      <c r="BB99" s="127"/>
      <c r="BC99" s="4"/>
      <c r="BD99" s="4"/>
      <c r="BE99" s="9"/>
      <c r="BF99" s="7"/>
      <c r="BG99" s="7"/>
      <c r="BH99" s="7" t="str">
        <f t="shared" ca="1" si="21"/>
        <v/>
      </c>
      <c r="BI99" s="4" t="str">
        <f t="shared" si="31"/>
        <v/>
      </c>
      <c r="BJ99" s="123" t="str">
        <f t="shared" si="22"/>
        <v/>
      </c>
      <c r="BK99" s="140" t="str">
        <f t="shared" si="29"/>
        <v/>
      </c>
      <c r="BQ99" s="4" t="str">
        <f>IF(IFERROR(VLOOKUP(C99,C100:C$1993,1,0),"")="","",COUNTIF(C:C,C99))</f>
        <v/>
      </c>
      <c r="BU99" s="5" t="str">
        <f>IF(B99="","",IF(BQ99="",1+(MAX(BU$2:BU98)),""))</f>
        <v/>
      </c>
      <c r="BV99" s="5" t="str">
        <f t="shared" si="23"/>
        <v/>
      </c>
      <c r="BW99" s="5" t="str">
        <f t="shared" si="24"/>
        <v/>
      </c>
      <c r="BX99" s="14" t="str">
        <f t="shared" si="25"/>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43"/>
      <c r="AY100" s="124"/>
      <c r="AZ100" s="124"/>
      <c r="BA100" s="4"/>
      <c r="BB100" s="127"/>
      <c r="BC100" s="4"/>
      <c r="BD100" s="4"/>
      <c r="BE100" s="9" t="s">
        <v>157</v>
      </c>
      <c r="BF100" s="7"/>
      <c r="BG100" s="7"/>
      <c r="BH100" s="7" t="str">
        <f t="shared" ca="1" si="21"/>
        <v/>
      </c>
      <c r="BI100" s="4" t="str">
        <f t="shared" si="31"/>
        <v/>
      </c>
      <c r="BJ100" s="123" t="str">
        <f t="shared" si="22"/>
        <v/>
      </c>
      <c r="BK100" s="140" t="str">
        <f t="shared" si="29"/>
        <v/>
      </c>
      <c r="BQ100" s="4" t="str">
        <f>IF(IFERROR(VLOOKUP(C100,C101:C$1993,1,0),"")="","",COUNTIF(C:C,C100))</f>
        <v/>
      </c>
      <c r="BU100" s="5" t="str">
        <f>IF(B100="","",IF(BQ100="",1+(MAX(BU$2:BU99)),""))</f>
        <v/>
      </c>
      <c r="BV100" s="5" t="str">
        <f t="shared" si="23"/>
        <v/>
      </c>
      <c r="BW100" s="5" t="str">
        <f t="shared" si="24"/>
        <v/>
      </c>
      <c r="BX100" s="14" t="str">
        <f t="shared" si="25"/>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43"/>
      <c r="AY101" s="124"/>
      <c r="AZ101" s="124"/>
      <c r="BA101" s="4"/>
      <c r="BB101" s="127"/>
      <c r="BC101" s="4"/>
      <c r="BD101" s="4"/>
      <c r="BE101" s="9"/>
      <c r="BF101" s="7"/>
      <c r="BG101" s="7"/>
      <c r="BH101" s="7" t="str">
        <f t="shared" ca="1" si="21"/>
        <v/>
      </c>
      <c r="BI101" s="4" t="str">
        <f t="shared" si="31"/>
        <v/>
      </c>
      <c r="BJ101" s="123" t="str">
        <f t="shared" si="22"/>
        <v/>
      </c>
      <c r="BK101" s="140" t="str">
        <f t="shared" si="29"/>
        <v/>
      </c>
      <c r="BQ101" s="4" t="str">
        <f>IF(IFERROR(VLOOKUP(C101,C102:C$1993,1,0),"")="","",COUNTIF(C:C,C101))</f>
        <v/>
      </c>
      <c r="BU101" s="5" t="str">
        <f>IF(B101="","",IF(BQ101="",1+(MAX(BU$2:BU100)),""))</f>
        <v/>
      </c>
      <c r="BV101" s="5" t="str">
        <f t="shared" si="23"/>
        <v/>
      </c>
      <c r="BW101" s="5" t="str">
        <f t="shared" si="24"/>
        <v/>
      </c>
      <c r="BX101" s="14" t="str">
        <f t="shared" si="25"/>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43"/>
      <c r="AY102" s="124"/>
      <c r="AZ102" s="124"/>
      <c r="BA102" s="4"/>
      <c r="BB102" s="127"/>
      <c r="BC102" s="4"/>
      <c r="BD102" s="4"/>
      <c r="BE102" s="9" t="s">
        <v>157</v>
      </c>
      <c r="BF102" s="7"/>
      <c r="BG102" s="7"/>
      <c r="BH102" s="7" t="str">
        <f t="shared" ca="1" si="21"/>
        <v/>
      </c>
      <c r="BI102" s="4" t="str">
        <f t="shared" si="31"/>
        <v/>
      </c>
      <c r="BJ102" s="123" t="str">
        <f t="shared" si="22"/>
        <v/>
      </c>
      <c r="BK102" s="140" t="str">
        <f t="shared" si="29"/>
        <v/>
      </c>
      <c r="BQ102" s="4" t="str">
        <f>IF(IFERROR(VLOOKUP(C102,C103:C$1993,1,0),"")="","",COUNTIF(C:C,C102))</f>
        <v/>
      </c>
      <c r="BU102" s="5" t="str">
        <f>IF(B102="","",IF(BQ102="",1+(MAX(BU$2:BU101)),""))</f>
        <v/>
      </c>
      <c r="BV102" s="5" t="str">
        <f t="shared" si="23"/>
        <v/>
      </c>
      <c r="BW102" s="5" t="str">
        <f t="shared" si="24"/>
        <v/>
      </c>
      <c r="BX102" s="14" t="str">
        <f t="shared" si="25"/>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43"/>
      <c r="AY103" s="124"/>
      <c r="AZ103" s="124"/>
      <c r="BA103" s="4"/>
      <c r="BB103" s="127"/>
      <c r="BC103" s="4"/>
      <c r="BD103" s="4"/>
      <c r="BE103" s="9"/>
      <c r="BF103" s="7"/>
      <c r="BG103" s="7"/>
      <c r="BH103" s="7" t="str">
        <f t="shared" ca="1" si="21"/>
        <v/>
      </c>
      <c r="BI103" s="4" t="str">
        <f t="shared" si="31"/>
        <v/>
      </c>
      <c r="BJ103" s="123" t="str">
        <f t="shared" si="22"/>
        <v/>
      </c>
      <c r="BK103" s="140" t="str">
        <f t="shared" si="29"/>
        <v/>
      </c>
      <c r="BQ103" s="4" t="str">
        <f>IF(IFERROR(VLOOKUP(C103,C104:C$1993,1,0),"")="","",COUNTIF(C:C,C103))</f>
        <v/>
      </c>
      <c r="BU103" s="5" t="str">
        <f>IF(B103="","",IF(BQ103="",1+(MAX(BU$2:BU102)),""))</f>
        <v/>
      </c>
      <c r="BV103" s="5" t="str">
        <f t="shared" si="23"/>
        <v/>
      </c>
      <c r="BW103" s="5" t="str">
        <f t="shared" si="24"/>
        <v/>
      </c>
      <c r="BX103" s="14" t="str">
        <f t="shared" si="25"/>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43"/>
      <c r="AY104" s="124"/>
      <c r="AZ104" s="124"/>
      <c r="BA104" s="4"/>
      <c r="BB104" s="127"/>
      <c r="BC104" s="4"/>
      <c r="BD104" s="4"/>
      <c r="BE104" s="9" t="s">
        <v>157</v>
      </c>
      <c r="BF104" s="7"/>
      <c r="BG104" s="7"/>
      <c r="BH104" s="7" t="str">
        <f t="shared" ca="1" si="21"/>
        <v/>
      </c>
      <c r="BI104" s="4" t="str">
        <f t="shared" si="31"/>
        <v/>
      </c>
      <c r="BJ104" s="123" t="str">
        <f t="shared" si="22"/>
        <v/>
      </c>
      <c r="BK104" s="140" t="str">
        <f t="shared" si="29"/>
        <v/>
      </c>
      <c r="BQ104" s="4" t="str">
        <f>IF(IFERROR(VLOOKUP(C104,C105:C$1993,1,0),"")="","",COUNTIF(C:C,C104))</f>
        <v/>
      </c>
      <c r="BU104" s="5" t="str">
        <f>IF(B104="","",IF(BQ104="",1+(MAX(BU$2:BU103)),""))</f>
        <v/>
      </c>
      <c r="BV104" s="5" t="str">
        <f t="shared" si="23"/>
        <v/>
      </c>
      <c r="BW104" s="5" t="str">
        <f t="shared" si="24"/>
        <v/>
      </c>
      <c r="BX104" s="14" t="str">
        <f t="shared" si="25"/>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43"/>
      <c r="AY105" s="124"/>
      <c r="AZ105" s="124"/>
      <c r="BA105" s="4"/>
      <c r="BB105" s="127"/>
      <c r="BC105" s="4"/>
      <c r="BD105" s="4"/>
      <c r="BE105" s="9"/>
      <c r="BF105" s="7"/>
      <c r="BG105" s="7"/>
      <c r="BH105" s="7" t="str">
        <f t="shared" ca="1" si="21"/>
        <v/>
      </c>
      <c r="BI105" s="4" t="str">
        <f t="shared" si="31"/>
        <v/>
      </c>
      <c r="BJ105" s="123" t="str">
        <f t="shared" si="22"/>
        <v/>
      </c>
      <c r="BK105" s="140" t="str">
        <f t="shared" si="29"/>
        <v/>
      </c>
      <c r="BQ105" s="4" t="str">
        <f>IF(IFERROR(VLOOKUP(C105,C106:C$1993,1,0),"")="","",COUNTIF(C:C,C105))</f>
        <v/>
      </c>
      <c r="BU105" s="5" t="str">
        <f>IF(B105="","",IF(BQ105="",1+(MAX(BU$2:BU104)),""))</f>
        <v/>
      </c>
      <c r="BV105" s="5" t="str">
        <f t="shared" si="23"/>
        <v/>
      </c>
      <c r="BW105" s="5" t="str">
        <f t="shared" si="24"/>
        <v/>
      </c>
      <c r="BX105" s="14" t="str">
        <f t="shared" si="25"/>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43"/>
      <c r="AY106" s="124"/>
      <c r="AZ106" s="124"/>
      <c r="BA106" s="4"/>
      <c r="BB106" s="127"/>
      <c r="BC106" s="4"/>
      <c r="BD106" s="4"/>
      <c r="BE106" s="9" t="s">
        <v>157</v>
      </c>
      <c r="BF106" s="7"/>
      <c r="BG106" s="7"/>
      <c r="BH106" s="7" t="str">
        <f t="shared" ca="1" si="21"/>
        <v/>
      </c>
      <c r="BI106" s="4" t="str">
        <f t="shared" si="31"/>
        <v/>
      </c>
      <c r="BJ106" s="123" t="str">
        <f t="shared" si="22"/>
        <v/>
      </c>
      <c r="BK106" s="140" t="str">
        <f t="shared" si="29"/>
        <v/>
      </c>
      <c r="BQ106" s="4" t="str">
        <f>IF(IFERROR(VLOOKUP(C106,C107:C$1993,1,0),"")="","",COUNTIF(C:C,C106))</f>
        <v/>
      </c>
      <c r="BU106" s="5" t="str">
        <f>IF(B106="","",IF(BQ106="",1+(MAX(BU$2:BU105)),""))</f>
        <v/>
      </c>
      <c r="BV106" s="5" t="str">
        <f t="shared" si="23"/>
        <v/>
      </c>
      <c r="BW106" s="5" t="str">
        <f t="shared" si="24"/>
        <v/>
      </c>
      <c r="BX106" s="14" t="str">
        <f t="shared" si="25"/>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43"/>
      <c r="AY107" s="124"/>
      <c r="AZ107" s="124"/>
      <c r="BA107" s="4"/>
      <c r="BB107" s="127"/>
      <c r="BC107" s="4"/>
      <c r="BD107" s="4"/>
      <c r="BE107" s="9"/>
      <c r="BF107" s="7"/>
      <c r="BG107" s="7"/>
      <c r="BH107" s="7" t="str">
        <f t="shared" ca="1" si="21"/>
        <v/>
      </c>
      <c r="BI107" s="4" t="str">
        <f t="shared" si="31"/>
        <v/>
      </c>
      <c r="BJ107" s="123" t="str">
        <f t="shared" si="22"/>
        <v/>
      </c>
      <c r="BK107" s="140" t="str">
        <f t="shared" si="29"/>
        <v/>
      </c>
      <c r="BQ107" s="4" t="str">
        <f>IF(IFERROR(VLOOKUP(C107,C108:C$1993,1,0),"")="","",COUNTIF(C:C,C107))</f>
        <v/>
      </c>
      <c r="BU107" s="5" t="str">
        <f>IF(B107="","",IF(BQ107="",1+(MAX(BU$2:BU106)),""))</f>
        <v/>
      </c>
      <c r="BV107" s="5" t="str">
        <f t="shared" si="23"/>
        <v/>
      </c>
      <c r="BW107" s="5" t="str">
        <f t="shared" si="24"/>
        <v/>
      </c>
      <c r="BX107" s="14" t="str">
        <f t="shared" si="25"/>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43"/>
      <c r="AY108" s="124"/>
      <c r="AZ108" s="124"/>
      <c r="BA108" s="4"/>
      <c r="BB108" s="127"/>
      <c r="BC108" s="4"/>
      <c r="BD108" s="4"/>
      <c r="BE108" s="9" t="s">
        <v>157</v>
      </c>
      <c r="BF108" s="7"/>
      <c r="BG108" s="7"/>
      <c r="BH108" s="7" t="str">
        <f t="shared" ca="1" si="21"/>
        <v/>
      </c>
      <c r="BI108" s="4" t="str">
        <f t="shared" si="31"/>
        <v/>
      </c>
      <c r="BJ108" s="123" t="str">
        <f t="shared" si="22"/>
        <v/>
      </c>
      <c r="BK108" s="140" t="str">
        <f t="shared" si="29"/>
        <v/>
      </c>
      <c r="BQ108" s="4" t="str">
        <f>IF(IFERROR(VLOOKUP(C108,C109:C$1993,1,0),"")="","",COUNTIF(C:C,C108))</f>
        <v/>
      </c>
      <c r="BU108" s="5" t="str">
        <f>IF(B108="","",IF(BQ108="",1+(MAX(BU$2:BU107)),""))</f>
        <v/>
      </c>
      <c r="BV108" s="5" t="str">
        <f t="shared" si="23"/>
        <v/>
      </c>
      <c r="BW108" s="5" t="str">
        <f t="shared" si="24"/>
        <v/>
      </c>
      <c r="BX108" s="14" t="str">
        <f t="shared" si="25"/>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43"/>
      <c r="AY109" s="124"/>
      <c r="AZ109" s="124"/>
      <c r="BA109" s="4"/>
      <c r="BB109" s="127"/>
      <c r="BC109" s="4"/>
      <c r="BD109" s="4"/>
      <c r="BE109" s="9"/>
      <c r="BF109" s="7"/>
      <c r="BG109" s="7"/>
      <c r="BH109" s="7" t="str">
        <f t="shared" ca="1" si="21"/>
        <v/>
      </c>
      <c r="BI109" s="4" t="str">
        <f t="shared" si="31"/>
        <v/>
      </c>
      <c r="BJ109" s="123" t="str">
        <f t="shared" si="22"/>
        <v/>
      </c>
      <c r="BK109" s="140" t="str">
        <f t="shared" si="29"/>
        <v/>
      </c>
      <c r="BQ109" s="4" t="str">
        <f>IF(IFERROR(VLOOKUP(C109,C110:C$1993,1,0),"")="","",COUNTIF(C:C,C109))</f>
        <v/>
      </c>
      <c r="BU109" s="5" t="str">
        <f>IF(B109="","",IF(BQ109="",1+(MAX(BU$2:BU108)),""))</f>
        <v/>
      </c>
      <c r="BV109" s="5" t="str">
        <f t="shared" si="23"/>
        <v/>
      </c>
      <c r="BW109" s="5" t="str">
        <f t="shared" si="24"/>
        <v/>
      </c>
      <c r="BX109" s="14" t="str">
        <f t="shared" si="25"/>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43"/>
      <c r="AY110" s="124"/>
      <c r="AZ110" s="124"/>
      <c r="BA110" s="4"/>
      <c r="BB110" s="127"/>
      <c r="BC110" s="4"/>
      <c r="BD110" s="4"/>
      <c r="BE110" s="9" t="s">
        <v>157</v>
      </c>
      <c r="BF110" s="7"/>
      <c r="BG110" s="7"/>
      <c r="BH110" s="7" t="str">
        <f t="shared" ca="1" si="21"/>
        <v/>
      </c>
      <c r="BI110" s="4" t="str">
        <f t="shared" si="31"/>
        <v/>
      </c>
      <c r="BJ110" s="123" t="str">
        <f t="shared" si="22"/>
        <v/>
      </c>
      <c r="BK110" s="140" t="str">
        <f t="shared" si="29"/>
        <v/>
      </c>
      <c r="BQ110" s="4" t="str">
        <f>IF(IFERROR(VLOOKUP(C110,C111:C$1993,1,0),"")="","",COUNTIF(C:C,C110))</f>
        <v/>
      </c>
      <c r="BU110" s="5" t="str">
        <f>IF(B110="","",IF(BQ110="",1+(MAX(BU$2:BU109)),""))</f>
        <v/>
      </c>
      <c r="BV110" s="5" t="str">
        <f t="shared" si="23"/>
        <v/>
      </c>
      <c r="BW110" s="5" t="str">
        <f t="shared" si="24"/>
        <v/>
      </c>
      <c r="BX110" s="14" t="str">
        <f t="shared" si="25"/>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43"/>
      <c r="AY111" s="124"/>
      <c r="AZ111" s="124"/>
      <c r="BA111" s="4"/>
      <c r="BB111" s="127"/>
      <c r="BC111" s="4"/>
      <c r="BD111" s="4"/>
      <c r="BE111" s="9"/>
      <c r="BF111" s="7"/>
      <c r="BG111" s="7"/>
      <c r="BH111" s="7" t="str">
        <f t="shared" ca="1" si="21"/>
        <v/>
      </c>
      <c r="BI111" s="4" t="str">
        <f t="shared" si="31"/>
        <v/>
      </c>
      <c r="BJ111" s="123" t="str">
        <f t="shared" si="22"/>
        <v/>
      </c>
      <c r="BK111" s="140" t="str">
        <f t="shared" si="29"/>
        <v/>
      </c>
      <c r="BQ111" s="4" t="str">
        <f>IF(IFERROR(VLOOKUP(C111,C112:C$1993,1,0),"")="","",COUNTIF(C:C,C111))</f>
        <v/>
      </c>
      <c r="BU111" s="5" t="str">
        <f>IF(B111="","",IF(BQ111="",1+(MAX(BU$2:BU110)),""))</f>
        <v/>
      </c>
      <c r="BV111" s="5" t="str">
        <f t="shared" si="23"/>
        <v/>
      </c>
      <c r="BW111" s="5" t="str">
        <f t="shared" si="24"/>
        <v/>
      </c>
      <c r="BX111" s="14" t="str">
        <f t="shared" si="25"/>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43"/>
      <c r="AY112" s="124"/>
      <c r="AZ112" s="124"/>
      <c r="BA112" s="4"/>
      <c r="BB112" s="127"/>
      <c r="BC112" s="4"/>
      <c r="BD112" s="4"/>
      <c r="BE112" s="9" t="s">
        <v>157</v>
      </c>
      <c r="BF112" s="7"/>
      <c r="BG112" s="7"/>
      <c r="BH112" s="7" t="str">
        <f t="shared" ca="1" si="21"/>
        <v/>
      </c>
      <c r="BI112" s="4" t="str">
        <f t="shared" si="31"/>
        <v/>
      </c>
      <c r="BJ112" s="123" t="str">
        <f t="shared" si="22"/>
        <v/>
      </c>
      <c r="BK112" s="140" t="str">
        <f t="shared" si="29"/>
        <v/>
      </c>
      <c r="BQ112" s="4" t="str">
        <f>IF(IFERROR(VLOOKUP(C112,C113:C$1993,1,0),"")="","",COUNTIF(C:C,C112))</f>
        <v/>
      </c>
      <c r="BU112" s="5" t="str">
        <f>IF(B112="","",IF(BQ112="",1+(MAX(BU$2:BU111)),""))</f>
        <v/>
      </c>
      <c r="BV112" s="5" t="str">
        <f t="shared" si="23"/>
        <v/>
      </c>
      <c r="BW112" s="5" t="str">
        <f t="shared" si="24"/>
        <v/>
      </c>
      <c r="BX112" s="14" t="str">
        <f t="shared" si="25"/>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43"/>
      <c r="AY113" s="124"/>
      <c r="AZ113" s="124"/>
      <c r="BA113" s="4"/>
      <c r="BB113" s="127"/>
      <c r="BC113" s="4"/>
      <c r="BD113" s="4"/>
      <c r="BE113" s="9"/>
      <c r="BF113" s="7"/>
      <c r="BG113" s="7"/>
      <c r="BH113" s="7" t="str">
        <f t="shared" ca="1" si="21"/>
        <v/>
      </c>
      <c r="BI113" s="4" t="str">
        <f t="shared" si="31"/>
        <v/>
      </c>
      <c r="BJ113" s="123" t="str">
        <f t="shared" si="22"/>
        <v/>
      </c>
      <c r="BK113" s="140" t="str">
        <f t="shared" si="29"/>
        <v/>
      </c>
      <c r="BQ113" s="4" t="str">
        <f>IF(IFERROR(VLOOKUP(C113,C114:C$1993,1,0),"")="","",COUNTIF(C:C,C113))</f>
        <v/>
      </c>
      <c r="BU113" s="5" t="str">
        <f>IF(B113="","",IF(BQ113="",1+(MAX(BU$2:BU112)),""))</f>
        <v/>
      </c>
      <c r="BV113" s="5" t="str">
        <f t="shared" si="23"/>
        <v/>
      </c>
      <c r="BW113" s="5" t="str">
        <f t="shared" si="24"/>
        <v/>
      </c>
      <c r="BX113" s="14" t="str">
        <f t="shared" si="25"/>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43"/>
      <c r="AY114" s="124"/>
      <c r="AZ114" s="124"/>
      <c r="BA114" s="4"/>
      <c r="BB114" s="127"/>
      <c r="BC114" s="4"/>
      <c r="BD114" s="4"/>
      <c r="BE114" s="9" t="s">
        <v>157</v>
      </c>
      <c r="BF114" s="7"/>
      <c r="BG114" s="7"/>
      <c r="BH114" s="7" t="str">
        <f t="shared" ca="1" si="21"/>
        <v/>
      </c>
      <c r="BI114" s="4" t="str">
        <f t="shared" si="31"/>
        <v/>
      </c>
      <c r="BJ114" s="123" t="str">
        <f t="shared" si="22"/>
        <v/>
      </c>
      <c r="BK114" s="140" t="str">
        <f t="shared" si="29"/>
        <v/>
      </c>
      <c r="BQ114" s="4" t="str">
        <f>IF(IFERROR(VLOOKUP(C114,C115:C$1993,1,0),"")="","",COUNTIF(C:C,C114))</f>
        <v/>
      </c>
      <c r="BU114" s="5" t="str">
        <f>IF(B114="","",IF(BQ114="",1+(MAX(BU$2:BU113)),""))</f>
        <v/>
      </c>
      <c r="BV114" s="5" t="str">
        <f t="shared" si="23"/>
        <v/>
      </c>
      <c r="BW114" s="5" t="str">
        <f t="shared" si="24"/>
        <v/>
      </c>
      <c r="BX114" s="14" t="str">
        <f t="shared" si="25"/>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43"/>
      <c r="AY115" s="124"/>
      <c r="AZ115" s="124"/>
      <c r="BA115" s="4"/>
      <c r="BB115" s="127"/>
      <c r="BC115" s="4"/>
      <c r="BD115" s="4"/>
      <c r="BE115" s="9"/>
      <c r="BF115" s="7"/>
      <c r="BG115" s="7"/>
      <c r="BH115" s="7" t="str">
        <f t="shared" ca="1" si="21"/>
        <v/>
      </c>
      <c r="BI115" s="4" t="str">
        <f t="shared" si="31"/>
        <v/>
      </c>
      <c r="BJ115" s="123" t="str">
        <f t="shared" si="22"/>
        <v/>
      </c>
      <c r="BK115" s="140" t="str">
        <f t="shared" si="29"/>
        <v/>
      </c>
      <c r="BQ115" s="4" t="str">
        <f>IF(IFERROR(VLOOKUP(C115,C116:C$1993,1,0),"")="","",COUNTIF(C:C,C115))</f>
        <v/>
      </c>
      <c r="BU115" s="5" t="str">
        <f>IF(B115="","",IF(BQ115="",1+(MAX(BU$2:BU114)),""))</f>
        <v/>
      </c>
      <c r="BV115" s="5" t="str">
        <f t="shared" si="23"/>
        <v/>
      </c>
      <c r="BW115" s="5" t="str">
        <f t="shared" si="24"/>
        <v/>
      </c>
      <c r="BX115" s="14" t="str">
        <f t="shared" si="25"/>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43"/>
      <c r="AY116" s="124"/>
      <c r="AZ116" s="124"/>
      <c r="BA116" s="4"/>
      <c r="BB116" s="127"/>
      <c r="BC116" s="4"/>
      <c r="BD116" s="4"/>
      <c r="BE116" s="9" t="s">
        <v>157</v>
      </c>
      <c r="BF116" s="7"/>
      <c r="BG116" s="7"/>
      <c r="BH116" s="7" t="str">
        <f t="shared" ca="1" si="21"/>
        <v/>
      </c>
      <c r="BI116" s="4" t="str">
        <f t="shared" si="31"/>
        <v/>
      </c>
      <c r="BJ116" s="123" t="str">
        <f t="shared" si="22"/>
        <v/>
      </c>
      <c r="BK116" s="140" t="str">
        <f t="shared" si="29"/>
        <v/>
      </c>
      <c r="BQ116" s="4" t="str">
        <f>IF(IFERROR(VLOOKUP(C116,C117:C$1993,1,0),"")="","",COUNTIF(C:C,C116))</f>
        <v/>
      </c>
      <c r="BU116" s="5" t="str">
        <f>IF(B116="","",IF(BQ116="",1+(MAX(BU$2:BU115)),""))</f>
        <v/>
      </c>
      <c r="BV116" s="5" t="str">
        <f t="shared" si="23"/>
        <v/>
      </c>
      <c r="BW116" s="5" t="str">
        <f t="shared" si="24"/>
        <v/>
      </c>
      <c r="BX116" s="14" t="str">
        <f t="shared" si="25"/>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43"/>
      <c r="AY117" s="124"/>
      <c r="AZ117" s="124"/>
      <c r="BA117" s="4"/>
      <c r="BB117" s="127"/>
      <c r="BC117" s="4"/>
      <c r="BD117" s="4"/>
      <c r="BE117" s="9"/>
      <c r="BF117" s="7"/>
      <c r="BG117" s="7"/>
      <c r="BH117" s="7" t="str">
        <f t="shared" ca="1" si="21"/>
        <v/>
      </c>
      <c r="BI117" s="4" t="str">
        <f t="shared" si="31"/>
        <v/>
      </c>
      <c r="BJ117" s="123" t="str">
        <f t="shared" si="22"/>
        <v/>
      </c>
      <c r="BK117" s="140" t="str">
        <f t="shared" si="29"/>
        <v/>
      </c>
      <c r="BQ117" s="4" t="str">
        <f>IF(IFERROR(VLOOKUP(C117,C118:C$1993,1,0),"")="","",COUNTIF(C:C,C117))</f>
        <v/>
      </c>
      <c r="BU117" s="5" t="str">
        <f>IF(B117="","",IF(BQ117="",1+(MAX(BU$2:BU116)),""))</f>
        <v/>
      </c>
      <c r="BV117" s="5" t="str">
        <f t="shared" si="23"/>
        <v/>
      </c>
      <c r="BW117" s="5" t="str">
        <f t="shared" si="24"/>
        <v/>
      </c>
      <c r="BX117" s="14" t="str">
        <f t="shared" si="25"/>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43"/>
      <c r="AY118" s="124"/>
      <c r="AZ118" s="124"/>
      <c r="BA118" s="4"/>
      <c r="BB118" s="127"/>
      <c r="BC118" s="4"/>
      <c r="BD118" s="4"/>
      <c r="BE118" s="9" t="s">
        <v>157</v>
      </c>
      <c r="BF118" s="7"/>
      <c r="BG118" s="7"/>
      <c r="BH118" s="7" t="str">
        <f t="shared" ca="1" si="21"/>
        <v/>
      </c>
      <c r="BI118" s="4" t="str">
        <f t="shared" si="31"/>
        <v/>
      </c>
      <c r="BJ118" s="123" t="str">
        <f t="shared" si="22"/>
        <v/>
      </c>
      <c r="BK118" s="140" t="str">
        <f t="shared" si="29"/>
        <v/>
      </c>
      <c r="BQ118" s="4" t="str">
        <f>IF(IFERROR(VLOOKUP(C118,C119:C$1993,1,0),"")="","",COUNTIF(C:C,C118))</f>
        <v/>
      </c>
      <c r="BU118" s="5" t="str">
        <f>IF(B118="","",IF(BQ118="",1+(MAX(BU$2:BU117)),""))</f>
        <v/>
      </c>
      <c r="BV118" s="5" t="str">
        <f t="shared" si="23"/>
        <v/>
      </c>
      <c r="BW118" s="5" t="str">
        <f t="shared" si="24"/>
        <v/>
      </c>
      <c r="BX118" s="14" t="str">
        <f t="shared" si="25"/>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43"/>
      <c r="AY119" s="124"/>
      <c r="AZ119" s="124"/>
      <c r="BA119" s="4"/>
      <c r="BB119" s="127"/>
      <c r="BC119" s="4"/>
      <c r="BD119" s="4"/>
      <c r="BE119" s="9"/>
      <c r="BF119" s="7"/>
      <c r="BG119" s="7"/>
      <c r="BH119" s="7" t="str">
        <f t="shared" ca="1" si="21"/>
        <v/>
      </c>
      <c r="BI119" s="4" t="str">
        <f t="shared" si="31"/>
        <v/>
      </c>
      <c r="BJ119" s="123" t="str">
        <f t="shared" si="22"/>
        <v/>
      </c>
      <c r="BK119" s="140" t="str">
        <f t="shared" si="29"/>
        <v/>
      </c>
      <c r="BQ119" s="4" t="str">
        <f>IF(IFERROR(VLOOKUP(C119,C120:C$1993,1,0),"")="","",COUNTIF(C:C,C119))</f>
        <v/>
      </c>
      <c r="BU119" s="5" t="str">
        <f>IF(B119="","",IF(BQ119="",1+(MAX(BU$2:BU118)),""))</f>
        <v/>
      </c>
      <c r="BV119" s="5" t="str">
        <f t="shared" si="23"/>
        <v/>
      </c>
      <c r="BW119" s="5" t="str">
        <f t="shared" si="24"/>
        <v/>
      </c>
      <c r="BX119" s="14" t="str">
        <f t="shared" si="25"/>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43"/>
      <c r="AY120" s="124"/>
      <c r="AZ120" s="124"/>
      <c r="BA120" s="4"/>
      <c r="BB120" s="127"/>
      <c r="BC120" s="4"/>
      <c r="BD120" s="4"/>
      <c r="BE120" s="9" t="s">
        <v>157</v>
      </c>
      <c r="BF120" s="7"/>
      <c r="BG120" s="7"/>
      <c r="BH120" s="7" t="str">
        <f t="shared" ca="1" si="21"/>
        <v/>
      </c>
      <c r="BI120" s="4" t="str">
        <f t="shared" si="31"/>
        <v/>
      </c>
      <c r="BJ120" s="123" t="str">
        <f t="shared" si="22"/>
        <v/>
      </c>
      <c r="BK120" s="140" t="str">
        <f t="shared" si="29"/>
        <v/>
      </c>
      <c r="BQ120" s="4" t="str">
        <f>IF(IFERROR(VLOOKUP(C120,C121:C$1993,1,0),"")="","",COUNTIF(C:C,C120))</f>
        <v/>
      </c>
      <c r="BU120" s="5" t="str">
        <f>IF(B120="","",IF(BQ120="",1+(MAX(BU$2:BU119)),""))</f>
        <v/>
      </c>
      <c r="BV120" s="5" t="str">
        <f t="shared" si="23"/>
        <v/>
      </c>
      <c r="BW120" s="5" t="str">
        <f t="shared" si="24"/>
        <v/>
      </c>
      <c r="BX120" s="14" t="str">
        <f t="shared" si="25"/>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43"/>
      <c r="AY121" s="124"/>
      <c r="AZ121" s="124"/>
      <c r="BA121" s="4"/>
      <c r="BB121" s="127"/>
      <c r="BC121" s="4"/>
      <c r="BD121" s="4"/>
      <c r="BE121" s="9"/>
      <c r="BF121" s="7"/>
      <c r="BG121" s="7"/>
      <c r="BH121" s="7" t="str">
        <f t="shared" ca="1" si="21"/>
        <v/>
      </c>
      <c r="BI121" s="4" t="str">
        <f t="shared" si="31"/>
        <v/>
      </c>
      <c r="BJ121" s="123" t="str">
        <f t="shared" si="22"/>
        <v/>
      </c>
      <c r="BK121" s="140" t="str">
        <f t="shared" si="29"/>
        <v/>
      </c>
      <c r="BQ121" s="4" t="str">
        <f>IF(IFERROR(VLOOKUP(C121,C122:C$1993,1,0),"")="","",COUNTIF(C:C,C121))</f>
        <v/>
      </c>
      <c r="BU121" s="5" t="str">
        <f>IF(B121="","",IF(BQ121="",1+(MAX(BU$2:BU120)),""))</f>
        <v/>
      </c>
      <c r="BV121" s="5" t="str">
        <f t="shared" si="23"/>
        <v/>
      </c>
      <c r="BW121" s="5" t="str">
        <f t="shared" si="24"/>
        <v/>
      </c>
      <c r="BX121" s="14" t="str">
        <f t="shared" si="25"/>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43"/>
      <c r="AY122" s="124"/>
      <c r="AZ122" s="124"/>
      <c r="BA122" s="4"/>
      <c r="BB122" s="127"/>
      <c r="BC122" s="4"/>
      <c r="BD122" s="4"/>
      <c r="BE122" s="9" t="s">
        <v>157</v>
      </c>
      <c r="BF122" s="7"/>
      <c r="BG122" s="7"/>
      <c r="BH122" s="7" t="str">
        <f t="shared" ca="1" si="21"/>
        <v/>
      </c>
      <c r="BI122" s="4" t="str">
        <f t="shared" si="31"/>
        <v/>
      </c>
      <c r="BJ122" s="123" t="str">
        <f t="shared" si="22"/>
        <v/>
      </c>
      <c r="BK122" s="140" t="str">
        <f t="shared" si="29"/>
        <v/>
      </c>
      <c r="BQ122" s="4" t="str">
        <f>IF(IFERROR(VLOOKUP(C122,C123:C$1993,1,0),"")="","",COUNTIF(C:C,C122))</f>
        <v/>
      </c>
      <c r="BU122" s="5" t="str">
        <f>IF(B122="","",IF(BQ122="",1+(MAX(BU$2:BU121)),""))</f>
        <v/>
      </c>
      <c r="BV122" s="5" t="str">
        <f t="shared" si="23"/>
        <v/>
      </c>
      <c r="BW122" s="5" t="str">
        <f t="shared" si="24"/>
        <v/>
      </c>
      <c r="BX122" s="14" t="str">
        <f t="shared" si="25"/>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43"/>
      <c r="AY123" s="124"/>
      <c r="AZ123" s="124"/>
      <c r="BA123" s="4"/>
      <c r="BB123" s="127"/>
      <c r="BC123" s="4"/>
      <c r="BD123" s="4"/>
      <c r="BE123" s="9"/>
      <c r="BF123" s="7"/>
      <c r="BG123" s="7"/>
      <c r="BH123" s="7" t="str">
        <f t="shared" ca="1" si="21"/>
        <v/>
      </c>
      <c r="BI123" s="4" t="str">
        <f t="shared" si="31"/>
        <v/>
      </c>
      <c r="BJ123" s="123" t="str">
        <f t="shared" si="22"/>
        <v/>
      </c>
      <c r="BK123" s="140" t="str">
        <f t="shared" si="29"/>
        <v/>
      </c>
      <c r="BQ123" s="4" t="str">
        <f>IF(IFERROR(VLOOKUP(C123,C124:C$1993,1,0),"")="","",COUNTIF(C:C,C123))</f>
        <v/>
      </c>
      <c r="BU123" s="5" t="str">
        <f>IF(B123="","",IF(BQ123="",1+(MAX(BU$2:BU122)),""))</f>
        <v/>
      </c>
      <c r="BV123" s="5" t="str">
        <f t="shared" si="23"/>
        <v/>
      </c>
      <c r="BW123" s="5" t="str">
        <f t="shared" si="24"/>
        <v/>
      </c>
      <c r="BX123" s="14" t="str">
        <f t="shared" si="25"/>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43"/>
      <c r="AY124" s="124"/>
      <c r="AZ124" s="124"/>
      <c r="BA124" s="4"/>
      <c r="BB124" s="127"/>
      <c r="BC124" s="4"/>
      <c r="BD124" s="4"/>
      <c r="BE124" s="9" t="s">
        <v>157</v>
      </c>
      <c r="BF124" s="7"/>
      <c r="BG124" s="7"/>
      <c r="BH124" s="7" t="str">
        <f t="shared" ca="1" si="21"/>
        <v/>
      </c>
      <c r="BI124" s="4" t="str">
        <f t="shared" si="31"/>
        <v/>
      </c>
      <c r="BJ124" s="123" t="str">
        <f t="shared" si="22"/>
        <v/>
      </c>
      <c r="BK124" s="140" t="str">
        <f t="shared" si="29"/>
        <v/>
      </c>
      <c r="BQ124" s="4" t="str">
        <f>IF(IFERROR(VLOOKUP(C124,C125:C$1993,1,0),"")="","",COUNTIF(C:C,C124))</f>
        <v/>
      </c>
      <c r="BU124" s="5" t="str">
        <f>IF(B124="","",IF(BQ124="",1+(MAX(BU$2:BU123)),""))</f>
        <v/>
      </c>
      <c r="BV124" s="5" t="str">
        <f t="shared" si="23"/>
        <v/>
      </c>
      <c r="BW124" s="5" t="str">
        <f t="shared" si="24"/>
        <v/>
      </c>
      <c r="BX124" s="14" t="str">
        <f t="shared" si="25"/>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43"/>
      <c r="AY125" s="124"/>
      <c r="AZ125" s="124"/>
      <c r="BA125" s="4"/>
      <c r="BB125" s="127"/>
      <c r="BC125" s="4"/>
      <c r="BD125" s="4"/>
      <c r="BE125" s="9"/>
      <c r="BF125" s="7"/>
      <c r="BG125" s="7"/>
      <c r="BH125" s="7" t="str">
        <f t="shared" ca="1" si="21"/>
        <v/>
      </c>
      <c r="BI125" s="4" t="str">
        <f t="shared" si="31"/>
        <v/>
      </c>
      <c r="BJ125" s="123" t="str">
        <f t="shared" si="22"/>
        <v/>
      </c>
      <c r="BK125" s="140" t="str">
        <f t="shared" si="29"/>
        <v/>
      </c>
      <c r="BQ125" s="4" t="str">
        <f>IF(IFERROR(VLOOKUP(C125,C126:C$1993,1,0),"")="","",COUNTIF(C:C,C125))</f>
        <v/>
      </c>
      <c r="BU125" s="5" t="str">
        <f>IF(B125="","",IF(BQ125="",1+(MAX(BU$2:BU124)),""))</f>
        <v/>
      </c>
      <c r="BV125" s="5" t="str">
        <f t="shared" si="23"/>
        <v/>
      </c>
      <c r="BW125" s="5" t="str">
        <f t="shared" si="24"/>
        <v/>
      </c>
      <c r="BX125" s="14" t="str">
        <f t="shared" si="25"/>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43"/>
      <c r="AY126" s="124"/>
      <c r="AZ126" s="124"/>
      <c r="BA126" s="4"/>
      <c r="BB126" s="127"/>
      <c r="BC126" s="4"/>
      <c r="BD126" s="4"/>
      <c r="BE126" s="9" t="s">
        <v>157</v>
      </c>
      <c r="BF126" s="7"/>
      <c r="BG126" s="7"/>
      <c r="BH126" s="7" t="str">
        <f t="shared" ca="1" si="21"/>
        <v/>
      </c>
      <c r="BI126" s="4" t="str">
        <f t="shared" si="31"/>
        <v/>
      </c>
      <c r="BJ126" s="123" t="str">
        <f t="shared" si="22"/>
        <v/>
      </c>
      <c r="BK126" s="140" t="str">
        <f t="shared" si="29"/>
        <v/>
      </c>
      <c r="BQ126" s="4" t="str">
        <f>IF(IFERROR(VLOOKUP(C126,C127:C$1993,1,0),"")="","",COUNTIF(C:C,C126))</f>
        <v/>
      </c>
      <c r="BU126" s="5" t="str">
        <f>IF(B126="","",IF(BQ126="",1+(MAX(BU$2:BU125)),""))</f>
        <v/>
      </c>
      <c r="BV126" s="5" t="str">
        <f t="shared" si="23"/>
        <v/>
      </c>
      <c r="BW126" s="5" t="str">
        <f t="shared" si="24"/>
        <v/>
      </c>
      <c r="BX126" s="14" t="str">
        <f t="shared" si="25"/>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43"/>
      <c r="AY127" s="124"/>
      <c r="AZ127" s="124"/>
      <c r="BA127" s="4"/>
      <c r="BB127" s="127"/>
      <c r="BC127" s="4"/>
      <c r="BD127" s="4"/>
      <c r="BE127" s="9"/>
      <c r="BF127" s="7"/>
      <c r="BG127" s="7"/>
      <c r="BH127" s="7" t="str">
        <f t="shared" ca="1" si="21"/>
        <v/>
      </c>
      <c r="BI127" s="4" t="str">
        <f t="shared" si="31"/>
        <v/>
      </c>
      <c r="BJ127" s="123" t="str">
        <f t="shared" si="22"/>
        <v/>
      </c>
      <c r="BK127" s="140" t="str">
        <f t="shared" si="29"/>
        <v/>
      </c>
      <c r="BQ127" s="4" t="str">
        <f>IF(IFERROR(VLOOKUP(C127,C128:C$1993,1,0),"")="","",COUNTIF(C:C,C127))</f>
        <v/>
      </c>
      <c r="BU127" s="5" t="str">
        <f>IF(B127="","",IF(BQ127="",1+(MAX(BU$2:BU126)),""))</f>
        <v/>
      </c>
      <c r="BV127" s="5" t="str">
        <f t="shared" si="23"/>
        <v/>
      </c>
      <c r="BW127" s="5" t="str">
        <f t="shared" si="24"/>
        <v/>
      </c>
      <c r="BX127" s="14" t="str">
        <f t="shared" si="25"/>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43"/>
      <c r="AY128" s="124"/>
      <c r="AZ128" s="124"/>
      <c r="BA128" s="4"/>
      <c r="BB128" s="127"/>
      <c r="BC128" s="4"/>
      <c r="BD128" s="4"/>
      <c r="BE128" s="9" t="s">
        <v>157</v>
      </c>
      <c r="BF128" s="7"/>
      <c r="BG128" s="7"/>
      <c r="BH128" s="7" t="str">
        <f t="shared" ca="1" si="21"/>
        <v/>
      </c>
      <c r="BI128" s="4" t="str">
        <f t="shared" si="31"/>
        <v/>
      </c>
      <c r="BJ128" s="123" t="str">
        <f t="shared" si="22"/>
        <v/>
      </c>
      <c r="BK128" s="140" t="str">
        <f t="shared" si="29"/>
        <v/>
      </c>
      <c r="BQ128" s="4" t="str">
        <f>IF(IFERROR(VLOOKUP(C128,C129:C$1993,1,0),"")="","",COUNTIF(C:C,C128))</f>
        <v/>
      </c>
      <c r="BU128" s="5" t="str">
        <f>IF(B128="","",IF(BQ128="",1+(MAX(BU$2:BU127)),""))</f>
        <v/>
      </c>
      <c r="BV128" s="5" t="str">
        <f t="shared" si="23"/>
        <v/>
      </c>
      <c r="BW128" s="5" t="str">
        <f t="shared" si="24"/>
        <v/>
      </c>
      <c r="BX128" s="14" t="str">
        <f t="shared" si="25"/>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43"/>
      <c r="AY129" s="124"/>
      <c r="AZ129" s="124"/>
      <c r="BA129" s="4"/>
      <c r="BB129" s="127"/>
      <c r="BC129" s="4"/>
      <c r="BD129" s="4"/>
      <c r="BE129" s="9"/>
      <c r="BF129" s="7"/>
      <c r="BG129" s="7"/>
      <c r="BH129" s="7" t="str">
        <f t="shared" ca="1" si="21"/>
        <v/>
      </c>
      <c r="BI129" s="4" t="str">
        <f t="shared" si="31"/>
        <v/>
      </c>
      <c r="BJ129" s="123" t="str">
        <f t="shared" si="22"/>
        <v/>
      </c>
      <c r="BK129" s="140" t="str">
        <f t="shared" si="29"/>
        <v/>
      </c>
      <c r="BQ129" s="4" t="str">
        <f>IF(IFERROR(VLOOKUP(C129,C130:C$1993,1,0),"")="","",COUNTIF(C:C,C129))</f>
        <v/>
      </c>
      <c r="BU129" s="5" t="str">
        <f>IF(B129="","",IF(BQ129="",1+(MAX(BU$2:BU128)),""))</f>
        <v/>
      </c>
      <c r="BV129" s="5" t="str">
        <f t="shared" si="23"/>
        <v/>
      </c>
      <c r="BW129" s="5" t="str">
        <f t="shared" si="24"/>
        <v/>
      </c>
      <c r="BX129" s="14" t="str">
        <f t="shared" si="25"/>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43"/>
      <c r="AY130" s="124"/>
      <c r="AZ130" s="124"/>
      <c r="BA130" s="4"/>
      <c r="BB130" s="127"/>
      <c r="BC130" s="4"/>
      <c r="BD130" s="4"/>
      <c r="BE130" s="9" t="s">
        <v>157</v>
      </c>
      <c r="BF130" s="7"/>
      <c r="BG130" s="7"/>
      <c r="BH130" s="7" t="str">
        <f t="shared" ref="BH130:BH193" ca="1" si="35">IFERROR(IF(BE130="","",IF(BA130=5,"",IF(BE130-TODAY()&gt;0,"VIGENTE","VENCIDO"))),"")</f>
        <v/>
      </c>
      <c r="BI130" s="4" t="str">
        <f t="shared" si="31"/>
        <v/>
      </c>
      <c r="BJ130" s="123" t="str">
        <f t="shared" ref="BJ130:BJ193" si="36">IFERROR(IF(AA130="","",AA130/V130),"")</f>
        <v/>
      </c>
      <c r="BK130" s="140" t="str">
        <f t="shared" si="29"/>
        <v/>
      </c>
      <c r="BQ130" s="4" t="str">
        <f>IF(IFERROR(VLOOKUP(C130,C131:C$1993,1,0),"")="","",COUNTIF(C:C,C130))</f>
        <v/>
      </c>
      <c r="BU130" s="5" t="str">
        <f>IF(B130="","",IF(BQ130="",1+(MAX(BU$2:BU129)),""))</f>
        <v/>
      </c>
      <c r="BV130" s="5" t="str">
        <f t="shared" ref="BV130:BV193" si="37">IF(BU130="","",Z130)</f>
        <v/>
      </c>
      <c r="BW130" s="5" t="str">
        <f t="shared" ref="BW130:BW193" si="38">IF(BU130="","",H130)</f>
        <v/>
      </c>
      <c r="BX130" s="14" t="str">
        <f t="shared" ref="BX130:BX193" si="39">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ref="A131:A194" ca="1" si="40">IF(OR(AS131="",BH131="",BH131="VENCIDO"),IF(B131="","",IF(LEN(B131)=1,"000"&amp;B131,IF(LEN(B131)=2,"00"&amp;B131,IF(LEN(B131)=3,"0"&amp;B131,B131)))),C131)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43"/>
      <c r="AY131" s="124"/>
      <c r="AZ131" s="124"/>
      <c r="BA131" s="4"/>
      <c r="BB131" s="127"/>
      <c r="BC131" s="4"/>
      <c r="BD131" s="4"/>
      <c r="BE131" s="9"/>
      <c r="BF131" s="7"/>
      <c r="BG131" s="7"/>
      <c r="BH131" s="7" t="str">
        <f t="shared" ca="1" si="35"/>
        <v/>
      </c>
      <c r="BI131" s="4" t="str">
        <f t="shared" si="31"/>
        <v/>
      </c>
      <c r="BJ131" s="123" t="str">
        <f t="shared" si="36"/>
        <v/>
      </c>
      <c r="BK131" s="140" t="str">
        <f t="shared" ref="BK131:BK194" si="42">IFERROR(IF(AA131/Z131=0,"",AA131/Z131),"")</f>
        <v/>
      </c>
      <c r="BQ131" s="4" t="str">
        <f>IF(IFERROR(VLOOKUP(C131,C132:C$1993,1,0),"")="","",COUNTIF(C:C,C131))</f>
        <v/>
      </c>
      <c r="BU131" s="5" t="str">
        <f>IF(B131="","",IF(BQ131="",1+(MAX(BU$2:BU130)),""))</f>
        <v/>
      </c>
      <c r="BV131" s="5" t="str">
        <f t="shared" si="37"/>
        <v/>
      </c>
      <c r="BW131" s="5" t="str">
        <f t="shared" si="38"/>
        <v/>
      </c>
      <c r="BX131" s="14" t="str">
        <f t="shared" si="39"/>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43"/>
      <c r="AY132" s="124"/>
      <c r="AZ132" s="124"/>
      <c r="BA132" s="4"/>
      <c r="BB132" s="127"/>
      <c r="BC132" s="4"/>
      <c r="BD132" s="4"/>
      <c r="BE132" s="9" t="s">
        <v>157</v>
      </c>
      <c r="BF132" s="7"/>
      <c r="BG132" s="7"/>
      <c r="BH132" s="7" t="str">
        <f t="shared" ca="1" si="35"/>
        <v/>
      </c>
      <c r="BI132" s="4" t="str">
        <f t="shared" si="31"/>
        <v/>
      </c>
      <c r="BJ132" s="123" t="str">
        <f t="shared" si="36"/>
        <v/>
      </c>
      <c r="BK132" s="140" t="str">
        <f t="shared" si="42"/>
        <v/>
      </c>
      <c r="BQ132" s="4" t="str">
        <f>IF(IFERROR(VLOOKUP(C132,C133:C$1993,1,0),"")="","",COUNTIF(C:C,C132))</f>
        <v/>
      </c>
      <c r="BU132" s="5" t="str">
        <f>IF(B132="","",IF(BQ132="",1+(MAX(BU$2:BU131)),""))</f>
        <v/>
      </c>
      <c r="BV132" s="5" t="str">
        <f t="shared" si="37"/>
        <v/>
      </c>
      <c r="BW132" s="5" t="str">
        <f t="shared" si="38"/>
        <v/>
      </c>
      <c r="BX132" s="14" t="str">
        <f t="shared" si="39"/>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43"/>
      <c r="AY133" s="124"/>
      <c r="AZ133" s="124"/>
      <c r="BA133" s="4"/>
      <c r="BB133" s="127"/>
      <c r="BC133" s="4"/>
      <c r="BD133" s="4"/>
      <c r="BE133" s="9"/>
      <c r="BF133" s="7"/>
      <c r="BG133" s="7"/>
      <c r="BH133" s="7" t="str">
        <f t="shared" ca="1" si="35"/>
        <v/>
      </c>
      <c r="BI133" s="4" t="str">
        <f t="shared" si="31"/>
        <v/>
      </c>
      <c r="BJ133" s="123" t="str">
        <f t="shared" si="36"/>
        <v/>
      </c>
      <c r="BK133" s="140" t="str">
        <f t="shared" si="42"/>
        <v/>
      </c>
      <c r="BQ133" s="4" t="str">
        <f>IF(IFERROR(VLOOKUP(C133,C134:C$1993,1,0),"")="","",COUNTIF(C:C,C133))</f>
        <v/>
      </c>
      <c r="BU133" s="5" t="str">
        <f>IF(B133="","",IF(BQ133="",1+(MAX(BU$2:BU132)),""))</f>
        <v/>
      </c>
      <c r="BV133" s="5" t="str">
        <f t="shared" si="37"/>
        <v/>
      </c>
      <c r="BW133" s="5" t="str">
        <f t="shared" si="38"/>
        <v/>
      </c>
      <c r="BX133" s="14" t="str">
        <f t="shared" si="39"/>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43"/>
      <c r="AY134" s="124"/>
      <c r="AZ134" s="124"/>
      <c r="BA134" s="4"/>
      <c r="BB134" s="127"/>
      <c r="BC134" s="4"/>
      <c r="BD134" s="4"/>
      <c r="BE134" s="9" t="s">
        <v>157</v>
      </c>
      <c r="BF134" s="7"/>
      <c r="BG134" s="7"/>
      <c r="BH134" s="7" t="str">
        <f t="shared" ca="1" si="35"/>
        <v/>
      </c>
      <c r="BI134" s="4" t="str">
        <f t="shared" si="31"/>
        <v/>
      </c>
      <c r="BJ134" s="123" t="str">
        <f t="shared" si="36"/>
        <v/>
      </c>
      <c r="BK134" s="140" t="str">
        <f t="shared" si="42"/>
        <v/>
      </c>
      <c r="BQ134" s="4" t="str">
        <f>IF(IFERROR(VLOOKUP(C134,C135:C$1993,1,0),"")="","",COUNTIF(C:C,C134))</f>
        <v/>
      </c>
      <c r="BU134" s="5" t="str">
        <f>IF(B134="","",IF(BQ134="",1+(MAX(BU$2:BU133)),""))</f>
        <v/>
      </c>
      <c r="BV134" s="5" t="str">
        <f t="shared" si="37"/>
        <v/>
      </c>
      <c r="BW134" s="5" t="str">
        <f t="shared" si="38"/>
        <v/>
      </c>
      <c r="BX134" s="14" t="str">
        <f t="shared" si="39"/>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43"/>
      <c r="AY135" s="124"/>
      <c r="AZ135" s="124"/>
      <c r="BA135" s="4"/>
      <c r="BB135" s="127"/>
      <c r="BC135" s="4"/>
      <c r="BD135" s="4"/>
      <c r="BE135" s="9"/>
      <c r="BF135" s="7"/>
      <c r="BG135" s="7"/>
      <c r="BH135" s="7" t="str">
        <f t="shared" ca="1" si="35"/>
        <v/>
      </c>
      <c r="BI135" s="4" t="str">
        <f t="shared" si="31"/>
        <v/>
      </c>
      <c r="BJ135" s="123" t="str">
        <f t="shared" si="36"/>
        <v/>
      </c>
      <c r="BK135" s="140" t="str">
        <f t="shared" si="42"/>
        <v/>
      </c>
      <c r="BQ135" s="4" t="str">
        <f>IF(IFERROR(VLOOKUP(C135,C136:C$1993,1,0),"")="","",COUNTIF(C:C,C135))</f>
        <v/>
      </c>
      <c r="BU135" s="5" t="str">
        <f>IF(B135="","",IF(BQ135="",1+(MAX(BU$2:BU134)),""))</f>
        <v/>
      </c>
      <c r="BV135" s="5" t="str">
        <f t="shared" si="37"/>
        <v/>
      </c>
      <c r="BW135" s="5" t="str">
        <f t="shared" si="38"/>
        <v/>
      </c>
      <c r="BX135" s="14" t="str">
        <f t="shared" si="39"/>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43"/>
      <c r="AY136" s="124"/>
      <c r="AZ136" s="124"/>
      <c r="BA136" s="4"/>
      <c r="BB136" s="127"/>
      <c r="BC136" s="4"/>
      <c r="BD136" s="4"/>
      <c r="BE136" s="9" t="s">
        <v>157</v>
      </c>
      <c r="BF136" s="7"/>
      <c r="BG136" s="7"/>
      <c r="BH136" s="7" t="str">
        <f t="shared" ca="1" si="35"/>
        <v/>
      </c>
      <c r="BI136" s="4" t="str">
        <f t="shared" si="31"/>
        <v/>
      </c>
      <c r="BJ136" s="123" t="str">
        <f t="shared" si="36"/>
        <v/>
      </c>
      <c r="BK136" s="140" t="str">
        <f t="shared" si="42"/>
        <v/>
      </c>
      <c r="BQ136" s="4" t="str">
        <f>IF(IFERROR(VLOOKUP(C136,C137:C$1993,1,0),"")="","",COUNTIF(C:C,C136))</f>
        <v/>
      </c>
      <c r="BU136" s="5" t="str">
        <f>IF(B136="","",IF(BQ136="",1+(MAX(BU$2:BU135)),""))</f>
        <v/>
      </c>
      <c r="BV136" s="5" t="str">
        <f t="shared" si="37"/>
        <v/>
      </c>
      <c r="BW136" s="5" t="str">
        <f t="shared" si="38"/>
        <v/>
      </c>
      <c r="BX136" s="14" t="str">
        <f t="shared" si="39"/>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43"/>
      <c r="AY137" s="124"/>
      <c r="AZ137" s="124"/>
      <c r="BA137" s="4"/>
      <c r="BB137" s="127"/>
      <c r="BC137" s="4"/>
      <c r="BD137" s="4"/>
      <c r="BE137" s="9"/>
      <c r="BF137" s="7"/>
      <c r="BG137" s="7"/>
      <c r="BH137" s="7" t="str">
        <f t="shared" ca="1" si="35"/>
        <v/>
      </c>
      <c r="BI137" s="4" t="str">
        <f t="shared" si="31"/>
        <v/>
      </c>
      <c r="BJ137" s="123" t="str">
        <f t="shared" si="36"/>
        <v/>
      </c>
      <c r="BK137" s="140" t="str">
        <f t="shared" si="42"/>
        <v/>
      </c>
      <c r="BQ137" s="4" t="str">
        <f>IF(IFERROR(VLOOKUP(C137,C138:C$1993,1,0),"")="","",COUNTIF(C:C,C137))</f>
        <v/>
      </c>
      <c r="BU137" s="5" t="str">
        <f>IF(B137="","",IF(BQ137="",1+(MAX(BU$2:BU136)),""))</f>
        <v/>
      </c>
      <c r="BV137" s="5" t="str">
        <f t="shared" si="37"/>
        <v/>
      </c>
      <c r="BW137" s="5" t="str">
        <f t="shared" si="38"/>
        <v/>
      </c>
      <c r="BX137" s="14" t="str">
        <f t="shared" si="39"/>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43"/>
      <c r="AY138" s="124"/>
      <c r="AZ138" s="124"/>
      <c r="BA138" s="4"/>
      <c r="BB138" s="127"/>
      <c r="BC138" s="4"/>
      <c r="BD138" s="4"/>
      <c r="BE138" s="9" t="s">
        <v>157</v>
      </c>
      <c r="BF138" s="7"/>
      <c r="BG138" s="7"/>
      <c r="BH138" s="7" t="str">
        <f t="shared" ca="1" si="35"/>
        <v/>
      </c>
      <c r="BI138" s="4" t="str">
        <f t="shared" si="31"/>
        <v/>
      </c>
      <c r="BJ138" s="123" t="str">
        <f t="shared" si="36"/>
        <v/>
      </c>
      <c r="BK138" s="140" t="str">
        <f t="shared" si="42"/>
        <v/>
      </c>
      <c r="BQ138" s="4" t="str">
        <f>IF(IFERROR(VLOOKUP(C138,C139:C$1993,1,0),"")="","",COUNTIF(C:C,C138))</f>
        <v/>
      </c>
      <c r="BU138" s="5" t="str">
        <f>IF(B138="","",IF(BQ138="",1+(MAX(BU$2:BU137)),""))</f>
        <v/>
      </c>
      <c r="BV138" s="5" t="str">
        <f t="shared" si="37"/>
        <v/>
      </c>
      <c r="BW138" s="5" t="str">
        <f t="shared" si="38"/>
        <v/>
      </c>
      <c r="BX138" s="14" t="str">
        <f t="shared" si="39"/>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43"/>
      <c r="AY139" s="124"/>
      <c r="AZ139" s="124"/>
      <c r="BA139" s="4"/>
      <c r="BB139" s="127"/>
      <c r="BC139" s="4"/>
      <c r="BD139" s="4"/>
      <c r="BE139" s="9"/>
      <c r="BF139" s="7"/>
      <c r="BG139" s="7"/>
      <c r="BH139" s="7" t="str">
        <f t="shared" ca="1" si="35"/>
        <v/>
      </c>
      <c r="BI139" s="4" t="str">
        <f t="shared" si="31"/>
        <v/>
      </c>
      <c r="BJ139" s="123" t="str">
        <f t="shared" si="36"/>
        <v/>
      </c>
      <c r="BK139" s="140" t="str">
        <f t="shared" si="42"/>
        <v/>
      </c>
      <c r="BQ139" s="4" t="str">
        <f>IF(IFERROR(VLOOKUP(C139,C140:C$1993,1,0),"")="","",COUNTIF(C:C,C139))</f>
        <v/>
      </c>
      <c r="BU139" s="5" t="str">
        <f>IF(B139="","",IF(BQ139="",1+(MAX(BU$2:BU138)),""))</f>
        <v/>
      </c>
      <c r="BV139" s="5" t="str">
        <f t="shared" si="37"/>
        <v/>
      </c>
      <c r="BW139" s="5" t="str">
        <f t="shared" si="38"/>
        <v/>
      </c>
      <c r="BX139" s="14" t="str">
        <f t="shared" si="39"/>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43"/>
      <c r="AY140" s="124"/>
      <c r="AZ140" s="124"/>
      <c r="BA140" s="4"/>
      <c r="BB140" s="127"/>
      <c r="BC140" s="4"/>
      <c r="BD140" s="4"/>
      <c r="BE140" s="9" t="s">
        <v>157</v>
      </c>
      <c r="BF140" s="7"/>
      <c r="BG140" s="7"/>
      <c r="BH140" s="7" t="str">
        <f t="shared" ca="1" si="35"/>
        <v/>
      </c>
      <c r="BI140" s="4" t="str">
        <f t="shared" si="31"/>
        <v/>
      </c>
      <c r="BJ140" s="123" t="str">
        <f t="shared" si="36"/>
        <v/>
      </c>
      <c r="BK140" s="140" t="str">
        <f t="shared" si="42"/>
        <v/>
      </c>
      <c r="BQ140" s="4" t="str">
        <f>IF(IFERROR(VLOOKUP(C140,C141:C$1993,1,0),"")="","",COUNTIF(C:C,C140))</f>
        <v/>
      </c>
      <c r="BU140" s="5" t="str">
        <f>IF(B140="","",IF(BQ140="",1+(MAX(BU$2:BU139)),""))</f>
        <v/>
      </c>
      <c r="BV140" s="5" t="str">
        <f t="shared" si="37"/>
        <v/>
      </c>
      <c r="BW140" s="5" t="str">
        <f t="shared" si="38"/>
        <v/>
      </c>
      <c r="BX140" s="14" t="str">
        <f t="shared" si="39"/>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43"/>
      <c r="AY141" s="124"/>
      <c r="AZ141" s="124"/>
      <c r="BA141" s="4"/>
      <c r="BB141" s="127"/>
      <c r="BC141" s="4"/>
      <c r="BD141" s="4"/>
      <c r="BE141" s="9"/>
      <c r="BF141" s="7"/>
      <c r="BG141" s="7"/>
      <c r="BH141" s="7" t="str">
        <f t="shared" ca="1" si="35"/>
        <v/>
      </c>
      <c r="BI141" s="4" t="str">
        <f t="shared" si="31"/>
        <v/>
      </c>
      <c r="BJ141" s="123" t="str">
        <f t="shared" si="36"/>
        <v/>
      </c>
      <c r="BK141" s="140" t="str">
        <f t="shared" si="42"/>
        <v/>
      </c>
      <c r="BQ141" s="4" t="str">
        <f>IF(IFERROR(VLOOKUP(C141,C142:C$1993,1,0),"")="","",COUNTIF(C:C,C141))</f>
        <v/>
      </c>
      <c r="BU141" s="5" t="str">
        <f>IF(B141="","",IF(BQ141="",1+(MAX(BU$2:BU140)),""))</f>
        <v/>
      </c>
      <c r="BV141" s="5" t="str">
        <f t="shared" si="37"/>
        <v/>
      </c>
      <c r="BW141" s="5" t="str">
        <f t="shared" si="38"/>
        <v/>
      </c>
      <c r="BX141" s="14" t="str">
        <f t="shared" si="39"/>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43"/>
      <c r="AY142" s="124"/>
      <c r="AZ142" s="124"/>
      <c r="BA142" s="4"/>
      <c r="BB142" s="127"/>
      <c r="BC142" s="4"/>
      <c r="BD142" s="4"/>
      <c r="BE142" s="9" t="s">
        <v>157</v>
      </c>
      <c r="BF142" s="7"/>
      <c r="BG142" s="7"/>
      <c r="BH142" s="7" t="str">
        <f t="shared" ca="1" si="35"/>
        <v/>
      </c>
      <c r="BI142" s="4" t="str">
        <f t="shared" si="31"/>
        <v/>
      </c>
      <c r="BJ142" s="123" t="str">
        <f t="shared" si="36"/>
        <v/>
      </c>
      <c r="BK142" s="140" t="str">
        <f t="shared" si="42"/>
        <v/>
      </c>
      <c r="BQ142" s="4" t="str">
        <f>IF(IFERROR(VLOOKUP(C142,C143:C$1993,1,0),"")="","",COUNTIF(C:C,C142))</f>
        <v/>
      </c>
      <c r="BU142" s="5" t="str">
        <f>IF(B142="","",IF(BQ142="",1+(MAX(BU$2:BU141)),""))</f>
        <v/>
      </c>
      <c r="BV142" s="5" t="str">
        <f t="shared" si="37"/>
        <v/>
      </c>
      <c r="BW142" s="5" t="str">
        <f t="shared" si="38"/>
        <v/>
      </c>
      <c r="BX142" s="14" t="str">
        <f t="shared" si="39"/>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43"/>
      <c r="AY143" s="124"/>
      <c r="AZ143" s="124"/>
      <c r="BA143" s="4"/>
      <c r="BB143" s="127"/>
      <c r="BC143" s="4"/>
      <c r="BD143" s="4"/>
      <c r="BE143" s="9"/>
      <c r="BF143" s="7"/>
      <c r="BG143" s="7"/>
      <c r="BH143" s="7" t="str">
        <f t="shared" ca="1" si="35"/>
        <v/>
      </c>
      <c r="BI143" s="4" t="str">
        <f t="shared" si="31"/>
        <v/>
      </c>
      <c r="BJ143" s="123" t="str">
        <f t="shared" si="36"/>
        <v/>
      </c>
      <c r="BK143" s="140" t="str">
        <f t="shared" si="42"/>
        <v/>
      </c>
      <c r="BQ143" s="4" t="str">
        <f>IF(IFERROR(VLOOKUP(C143,C144:C$1993,1,0),"")="","",COUNTIF(C:C,C143))</f>
        <v/>
      </c>
      <c r="BU143" s="5" t="str">
        <f>IF(B143="","",IF(BQ143="",1+(MAX(BU$2:BU142)),""))</f>
        <v/>
      </c>
      <c r="BV143" s="5" t="str">
        <f t="shared" si="37"/>
        <v/>
      </c>
      <c r="BW143" s="5" t="str">
        <f t="shared" si="38"/>
        <v/>
      </c>
      <c r="BX143" s="14" t="str">
        <f t="shared" si="39"/>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43"/>
      <c r="AY144" s="124"/>
      <c r="AZ144" s="124"/>
      <c r="BA144" s="4"/>
      <c r="BB144" s="127"/>
      <c r="BC144" s="4"/>
      <c r="BD144" s="4"/>
      <c r="BE144" s="9" t="s">
        <v>157</v>
      </c>
      <c r="BF144" s="7"/>
      <c r="BG144" s="7"/>
      <c r="BH144" s="7" t="str">
        <f t="shared" ca="1" si="35"/>
        <v/>
      </c>
      <c r="BI144" s="4" t="str">
        <f t="shared" si="31"/>
        <v/>
      </c>
      <c r="BJ144" s="123" t="str">
        <f t="shared" si="36"/>
        <v/>
      </c>
      <c r="BK144" s="140" t="str">
        <f t="shared" si="42"/>
        <v/>
      </c>
      <c r="BQ144" s="4" t="str">
        <f>IF(IFERROR(VLOOKUP(C144,C145:C$1993,1,0),"")="","",COUNTIF(C:C,C144))</f>
        <v/>
      </c>
      <c r="BU144" s="5" t="str">
        <f>IF(B144="","",IF(BQ144="",1+(MAX(BU$2:BU143)),""))</f>
        <v/>
      </c>
      <c r="BV144" s="5" t="str">
        <f t="shared" si="37"/>
        <v/>
      </c>
      <c r="BW144" s="5" t="str">
        <f t="shared" si="38"/>
        <v/>
      </c>
      <c r="BX144" s="14" t="str">
        <f t="shared" si="39"/>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43"/>
      <c r="AY145" s="124"/>
      <c r="AZ145" s="124"/>
      <c r="BA145" s="4"/>
      <c r="BB145" s="127"/>
      <c r="BC145" s="4"/>
      <c r="BD145" s="4"/>
      <c r="BE145" s="9"/>
      <c r="BF145" s="7"/>
      <c r="BG145" s="7"/>
      <c r="BH145" s="7" t="str">
        <f t="shared" ca="1" si="35"/>
        <v/>
      </c>
      <c r="BI145" s="4" t="str">
        <f t="shared" si="31"/>
        <v/>
      </c>
      <c r="BJ145" s="123" t="str">
        <f t="shared" si="36"/>
        <v/>
      </c>
      <c r="BK145" s="140" t="str">
        <f t="shared" si="42"/>
        <v/>
      </c>
      <c r="BQ145" s="4" t="str">
        <f>IF(IFERROR(VLOOKUP(C145,C146:C$1993,1,0),"")="","",COUNTIF(C:C,C145))</f>
        <v/>
      </c>
      <c r="BU145" s="5" t="str">
        <f>IF(B145="","",IF(BQ145="",1+(MAX(BU$2:BU144)),""))</f>
        <v/>
      </c>
      <c r="BV145" s="5" t="str">
        <f t="shared" si="37"/>
        <v/>
      </c>
      <c r="BW145" s="5" t="str">
        <f t="shared" si="38"/>
        <v/>
      </c>
      <c r="BX145" s="14" t="str">
        <f t="shared" si="39"/>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43"/>
      <c r="AY146" s="124"/>
      <c r="AZ146" s="124"/>
      <c r="BA146" s="4"/>
      <c r="BB146" s="127"/>
      <c r="BC146" s="4"/>
      <c r="BD146" s="4"/>
      <c r="BE146" s="9" t="s">
        <v>157</v>
      </c>
      <c r="BF146" s="7"/>
      <c r="BG146" s="7"/>
      <c r="BH146" s="7" t="str">
        <f t="shared" ca="1" si="35"/>
        <v/>
      </c>
      <c r="BI146" s="4" t="str">
        <f t="shared" si="31"/>
        <v/>
      </c>
      <c r="BJ146" s="123" t="str">
        <f t="shared" si="36"/>
        <v/>
      </c>
      <c r="BK146" s="140" t="str">
        <f t="shared" si="42"/>
        <v/>
      </c>
      <c r="BQ146" s="4" t="str">
        <f>IF(IFERROR(VLOOKUP(C146,C147:C$1993,1,0),"")="","",COUNTIF(C:C,C146))</f>
        <v/>
      </c>
      <c r="BU146" s="5" t="str">
        <f>IF(B146="","",IF(BQ146="",1+(MAX(BU$2:BU145)),""))</f>
        <v/>
      </c>
      <c r="BV146" s="5" t="str">
        <f t="shared" si="37"/>
        <v/>
      </c>
      <c r="BW146" s="5" t="str">
        <f t="shared" si="38"/>
        <v/>
      </c>
      <c r="BX146" s="14" t="str">
        <f t="shared" si="39"/>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43"/>
      <c r="AY147" s="124"/>
      <c r="AZ147" s="124"/>
      <c r="BA147" s="4"/>
      <c r="BB147" s="127"/>
      <c r="BC147" s="4"/>
      <c r="BD147" s="4"/>
      <c r="BE147" s="9"/>
      <c r="BF147" s="7"/>
      <c r="BG147" s="7"/>
      <c r="BH147" s="7" t="str">
        <f t="shared" ca="1" si="35"/>
        <v/>
      </c>
      <c r="BI147" s="4" t="str">
        <f t="shared" ref="BI147:BI210" si="44">IFERROR(IF(AA147=0,"",AA147/BB147),"")</f>
        <v/>
      </c>
      <c r="BJ147" s="123" t="str">
        <f t="shared" si="36"/>
        <v/>
      </c>
      <c r="BK147" s="140" t="str">
        <f t="shared" si="42"/>
        <v/>
      </c>
      <c r="BQ147" s="4" t="str">
        <f>IF(IFERROR(VLOOKUP(C147,C148:C$1993,1,0),"")="","",COUNTIF(C:C,C147))</f>
        <v/>
      </c>
      <c r="BU147" s="5" t="str">
        <f>IF(B147="","",IF(BQ147="",1+(MAX(BU$2:BU146)),""))</f>
        <v/>
      </c>
      <c r="BV147" s="5" t="str">
        <f t="shared" si="37"/>
        <v/>
      </c>
      <c r="BW147" s="5" t="str">
        <f t="shared" si="38"/>
        <v/>
      </c>
      <c r="BX147" s="14" t="str">
        <f t="shared" si="39"/>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43"/>
      <c r="AY148" s="124"/>
      <c r="AZ148" s="124"/>
      <c r="BA148" s="4"/>
      <c r="BB148" s="127"/>
      <c r="BC148" s="4"/>
      <c r="BD148" s="4"/>
      <c r="BE148" s="9" t="s">
        <v>157</v>
      </c>
      <c r="BF148" s="7"/>
      <c r="BG148" s="7"/>
      <c r="BH148" s="7" t="str">
        <f t="shared" ca="1" si="35"/>
        <v/>
      </c>
      <c r="BI148" s="4" t="str">
        <f t="shared" si="44"/>
        <v/>
      </c>
      <c r="BJ148" s="123" t="str">
        <f t="shared" si="36"/>
        <v/>
      </c>
      <c r="BK148" s="140" t="str">
        <f t="shared" si="42"/>
        <v/>
      </c>
      <c r="BQ148" s="4" t="str">
        <f>IF(IFERROR(VLOOKUP(C148,C149:C$1993,1,0),"")="","",COUNTIF(C:C,C148))</f>
        <v/>
      </c>
      <c r="BU148" s="5" t="str">
        <f>IF(B148="","",IF(BQ148="",1+(MAX(BU$2:BU147)),""))</f>
        <v/>
      </c>
      <c r="BV148" s="5" t="str">
        <f t="shared" si="37"/>
        <v/>
      </c>
      <c r="BW148" s="5" t="str">
        <f t="shared" si="38"/>
        <v/>
      </c>
      <c r="BX148" s="14" t="str">
        <f t="shared" si="39"/>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43"/>
      <c r="AY149" s="124"/>
      <c r="AZ149" s="124"/>
      <c r="BA149" s="4"/>
      <c r="BB149" s="127"/>
      <c r="BC149" s="4"/>
      <c r="BD149" s="4"/>
      <c r="BE149" s="9"/>
      <c r="BF149" s="7"/>
      <c r="BG149" s="7"/>
      <c r="BH149" s="7" t="str">
        <f t="shared" ca="1" si="35"/>
        <v/>
      </c>
      <c r="BI149" s="4" t="str">
        <f t="shared" si="44"/>
        <v/>
      </c>
      <c r="BJ149" s="123" t="str">
        <f t="shared" si="36"/>
        <v/>
      </c>
      <c r="BK149" s="140" t="str">
        <f t="shared" si="42"/>
        <v/>
      </c>
      <c r="BQ149" s="4" t="str">
        <f>IF(IFERROR(VLOOKUP(C149,C150:C$1993,1,0),"")="","",COUNTIF(C:C,C149))</f>
        <v/>
      </c>
      <c r="BU149" s="5" t="str">
        <f>IF(B149="","",IF(BQ149="",1+(MAX(BU$2:BU148)),""))</f>
        <v/>
      </c>
      <c r="BV149" s="5" t="str">
        <f t="shared" si="37"/>
        <v/>
      </c>
      <c r="BW149" s="5" t="str">
        <f t="shared" si="38"/>
        <v/>
      </c>
      <c r="BX149" s="14" t="str">
        <f t="shared" si="39"/>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43"/>
      <c r="AY150" s="124"/>
      <c r="AZ150" s="124"/>
      <c r="BA150" s="4"/>
      <c r="BB150" s="127"/>
      <c r="BC150" s="4"/>
      <c r="BD150" s="4"/>
      <c r="BE150" s="9" t="s">
        <v>157</v>
      </c>
      <c r="BF150" s="7"/>
      <c r="BG150" s="7"/>
      <c r="BH150" s="7" t="str">
        <f t="shared" ca="1" si="35"/>
        <v/>
      </c>
      <c r="BI150" s="4" t="str">
        <f t="shared" si="44"/>
        <v/>
      </c>
      <c r="BJ150" s="123" t="str">
        <f t="shared" si="36"/>
        <v/>
      </c>
      <c r="BK150" s="140" t="str">
        <f t="shared" si="42"/>
        <v/>
      </c>
      <c r="BQ150" s="4" t="str">
        <f>IF(IFERROR(VLOOKUP(C150,C151:C$1993,1,0),"")="","",COUNTIF(C:C,C150))</f>
        <v/>
      </c>
      <c r="BU150" s="5" t="str">
        <f>IF(B150="","",IF(BQ150="",1+(MAX(BU$2:BU149)),""))</f>
        <v/>
      </c>
      <c r="BV150" s="5" t="str">
        <f t="shared" si="37"/>
        <v/>
      </c>
      <c r="BW150" s="5" t="str">
        <f t="shared" si="38"/>
        <v/>
      </c>
      <c r="BX150" s="14" t="str">
        <f t="shared" si="39"/>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43"/>
      <c r="AY151" s="124"/>
      <c r="AZ151" s="124"/>
      <c r="BA151" s="4"/>
      <c r="BB151" s="127"/>
      <c r="BC151" s="4"/>
      <c r="BD151" s="4"/>
      <c r="BE151" s="9"/>
      <c r="BF151" s="7"/>
      <c r="BG151" s="7"/>
      <c r="BH151" s="7" t="str">
        <f t="shared" ca="1" si="35"/>
        <v/>
      </c>
      <c r="BI151" s="4" t="str">
        <f t="shared" si="44"/>
        <v/>
      </c>
      <c r="BJ151" s="123" t="str">
        <f t="shared" si="36"/>
        <v/>
      </c>
      <c r="BK151" s="140" t="str">
        <f t="shared" si="42"/>
        <v/>
      </c>
      <c r="BQ151" s="4" t="str">
        <f>IF(IFERROR(VLOOKUP(C151,C152:C$1993,1,0),"")="","",COUNTIF(C:C,C151))</f>
        <v/>
      </c>
      <c r="BU151" s="5" t="str">
        <f>IF(B151="","",IF(BQ151="",1+(MAX(BU$2:BU150)),""))</f>
        <v/>
      </c>
      <c r="BV151" s="5" t="str">
        <f t="shared" si="37"/>
        <v/>
      </c>
      <c r="BW151" s="5" t="str">
        <f t="shared" si="38"/>
        <v/>
      </c>
      <c r="BX151" s="14" t="str">
        <f t="shared" si="39"/>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43"/>
      <c r="AY152" s="124"/>
      <c r="AZ152" s="124"/>
      <c r="BA152" s="4"/>
      <c r="BB152" s="127"/>
      <c r="BC152" s="4"/>
      <c r="BD152" s="4"/>
      <c r="BE152" s="9" t="s">
        <v>157</v>
      </c>
      <c r="BF152" s="7"/>
      <c r="BG152" s="7"/>
      <c r="BH152" s="7" t="str">
        <f t="shared" ca="1" si="35"/>
        <v/>
      </c>
      <c r="BI152" s="4" t="str">
        <f t="shared" si="44"/>
        <v/>
      </c>
      <c r="BJ152" s="123" t="str">
        <f t="shared" si="36"/>
        <v/>
      </c>
      <c r="BK152" s="140" t="str">
        <f t="shared" si="42"/>
        <v/>
      </c>
      <c r="BQ152" s="4" t="str">
        <f>IF(IFERROR(VLOOKUP(C152,C153:C$1993,1,0),"")="","",COUNTIF(C:C,C152))</f>
        <v/>
      </c>
      <c r="BU152" s="5" t="str">
        <f>IF(B152="","",IF(BQ152="",1+(MAX(BU$2:BU151)),""))</f>
        <v/>
      </c>
      <c r="BV152" s="5" t="str">
        <f t="shared" si="37"/>
        <v/>
      </c>
      <c r="BW152" s="5" t="str">
        <f t="shared" si="38"/>
        <v/>
      </c>
      <c r="BX152" s="14" t="str">
        <f t="shared" si="39"/>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43"/>
      <c r="AY153" s="124"/>
      <c r="AZ153" s="124"/>
      <c r="BA153" s="4"/>
      <c r="BB153" s="127"/>
      <c r="BC153" s="4"/>
      <c r="BD153" s="4"/>
      <c r="BE153" s="9"/>
      <c r="BF153" s="7"/>
      <c r="BG153" s="7"/>
      <c r="BH153" s="7" t="str">
        <f t="shared" ca="1" si="35"/>
        <v/>
      </c>
      <c r="BI153" s="4" t="str">
        <f t="shared" si="44"/>
        <v/>
      </c>
      <c r="BJ153" s="123" t="str">
        <f t="shared" si="36"/>
        <v/>
      </c>
      <c r="BK153" s="140" t="str">
        <f t="shared" si="42"/>
        <v/>
      </c>
      <c r="BQ153" s="4" t="str">
        <f>IF(IFERROR(VLOOKUP(C153,C154:C$1993,1,0),"")="","",COUNTIF(C:C,C153))</f>
        <v/>
      </c>
      <c r="BU153" s="5" t="str">
        <f>IF(B153="","",IF(BQ153="",1+(MAX(BU$2:BU152)),""))</f>
        <v/>
      </c>
      <c r="BV153" s="5" t="str">
        <f t="shared" si="37"/>
        <v/>
      </c>
      <c r="BW153" s="5" t="str">
        <f t="shared" si="38"/>
        <v/>
      </c>
      <c r="BX153" s="14" t="str">
        <f t="shared" si="39"/>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43"/>
      <c r="AY154" s="124"/>
      <c r="AZ154" s="124"/>
      <c r="BA154" s="4"/>
      <c r="BB154" s="127"/>
      <c r="BC154" s="4"/>
      <c r="BD154" s="4"/>
      <c r="BE154" s="9" t="s">
        <v>157</v>
      </c>
      <c r="BF154" s="7"/>
      <c r="BG154" s="7"/>
      <c r="BH154" s="7" t="str">
        <f t="shared" ca="1" si="35"/>
        <v/>
      </c>
      <c r="BI154" s="4" t="str">
        <f t="shared" si="44"/>
        <v/>
      </c>
      <c r="BJ154" s="123" t="str">
        <f t="shared" si="36"/>
        <v/>
      </c>
      <c r="BK154" s="140" t="str">
        <f t="shared" si="42"/>
        <v/>
      </c>
      <c r="BQ154" s="4" t="str">
        <f>IF(IFERROR(VLOOKUP(C154,C155:C$1993,1,0),"")="","",COUNTIF(C:C,C154))</f>
        <v/>
      </c>
      <c r="BU154" s="5" t="str">
        <f>IF(B154="","",IF(BQ154="",1+(MAX(BU$2:BU153)),""))</f>
        <v/>
      </c>
      <c r="BV154" s="5" t="str">
        <f t="shared" si="37"/>
        <v/>
      </c>
      <c r="BW154" s="5" t="str">
        <f t="shared" si="38"/>
        <v/>
      </c>
      <c r="BX154" s="14" t="str">
        <f t="shared" si="39"/>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43"/>
      <c r="AY155" s="124"/>
      <c r="AZ155" s="124"/>
      <c r="BA155" s="4"/>
      <c r="BB155" s="127"/>
      <c r="BC155" s="4"/>
      <c r="BD155" s="4"/>
      <c r="BE155" s="9"/>
      <c r="BF155" s="7"/>
      <c r="BG155" s="7"/>
      <c r="BH155" s="7" t="str">
        <f t="shared" ca="1" si="35"/>
        <v/>
      </c>
      <c r="BI155" s="4" t="str">
        <f t="shared" si="44"/>
        <v/>
      </c>
      <c r="BJ155" s="123" t="str">
        <f t="shared" si="36"/>
        <v/>
      </c>
      <c r="BK155" s="140" t="str">
        <f t="shared" si="42"/>
        <v/>
      </c>
      <c r="BQ155" s="4" t="str">
        <f>IF(IFERROR(VLOOKUP(C155,C156:C$1993,1,0),"")="","",COUNTIF(C:C,C155))</f>
        <v/>
      </c>
      <c r="BU155" s="5" t="str">
        <f>IF(B155="","",IF(BQ155="",1+(MAX(BU$2:BU154)),""))</f>
        <v/>
      </c>
      <c r="BV155" s="5" t="str">
        <f t="shared" si="37"/>
        <v/>
      </c>
      <c r="BW155" s="5" t="str">
        <f t="shared" si="38"/>
        <v/>
      </c>
      <c r="BX155" s="14" t="str">
        <f t="shared" si="39"/>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43"/>
      <c r="AY156" s="124"/>
      <c r="AZ156" s="124"/>
      <c r="BA156" s="4"/>
      <c r="BB156" s="127"/>
      <c r="BC156" s="4"/>
      <c r="BD156" s="4"/>
      <c r="BE156" s="9" t="s">
        <v>157</v>
      </c>
      <c r="BF156" s="7"/>
      <c r="BG156" s="7"/>
      <c r="BH156" s="7" t="str">
        <f t="shared" ca="1" si="35"/>
        <v/>
      </c>
      <c r="BI156" s="4" t="str">
        <f t="shared" si="44"/>
        <v/>
      </c>
      <c r="BJ156" s="123" t="str">
        <f t="shared" si="36"/>
        <v/>
      </c>
      <c r="BK156" s="140" t="str">
        <f t="shared" si="42"/>
        <v/>
      </c>
      <c r="BQ156" s="4" t="str">
        <f>IF(IFERROR(VLOOKUP(C156,C157:C$1993,1,0),"")="","",COUNTIF(C:C,C156))</f>
        <v/>
      </c>
      <c r="BU156" s="5" t="str">
        <f>IF(B156="","",IF(BQ156="",1+(MAX(BU$2:BU155)),""))</f>
        <v/>
      </c>
      <c r="BV156" s="5" t="str">
        <f t="shared" si="37"/>
        <v/>
      </c>
      <c r="BW156" s="5" t="str">
        <f t="shared" si="38"/>
        <v/>
      </c>
      <c r="BX156" s="14" t="str">
        <f t="shared" si="39"/>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43"/>
      <c r="AY157" s="124"/>
      <c r="AZ157" s="124"/>
      <c r="BA157" s="4"/>
      <c r="BB157" s="127"/>
      <c r="BC157" s="4"/>
      <c r="BD157" s="4"/>
      <c r="BE157" s="9"/>
      <c r="BF157" s="7"/>
      <c r="BG157" s="7"/>
      <c r="BH157" s="7" t="str">
        <f t="shared" ca="1" si="35"/>
        <v/>
      </c>
      <c r="BI157" s="4" t="str">
        <f t="shared" si="44"/>
        <v/>
      </c>
      <c r="BJ157" s="123" t="str">
        <f t="shared" si="36"/>
        <v/>
      </c>
      <c r="BK157" s="140" t="str">
        <f t="shared" si="42"/>
        <v/>
      </c>
      <c r="BQ157" s="4" t="str">
        <f>IF(IFERROR(VLOOKUP(C157,C158:C$1993,1,0),"")="","",COUNTIF(C:C,C157))</f>
        <v/>
      </c>
      <c r="BU157" s="5" t="str">
        <f>IF(B157="","",IF(BQ157="",1+(MAX(BU$2:BU156)),""))</f>
        <v/>
      </c>
      <c r="BV157" s="5" t="str">
        <f t="shared" si="37"/>
        <v/>
      </c>
      <c r="BW157" s="5" t="str">
        <f t="shared" si="38"/>
        <v/>
      </c>
      <c r="BX157" s="14" t="str">
        <f t="shared" si="39"/>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43"/>
      <c r="AY158" s="124"/>
      <c r="AZ158" s="124"/>
      <c r="BA158" s="4"/>
      <c r="BB158" s="127"/>
      <c r="BC158" s="4"/>
      <c r="BD158" s="4"/>
      <c r="BE158" s="9" t="s">
        <v>157</v>
      </c>
      <c r="BF158" s="7"/>
      <c r="BG158" s="7"/>
      <c r="BH158" s="7" t="str">
        <f t="shared" ca="1" si="35"/>
        <v/>
      </c>
      <c r="BI158" s="4" t="str">
        <f t="shared" si="44"/>
        <v/>
      </c>
      <c r="BJ158" s="123" t="str">
        <f t="shared" si="36"/>
        <v/>
      </c>
      <c r="BK158" s="140" t="str">
        <f t="shared" si="42"/>
        <v/>
      </c>
      <c r="BQ158" s="4" t="str">
        <f>IF(IFERROR(VLOOKUP(C158,C159:C$1993,1,0),"")="","",COUNTIF(C:C,C158))</f>
        <v/>
      </c>
      <c r="BU158" s="5" t="str">
        <f>IF(B158="","",IF(BQ158="",1+(MAX(BU$2:BU157)),""))</f>
        <v/>
      </c>
      <c r="BV158" s="5" t="str">
        <f t="shared" si="37"/>
        <v/>
      </c>
      <c r="BW158" s="5" t="str">
        <f t="shared" si="38"/>
        <v/>
      </c>
      <c r="BX158" s="14" t="str">
        <f t="shared" si="39"/>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43"/>
      <c r="AY159" s="124"/>
      <c r="AZ159" s="124"/>
      <c r="BA159" s="4"/>
      <c r="BB159" s="127"/>
      <c r="BC159" s="4"/>
      <c r="BD159" s="4"/>
      <c r="BE159" s="9"/>
      <c r="BF159" s="7"/>
      <c r="BG159" s="7"/>
      <c r="BH159" s="7" t="str">
        <f t="shared" ca="1" si="35"/>
        <v/>
      </c>
      <c r="BI159" s="4" t="str">
        <f t="shared" si="44"/>
        <v/>
      </c>
      <c r="BJ159" s="123" t="str">
        <f t="shared" si="36"/>
        <v/>
      </c>
      <c r="BK159" s="140" t="str">
        <f t="shared" si="42"/>
        <v/>
      </c>
      <c r="BQ159" s="4" t="str">
        <f>IF(IFERROR(VLOOKUP(C159,C160:C$1993,1,0),"")="","",COUNTIF(C:C,C159))</f>
        <v/>
      </c>
      <c r="BU159" s="5" t="str">
        <f>IF(B159="","",IF(BQ159="",1+(MAX(BU$2:BU158)),""))</f>
        <v/>
      </c>
      <c r="BV159" s="5" t="str">
        <f t="shared" si="37"/>
        <v/>
      </c>
      <c r="BW159" s="5" t="str">
        <f t="shared" si="38"/>
        <v/>
      </c>
      <c r="BX159" s="14" t="str">
        <f t="shared" si="39"/>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43"/>
      <c r="AY160" s="124"/>
      <c r="AZ160" s="124"/>
      <c r="BA160" s="4"/>
      <c r="BB160" s="127"/>
      <c r="BC160" s="4"/>
      <c r="BD160" s="4"/>
      <c r="BE160" s="9" t="s">
        <v>157</v>
      </c>
      <c r="BF160" s="7"/>
      <c r="BG160" s="7"/>
      <c r="BH160" s="7" t="str">
        <f t="shared" ca="1" si="35"/>
        <v/>
      </c>
      <c r="BI160" s="4" t="str">
        <f t="shared" si="44"/>
        <v/>
      </c>
      <c r="BJ160" s="123" t="str">
        <f t="shared" si="36"/>
        <v/>
      </c>
      <c r="BK160" s="140" t="str">
        <f t="shared" si="42"/>
        <v/>
      </c>
      <c r="BQ160" s="4" t="str">
        <f>IF(IFERROR(VLOOKUP(C160,C161:C$1993,1,0),"")="","",COUNTIF(C:C,C160))</f>
        <v/>
      </c>
      <c r="BU160" s="5" t="str">
        <f>IF(B160="","",IF(BQ160="",1+(MAX(BU$2:BU159)),""))</f>
        <v/>
      </c>
      <c r="BV160" s="5" t="str">
        <f t="shared" si="37"/>
        <v/>
      </c>
      <c r="BW160" s="5" t="str">
        <f t="shared" si="38"/>
        <v/>
      </c>
      <c r="BX160" s="14" t="str">
        <f t="shared" si="39"/>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43"/>
      <c r="AY161" s="124"/>
      <c r="AZ161" s="124"/>
      <c r="BA161" s="4"/>
      <c r="BB161" s="127"/>
      <c r="BC161" s="4"/>
      <c r="BD161" s="4"/>
      <c r="BE161" s="9"/>
      <c r="BF161" s="7"/>
      <c r="BG161" s="7"/>
      <c r="BH161" s="7" t="str">
        <f t="shared" ca="1" si="35"/>
        <v/>
      </c>
      <c r="BI161" s="4" t="str">
        <f t="shared" si="44"/>
        <v/>
      </c>
      <c r="BJ161" s="123" t="str">
        <f t="shared" si="36"/>
        <v/>
      </c>
      <c r="BK161" s="140" t="str">
        <f t="shared" si="42"/>
        <v/>
      </c>
      <c r="BQ161" s="4" t="str">
        <f>IF(IFERROR(VLOOKUP(C161,C162:C$1993,1,0),"")="","",COUNTIF(C:C,C161))</f>
        <v/>
      </c>
      <c r="BU161" s="5" t="str">
        <f>IF(B161="","",IF(BQ161="",1+(MAX(BU$2:BU160)),""))</f>
        <v/>
      </c>
      <c r="BV161" s="5" t="str">
        <f t="shared" si="37"/>
        <v/>
      </c>
      <c r="BW161" s="5" t="str">
        <f t="shared" si="38"/>
        <v/>
      </c>
      <c r="BX161" s="14" t="str">
        <f t="shared" si="39"/>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43"/>
      <c r="AY162" s="124"/>
      <c r="AZ162" s="124"/>
      <c r="BA162" s="4"/>
      <c r="BB162" s="127"/>
      <c r="BC162" s="4"/>
      <c r="BD162" s="4"/>
      <c r="BE162" s="9" t="s">
        <v>157</v>
      </c>
      <c r="BF162" s="7"/>
      <c r="BG162" s="7"/>
      <c r="BH162" s="7" t="str">
        <f t="shared" ca="1" si="35"/>
        <v/>
      </c>
      <c r="BI162" s="4" t="str">
        <f t="shared" si="44"/>
        <v/>
      </c>
      <c r="BJ162" s="123" t="str">
        <f t="shared" si="36"/>
        <v/>
      </c>
      <c r="BK162" s="140" t="str">
        <f t="shared" si="42"/>
        <v/>
      </c>
      <c r="BQ162" s="4" t="str">
        <f>IF(IFERROR(VLOOKUP(C162,C163:C$1993,1,0),"")="","",COUNTIF(C:C,C162))</f>
        <v/>
      </c>
      <c r="BU162" s="5" t="str">
        <f>IF(B162="","",IF(BQ162="",1+(MAX(BU$2:BU161)),""))</f>
        <v/>
      </c>
      <c r="BV162" s="5" t="str">
        <f t="shared" si="37"/>
        <v/>
      </c>
      <c r="BW162" s="5" t="str">
        <f t="shared" si="38"/>
        <v/>
      </c>
      <c r="BX162" s="14" t="str">
        <f t="shared" si="39"/>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43"/>
      <c r="AY163" s="124"/>
      <c r="AZ163" s="124"/>
      <c r="BA163" s="4"/>
      <c r="BB163" s="127"/>
      <c r="BC163" s="4"/>
      <c r="BD163" s="4"/>
      <c r="BE163" s="9"/>
      <c r="BF163" s="7"/>
      <c r="BG163" s="7"/>
      <c r="BH163" s="7" t="str">
        <f t="shared" ca="1" si="35"/>
        <v/>
      </c>
      <c r="BI163" s="4" t="str">
        <f t="shared" si="44"/>
        <v/>
      </c>
      <c r="BJ163" s="123" t="str">
        <f t="shared" si="36"/>
        <v/>
      </c>
      <c r="BK163" s="140" t="str">
        <f t="shared" si="42"/>
        <v/>
      </c>
      <c r="BQ163" s="4" t="str">
        <f>IF(IFERROR(VLOOKUP(C163,C164:C$1993,1,0),"")="","",COUNTIF(C:C,C163))</f>
        <v/>
      </c>
      <c r="BU163" s="5" t="str">
        <f>IF(B163="","",IF(BQ163="",1+(MAX(BU$2:BU162)),""))</f>
        <v/>
      </c>
      <c r="BV163" s="5" t="str">
        <f t="shared" si="37"/>
        <v/>
      </c>
      <c r="BW163" s="5" t="str">
        <f t="shared" si="38"/>
        <v/>
      </c>
      <c r="BX163" s="14" t="str">
        <f t="shared" si="39"/>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43"/>
      <c r="AY164" s="124"/>
      <c r="AZ164" s="124"/>
      <c r="BA164" s="4"/>
      <c r="BB164" s="127"/>
      <c r="BC164" s="4"/>
      <c r="BD164" s="4"/>
      <c r="BE164" s="9" t="s">
        <v>157</v>
      </c>
      <c r="BF164" s="7"/>
      <c r="BG164" s="7"/>
      <c r="BH164" s="7" t="str">
        <f t="shared" ca="1" si="35"/>
        <v/>
      </c>
      <c r="BI164" s="4" t="str">
        <f t="shared" si="44"/>
        <v/>
      </c>
      <c r="BJ164" s="123" t="str">
        <f t="shared" si="36"/>
        <v/>
      </c>
      <c r="BK164" s="140" t="str">
        <f t="shared" si="42"/>
        <v/>
      </c>
      <c r="BQ164" s="4" t="str">
        <f>IF(IFERROR(VLOOKUP(C164,C165:C$1993,1,0),"")="","",COUNTIF(C:C,C164))</f>
        <v/>
      </c>
      <c r="BU164" s="5" t="str">
        <f>IF(B164="","",IF(BQ164="",1+(MAX(BU$2:BU163)),""))</f>
        <v/>
      </c>
      <c r="BV164" s="5" t="str">
        <f t="shared" si="37"/>
        <v/>
      </c>
      <c r="BW164" s="5" t="str">
        <f t="shared" si="38"/>
        <v/>
      </c>
      <c r="BX164" s="14" t="str">
        <f t="shared" si="39"/>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43"/>
      <c r="AY165" s="124"/>
      <c r="AZ165" s="124"/>
      <c r="BA165" s="4"/>
      <c r="BB165" s="127"/>
      <c r="BC165" s="4"/>
      <c r="BD165" s="4"/>
      <c r="BE165" s="9"/>
      <c r="BF165" s="7"/>
      <c r="BG165" s="7"/>
      <c r="BH165" s="7" t="str">
        <f t="shared" ca="1" si="35"/>
        <v/>
      </c>
      <c r="BI165" s="4" t="str">
        <f t="shared" si="44"/>
        <v/>
      </c>
      <c r="BJ165" s="123" t="str">
        <f t="shared" si="36"/>
        <v/>
      </c>
      <c r="BK165" s="140" t="str">
        <f t="shared" si="42"/>
        <v/>
      </c>
      <c r="BQ165" s="4" t="str">
        <f>IF(IFERROR(VLOOKUP(C165,C166:C$1993,1,0),"")="","",COUNTIF(C:C,C165))</f>
        <v/>
      </c>
      <c r="BU165" s="5" t="str">
        <f>IF(B165="","",IF(BQ165="",1+(MAX(BU$2:BU164)),""))</f>
        <v/>
      </c>
      <c r="BV165" s="5" t="str">
        <f t="shared" si="37"/>
        <v/>
      </c>
      <c r="BW165" s="5" t="str">
        <f t="shared" si="38"/>
        <v/>
      </c>
      <c r="BX165" s="14" t="str">
        <f t="shared" si="39"/>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43"/>
      <c r="AY166" s="124"/>
      <c r="AZ166" s="124"/>
      <c r="BA166" s="4"/>
      <c r="BB166" s="127"/>
      <c r="BC166" s="4"/>
      <c r="BD166" s="4"/>
      <c r="BE166" s="9" t="s">
        <v>157</v>
      </c>
      <c r="BF166" s="7"/>
      <c r="BG166" s="7"/>
      <c r="BH166" s="7" t="str">
        <f t="shared" ca="1" si="35"/>
        <v/>
      </c>
      <c r="BI166" s="4" t="str">
        <f t="shared" si="44"/>
        <v/>
      </c>
      <c r="BJ166" s="123" t="str">
        <f t="shared" si="36"/>
        <v/>
      </c>
      <c r="BK166" s="140" t="str">
        <f t="shared" si="42"/>
        <v/>
      </c>
      <c r="BQ166" s="4" t="str">
        <f>IF(IFERROR(VLOOKUP(C166,C167:C$1993,1,0),"")="","",COUNTIF(C:C,C166))</f>
        <v/>
      </c>
      <c r="BU166" s="5" t="str">
        <f>IF(B166="","",IF(BQ166="",1+(MAX(BU$2:BU165)),""))</f>
        <v/>
      </c>
      <c r="BV166" s="5" t="str">
        <f t="shared" si="37"/>
        <v/>
      </c>
      <c r="BW166" s="5" t="str">
        <f t="shared" si="38"/>
        <v/>
      </c>
      <c r="BX166" s="14" t="str">
        <f t="shared" si="39"/>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43"/>
      <c r="AY167" s="124"/>
      <c r="AZ167" s="124"/>
      <c r="BA167" s="4"/>
      <c r="BB167" s="127"/>
      <c r="BC167" s="4"/>
      <c r="BD167" s="4"/>
      <c r="BE167" s="9"/>
      <c r="BF167" s="7"/>
      <c r="BG167" s="7"/>
      <c r="BH167" s="7" t="str">
        <f t="shared" ca="1" si="35"/>
        <v/>
      </c>
      <c r="BI167" s="4" t="str">
        <f t="shared" si="44"/>
        <v/>
      </c>
      <c r="BJ167" s="123" t="str">
        <f t="shared" si="36"/>
        <v/>
      </c>
      <c r="BK167" s="140" t="str">
        <f t="shared" si="42"/>
        <v/>
      </c>
      <c r="BQ167" s="4" t="str">
        <f>IF(IFERROR(VLOOKUP(C167,C168:C$1993,1,0),"")="","",COUNTIF(C:C,C167))</f>
        <v/>
      </c>
      <c r="BU167" s="5" t="str">
        <f>IF(B167="","",IF(BQ167="",1+(MAX(BU$2:BU166)),""))</f>
        <v/>
      </c>
      <c r="BV167" s="5" t="str">
        <f t="shared" si="37"/>
        <v/>
      </c>
      <c r="BW167" s="5" t="str">
        <f t="shared" si="38"/>
        <v/>
      </c>
      <c r="BX167" s="14" t="str">
        <f t="shared" si="39"/>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43"/>
      <c r="AY168" s="124"/>
      <c r="AZ168" s="124"/>
      <c r="BA168" s="4"/>
      <c r="BB168" s="127"/>
      <c r="BC168" s="4"/>
      <c r="BD168" s="4"/>
      <c r="BE168" s="9" t="s">
        <v>157</v>
      </c>
      <c r="BF168" s="7"/>
      <c r="BG168" s="7"/>
      <c r="BH168" s="7" t="str">
        <f t="shared" ca="1" si="35"/>
        <v/>
      </c>
      <c r="BI168" s="4" t="str">
        <f t="shared" si="44"/>
        <v/>
      </c>
      <c r="BJ168" s="123" t="str">
        <f t="shared" si="36"/>
        <v/>
      </c>
      <c r="BK168" s="140" t="str">
        <f t="shared" si="42"/>
        <v/>
      </c>
      <c r="BQ168" s="4" t="str">
        <f>IF(IFERROR(VLOOKUP(C168,C169:C$1993,1,0),"")="","",COUNTIF(C:C,C168))</f>
        <v/>
      </c>
      <c r="BU168" s="5" t="str">
        <f>IF(B168="","",IF(BQ168="",1+(MAX(BU$2:BU167)),""))</f>
        <v/>
      </c>
      <c r="BV168" s="5" t="str">
        <f t="shared" si="37"/>
        <v/>
      </c>
      <c r="BW168" s="5" t="str">
        <f t="shared" si="38"/>
        <v/>
      </c>
      <c r="BX168" s="14" t="str">
        <f t="shared" si="39"/>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43"/>
      <c r="AY169" s="124"/>
      <c r="AZ169" s="124"/>
      <c r="BA169" s="4"/>
      <c r="BB169" s="127"/>
      <c r="BC169" s="4"/>
      <c r="BD169" s="4"/>
      <c r="BE169" s="9"/>
      <c r="BF169" s="7"/>
      <c r="BG169" s="7"/>
      <c r="BH169" s="7" t="str">
        <f t="shared" ca="1" si="35"/>
        <v/>
      </c>
      <c r="BI169" s="4" t="str">
        <f t="shared" si="44"/>
        <v/>
      </c>
      <c r="BJ169" s="123" t="str">
        <f t="shared" si="36"/>
        <v/>
      </c>
      <c r="BK169" s="140" t="str">
        <f t="shared" si="42"/>
        <v/>
      </c>
      <c r="BQ169" s="4" t="str">
        <f>IF(IFERROR(VLOOKUP(C169,C170:C$1993,1,0),"")="","",COUNTIF(C:C,C169))</f>
        <v/>
      </c>
      <c r="BU169" s="5" t="str">
        <f>IF(B169="","",IF(BQ169="",1+(MAX(BU$2:BU168)),""))</f>
        <v/>
      </c>
      <c r="BV169" s="5" t="str">
        <f t="shared" si="37"/>
        <v/>
      </c>
      <c r="BW169" s="5" t="str">
        <f t="shared" si="38"/>
        <v/>
      </c>
      <c r="BX169" s="14" t="str">
        <f t="shared" si="39"/>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43"/>
      <c r="AY170" s="124"/>
      <c r="AZ170" s="124"/>
      <c r="BA170" s="4"/>
      <c r="BB170" s="127"/>
      <c r="BC170" s="4"/>
      <c r="BD170" s="4"/>
      <c r="BE170" s="9" t="s">
        <v>157</v>
      </c>
      <c r="BF170" s="7"/>
      <c r="BG170" s="7"/>
      <c r="BH170" s="7" t="str">
        <f t="shared" ca="1" si="35"/>
        <v/>
      </c>
      <c r="BI170" s="4" t="str">
        <f t="shared" si="44"/>
        <v/>
      </c>
      <c r="BJ170" s="123" t="str">
        <f t="shared" si="36"/>
        <v/>
      </c>
      <c r="BK170" s="140" t="str">
        <f t="shared" si="42"/>
        <v/>
      </c>
      <c r="BQ170" s="4" t="str">
        <f>IF(IFERROR(VLOOKUP(C170,C171:C$1993,1,0),"")="","",COUNTIF(C:C,C170))</f>
        <v/>
      </c>
      <c r="BU170" s="5" t="str">
        <f>IF(B170="","",IF(BQ170="",1+(MAX(BU$2:BU169)),""))</f>
        <v/>
      </c>
      <c r="BV170" s="5" t="str">
        <f t="shared" si="37"/>
        <v/>
      </c>
      <c r="BW170" s="5" t="str">
        <f t="shared" si="38"/>
        <v/>
      </c>
      <c r="BX170" s="14" t="str">
        <f t="shared" si="39"/>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43"/>
      <c r="AY171" s="124"/>
      <c r="AZ171" s="124"/>
      <c r="BA171" s="4"/>
      <c r="BB171" s="127"/>
      <c r="BC171" s="4"/>
      <c r="BD171" s="4"/>
      <c r="BE171" s="9"/>
      <c r="BF171" s="7"/>
      <c r="BG171" s="7"/>
      <c r="BH171" s="7" t="str">
        <f t="shared" ca="1" si="35"/>
        <v/>
      </c>
      <c r="BI171" s="4" t="str">
        <f t="shared" si="44"/>
        <v/>
      </c>
      <c r="BJ171" s="123" t="str">
        <f t="shared" si="36"/>
        <v/>
      </c>
      <c r="BK171" s="140" t="str">
        <f t="shared" si="42"/>
        <v/>
      </c>
      <c r="BQ171" s="4" t="str">
        <f>IF(IFERROR(VLOOKUP(C171,C172:C$1993,1,0),"")="","",COUNTIF(C:C,C171))</f>
        <v/>
      </c>
      <c r="BU171" s="5" t="str">
        <f>IF(B171="","",IF(BQ171="",1+(MAX(BU$2:BU170)),""))</f>
        <v/>
      </c>
      <c r="BV171" s="5" t="str">
        <f t="shared" si="37"/>
        <v/>
      </c>
      <c r="BW171" s="5" t="str">
        <f t="shared" si="38"/>
        <v/>
      </c>
      <c r="BX171" s="14" t="str">
        <f t="shared" si="39"/>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43"/>
      <c r="AY172" s="124"/>
      <c r="AZ172" s="124"/>
      <c r="BA172" s="4"/>
      <c r="BB172" s="127"/>
      <c r="BC172" s="4"/>
      <c r="BD172" s="4"/>
      <c r="BE172" s="9" t="s">
        <v>157</v>
      </c>
      <c r="BF172" s="7"/>
      <c r="BG172" s="7"/>
      <c r="BH172" s="7" t="str">
        <f t="shared" ca="1" si="35"/>
        <v/>
      </c>
      <c r="BI172" s="4" t="str">
        <f t="shared" si="44"/>
        <v/>
      </c>
      <c r="BJ172" s="123" t="str">
        <f t="shared" si="36"/>
        <v/>
      </c>
      <c r="BK172" s="140" t="str">
        <f t="shared" si="42"/>
        <v/>
      </c>
      <c r="BQ172" s="4" t="str">
        <f>IF(IFERROR(VLOOKUP(C172,C173:C$1993,1,0),"")="","",COUNTIF(C:C,C172))</f>
        <v/>
      </c>
      <c r="BU172" s="5" t="str">
        <f>IF(B172="","",IF(BQ172="",1+(MAX(BU$2:BU171)),""))</f>
        <v/>
      </c>
      <c r="BV172" s="5" t="str">
        <f t="shared" si="37"/>
        <v/>
      </c>
      <c r="BW172" s="5" t="str">
        <f t="shared" si="38"/>
        <v/>
      </c>
      <c r="BX172" s="14" t="str">
        <f t="shared" si="39"/>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43"/>
      <c r="AY173" s="124"/>
      <c r="AZ173" s="124"/>
      <c r="BA173" s="4"/>
      <c r="BB173" s="127"/>
      <c r="BC173" s="4"/>
      <c r="BD173" s="4"/>
      <c r="BE173" s="9"/>
      <c r="BF173" s="7"/>
      <c r="BG173" s="7"/>
      <c r="BH173" s="7" t="str">
        <f t="shared" ca="1" si="35"/>
        <v/>
      </c>
      <c r="BI173" s="4" t="str">
        <f t="shared" si="44"/>
        <v/>
      </c>
      <c r="BJ173" s="123" t="str">
        <f t="shared" si="36"/>
        <v/>
      </c>
      <c r="BK173" s="140" t="str">
        <f t="shared" si="42"/>
        <v/>
      </c>
      <c r="BQ173" s="4" t="str">
        <f>IF(IFERROR(VLOOKUP(C173,C174:C$1993,1,0),"")="","",COUNTIF(C:C,C173))</f>
        <v/>
      </c>
      <c r="BU173" s="5" t="str">
        <f>IF(B173="","",IF(BQ173="",1+(MAX(BU$2:BU172)),""))</f>
        <v/>
      </c>
      <c r="BV173" s="5" t="str">
        <f t="shared" si="37"/>
        <v/>
      </c>
      <c r="BW173" s="5" t="str">
        <f t="shared" si="38"/>
        <v/>
      </c>
      <c r="BX173" s="14" t="str">
        <f t="shared" si="39"/>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43"/>
      <c r="AY174" s="124"/>
      <c r="AZ174" s="124"/>
      <c r="BA174" s="4"/>
      <c r="BB174" s="127"/>
      <c r="BC174" s="4"/>
      <c r="BD174" s="4"/>
      <c r="BE174" s="9" t="s">
        <v>157</v>
      </c>
      <c r="BF174" s="7"/>
      <c r="BG174" s="7"/>
      <c r="BH174" s="7" t="str">
        <f t="shared" ca="1" si="35"/>
        <v/>
      </c>
      <c r="BI174" s="4" t="str">
        <f t="shared" si="44"/>
        <v/>
      </c>
      <c r="BJ174" s="123" t="str">
        <f t="shared" si="36"/>
        <v/>
      </c>
      <c r="BK174" s="140" t="str">
        <f t="shared" si="42"/>
        <v/>
      </c>
      <c r="BQ174" s="4" t="str">
        <f>IF(IFERROR(VLOOKUP(C174,C175:C$1993,1,0),"")="","",COUNTIF(C:C,C174))</f>
        <v/>
      </c>
      <c r="BU174" s="5" t="str">
        <f>IF(B174="","",IF(BQ174="",1+(MAX(BU$2:BU173)),""))</f>
        <v/>
      </c>
      <c r="BV174" s="5" t="str">
        <f t="shared" si="37"/>
        <v/>
      </c>
      <c r="BW174" s="5" t="str">
        <f t="shared" si="38"/>
        <v/>
      </c>
      <c r="BX174" s="14" t="str">
        <f t="shared" si="39"/>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43"/>
      <c r="AY175" s="124"/>
      <c r="AZ175" s="124"/>
      <c r="BA175" s="4"/>
      <c r="BB175" s="127"/>
      <c r="BC175" s="4"/>
      <c r="BD175" s="4"/>
      <c r="BE175" s="9"/>
      <c r="BF175" s="7"/>
      <c r="BG175" s="7"/>
      <c r="BH175" s="7" t="str">
        <f t="shared" ca="1" si="35"/>
        <v/>
      </c>
      <c r="BI175" s="4" t="str">
        <f t="shared" si="44"/>
        <v/>
      </c>
      <c r="BJ175" s="123" t="str">
        <f t="shared" si="36"/>
        <v/>
      </c>
      <c r="BK175" s="140" t="str">
        <f t="shared" si="42"/>
        <v/>
      </c>
      <c r="BQ175" s="4" t="str">
        <f>IF(IFERROR(VLOOKUP(C175,C176:C$1993,1,0),"")="","",COUNTIF(C:C,C175))</f>
        <v/>
      </c>
      <c r="BU175" s="5" t="str">
        <f>IF(B175="","",IF(BQ175="",1+(MAX(BU$2:BU174)),""))</f>
        <v/>
      </c>
      <c r="BV175" s="5" t="str">
        <f t="shared" si="37"/>
        <v/>
      </c>
      <c r="BW175" s="5" t="str">
        <f t="shared" si="38"/>
        <v/>
      </c>
      <c r="BX175" s="14" t="str">
        <f t="shared" si="39"/>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43"/>
      <c r="AY176" s="124"/>
      <c r="AZ176" s="124"/>
      <c r="BA176" s="4"/>
      <c r="BB176" s="127"/>
      <c r="BC176" s="4"/>
      <c r="BD176" s="4"/>
      <c r="BE176" s="9" t="s">
        <v>157</v>
      </c>
      <c r="BF176" s="7"/>
      <c r="BG176" s="7"/>
      <c r="BH176" s="7" t="str">
        <f t="shared" ca="1" si="35"/>
        <v/>
      </c>
      <c r="BI176" s="4" t="str">
        <f t="shared" si="44"/>
        <v/>
      </c>
      <c r="BJ176" s="123" t="str">
        <f t="shared" si="36"/>
        <v/>
      </c>
      <c r="BK176" s="140" t="str">
        <f t="shared" si="42"/>
        <v/>
      </c>
      <c r="BQ176" s="4" t="str">
        <f>IF(IFERROR(VLOOKUP(C176,C177:C$1993,1,0),"")="","",COUNTIF(C:C,C176))</f>
        <v/>
      </c>
      <c r="BU176" s="5" t="str">
        <f>IF(B176="","",IF(BQ176="",1+(MAX(BU$2:BU175)),""))</f>
        <v/>
      </c>
      <c r="BV176" s="5" t="str">
        <f t="shared" si="37"/>
        <v/>
      </c>
      <c r="BW176" s="5" t="str">
        <f t="shared" si="38"/>
        <v/>
      </c>
      <c r="BX176" s="14" t="str">
        <f t="shared" si="39"/>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43"/>
      <c r="AY177" s="124"/>
      <c r="AZ177" s="124"/>
      <c r="BA177" s="4"/>
      <c r="BB177" s="127"/>
      <c r="BC177" s="4"/>
      <c r="BD177" s="4"/>
      <c r="BE177" s="9"/>
      <c r="BF177" s="7"/>
      <c r="BG177" s="7"/>
      <c r="BH177" s="7" t="str">
        <f t="shared" ca="1" si="35"/>
        <v/>
      </c>
      <c r="BI177" s="4" t="str">
        <f t="shared" si="44"/>
        <v/>
      </c>
      <c r="BJ177" s="123" t="str">
        <f t="shared" si="36"/>
        <v/>
      </c>
      <c r="BK177" s="140" t="str">
        <f t="shared" si="42"/>
        <v/>
      </c>
      <c r="BQ177" s="4" t="str">
        <f>IF(IFERROR(VLOOKUP(C177,C178:C$1993,1,0),"")="","",COUNTIF(C:C,C177))</f>
        <v/>
      </c>
      <c r="BU177" s="5" t="str">
        <f>IF(B177="","",IF(BQ177="",1+(MAX(BU$2:BU176)),""))</f>
        <v/>
      </c>
      <c r="BV177" s="5" t="str">
        <f t="shared" si="37"/>
        <v/>
      </c>
      <c r="BW177" s="5" t="str">
        <f t="shared" si="38"/>
        <v/>
      </c>
      <c r="BX177" s="14" t="str">
        <f t="shared" si="39"/>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43"/>
      <c r="AY178" s="124"/>
      <c r="AZ178" s="124"/>
      <c r="BA178" s="4"/>
      <c r="BB178" s="127"/>
      <c r="BC178" s="4"/>
      <c r="BD178" s="4"/>
      <c r="BE178" s="9" t="s">
        <v>157</v>
      </c>
      <c r="BF178" s="7"/>
      <c r="BG178" s="7"/>
      <c r="BH178" s="7" t="str">
        <f t="shared" ca="1" si="35"/>
        <v/>
      </c>
      <c r="BI178" s="4" t="str">
        <f t="shared" si="44"/>
        <v/>
      </c>
      <c r="BJ178" s="123" t="str">
        <f t="shared" si="36"/>
        <v/>
      </c>
      <c r="BK178" s="140" t="str">
        <f t="shared" si="42"/>
        <v/>
      </c>
      <c r="BQ178" s="4" t="str">
        <f>IF(IFERROR(VLOOKUP(C178,C179:C$1993,1,0),"")="","",COUNTIF(C:C,C178))</f>
        <v/>
      </c>
      <c r="BU178" s="5" t="str">
        <f>IF(B178="","",IF(BQ178="",1+(MAX(BU$2:BU177)),""))</f>
        <v/>
      </c>
      <c r="BV178" s="5" t="str">
        <f t="shared" si="37"/>
        <v/>
      </c>
      <c r="BW178" s="5" t="str">
        <f t="shared" si="38"/>
        <v/>
      </c>
      <c r="BX178" s="14" t="str">
        <f t="shared" si="39"/>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43"/>
      <c r="AY179" s="124"/>
      <c r="AZ179" s="124"/>
      <c r="BA179" s="4"/>
      <c r="BB179" s="127"/>
      <c r="BC179" s="4"/>
      <c r="BD179" s="4"/>
      <c r="BE179" s="9"/>
      <c r="BF179" s="7"/>
      <c r="BG179" s="7"/>
      <c r="BH179" s="7" t="str">
        <f t="shared" ca="1" si="35"/>
        <v/>
      </c>
      <c r="BI179" s="4" t="str">
        <f t="shared" si="44"/>
        <v/>
      </c>
      <c r="BJ179" s="123" t="str">
        <f t="shared" si="36"/>
        <v/>
      </c>
      <c r="BK179" s="140" t="str">
        <f t="shared" si="42"/>
        <v/>
      </c>
      <c r="BQ179" s="4" t="str">
        <f>IF(IFERROR(VLOOKUP(C179,C180:C$1993,1,0),"")="","",COUNTIF(C:C,C179))</f>
        <v/>
      </c>
      <c r="BU179" s="5" t="str">
        <f>IF(B179="","",IF(BQ179="",1+(MAX(BU$2:BU178)),""))</f>
        <v/>
      </c>
      <c r="BV179" s="5" t="str">
        <f t="shared" si="37"/>
        <v/>
      </c>
      <c r="BW179" s="5" t="str">
        <f t="shared" si="38"/>
        <v/>
      </c>
      <c r="BX179" s="14" t="str">
        <f t="shared" si="39"/>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43"/>
      <c r="AY180" s="124"/>
      <c r="AZ180" s="124"/>
      <c r="BA180" s="4"/>
      <c r="BB180" s="127"/>
      <c r="BC180" s="4"/>
      <c r="BD180" s="4"/>
      <c r="BE180" s="9" t="s">
        <v>157</v>
      </c>
      <c r="BF180" s="7"/>
      <c r="BG180" s="7"/>
      <c r="BH180" s="7" t="str">
        <f t="shared" ca="1" si="35"/>
        <v/>
      </c>
      <c r="BI180" s="4" t="str">
        <f t="shared" si="44"/>
        <v/>
      </c>
      <c r="BJ180" s="123" t="str">
        <f t="shared" si="36"/>
        <v/>
      </c>
      <c r="BK180" s="140" t="str">
        <f t="shared" si="42"/>
        <v/>
      </c>
      <c r="BQ180" s="4" t="str">
        <f>IF(IFERROR(VLOOKUP(C180,C181:C$1993,1,0),"")="","",COUNTIF(C:C,C180))</f>
        <v/>
      </c>
      <c r="BU180" s="5" t="str">
        <f>IF(B180="","",IF(BQ180="",1+(MAX(BU$2:BU179)),""))</f>
        <v/>
      </c>
      <c r="BV180" s="5" t="str">
        <f t="shared" si="37"/>
        <v/>
      </c>
      <c r="BW180" s="5" t="str">
        <f t="shared" si="38"/>
        <v/>
      </c>
      <c r="BX180" s="14" t="str">
        <f t="shared" si="39"/>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43"/>
      <c r="AY181" s="124"/>
      <c r="AZ181" s="124"/>
      <c r="BA181" s="4"/>
      <c r="BB181" s="127"/>
      <c r="BC181" s="4"/>
      <c r="BD181" s="4"/>
      <c r="BE181" s="9"/>
      <c r="BF181" s="7"/>
      <c r="BG181" s="7"/>
      <c r="BH181" s="7" t="str">
        <f t="shared" ca="1" si="35"/>
        <v/>
      </c>
      <c r="BI181" s="4" t="str">
        <f t="shared" si="44"/>
        <v/>
      </c>
      <c r="BJ181" s="123" t="str">
        <f t="shared" si="36"/>
        <v/>
      </c>
      <c r="BK181" s="140" t="str">
        <f t="shared" si="42"/>
        <v/>
      </c>
      <c r="BQ181" s="4" t="str">
        <f>IF(IFERROR(VLOOKUP(C181,C182:C$1993,1,0),"")="","",COUNTIF(C:C,C181))</f>
        <v/>
      </c>
      <c r="BU181" s="5" t="str">
        <f>IF(B181="","",IF(BQ181="",1+(MAX(BU$2:BU180)),""))</f>
        <v/>
      </c>
      <c r="BV181" s="5" t="str">
        <f t="shared" si="37"/>
        <v/>
      </c>
      <c r="BW181" s="5" t="str">
        <f t="shared" si="38"/>
        <v/>
      </c>
      <c r="BX181" s="14" t="str">
        <f t="shared" si="39"/>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43"/>
      <c r="AY182" s="124"/>
      <c r="AZ182" s="124"/>
      <c r="BA182" s="4"/>
      <c r="BB182" s="127"/>
      <c r="BC182" s="4"/>
      <c r="BD182" s="4"/>
      <c r="BE182" s="9" t="s">
        <v>157</v>
      </c>
      <c r="BF182" s="7"/>
      <c r="BG182" s="7"/>
      <c r="BH182" s="7" t="str">
        <f t="shared" ca="1" si="35"/>
        <v/>
      </c>
      <c r="BI182" s="4" t="str">
        <f t="shared" si="44"/>
        <v/>
      </c>
      <c r="BJ182" s="123" t="str">
        <f t="shared" si="36"/>
        <v/>
      </c>
      <c r="BK182" s="140" t="str">
        <f t="shared" si="42"/>
        <v/>
      </c>
      <c r="BQ182" s="4" t="str">
        <f>IF(IFERROR(VLOOKUP(C182,C183:C$1993,1,0),"")="","",COUNTIF(C:C,C182))</f>
        <v/>
      </c>
      <c r="BU182" s="5" t="str">
        <f>IF(B182="","",IF(BQ182="",1+(MAX(BU$2:BU181)),""))</f>
        <v/>
      </c>
      <c r="BV182" s="5" t="str">
        <f t="shared" si="37"/>
        <v/>
      </c>
      <c r="BW182" s="5" t="str">
        <f t="shared" si="38"/>
        <v/>
      </c>
      <c r="BX182" s="14" t="str">
        <f t="shared" si="39"/>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43"/>
      <c r="AY183" s="124"/>
      <c r="AZ183" s="124"/>
      <c r="BA183" s="4"/>
      <c r="BB183" s="127"/>
      <c r="BC183" s="4"/>
      <c r="BD183" s="4"/>
      <c r="BE183" s="9"/>
      <c r="BF183" s="7"/>
      <c r="BG183" s="7"/>
      <c r="BH183" s="7" t="str">
        <f t="shared" ca="1" si="35"/>
        <v/>
      </c>
      <c r="BI183" s="4" t="str">
        <f t="shared" si="44"/>
        <v/>
      </c>
      <c r="BJ183" s="123" t="str">
        <f t="shared" si="36"/>
        <v/>
      </c>
      <c r="BK183" s="140" t="str">
        <f t="shared" si="42"/>
        <v/>
      </c>
      <c r="BQ183" s="4" t="str">
        <f>IF(IFERROR(VLOOKUP(C183,C184:C$1993,1,0),"")="","",COUNTIF(C:C,C183))</f>
        <v/>
      </c>
      <c r="BU183" s="5" t="str">
        <f>IF(B183="","",IF(BQ183="",1+(MAX(BU$2:BU182)),""))</f>
        <v/>
      </c>
      <c r="BV183" s="5" t="str">
        <f t="shared" si="37"/>
        <v/>
      </c>
      <c r="BW183" s="5" t="str">
        <f t="shared" si="38"/>
        <v/>
      </c>
      <c r="BX183" s="14" t="str">
        <f t="shared" si="39"/>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43"/>
      <c r="AY184" s="124"/>
      <c r="AZ184" s="124"/>
      <c r="BA184" s="4"/>
      <c r="BB184" s="127"/>
      <c r="BC184" s="4"/>
      <c r="BD184" s="4"/>
      <c r="BE184" s="9" t="s">
        <v>157</v>
      </c>
      <c r="BF184" s="7"/>
      <c r="BG184" s="7"/>
      <c r="BH184" s="7" t="str">
        <f t="shared" ca="1" si="35"/>
        <v/>
      </c>
      <c r="BI184" s="4" t="str">
        <f t="shared" si="44"/>
        <v/>
      </c>
      <c r="BJ184" s="123" t="str">
        <f t="shared" si="36"/>
        <v/>
      </c>
      <c r="BK184" s="140" t="str">
        <f t="shared" si="42"/>
        <v/>
      </c>
      <c r="BQ184" s="4" t="str">
        <f>IF(IFERROR(VLOOKUP(C184,C185:C$1993,1,0),"")="","",COUNTIF(C:C,C184))</f>
        <v/>
      </c>
      <c r="BU184" s="5" t="str">
        <f>IF(B184="","",IF(BQ184="",1+(MAX(BU$2:BU183)),""))</f>
        <v/>
      </c>
      <c r="BV184" s="5" t="str">
        <f t="shared" si="37"/>
        <v/>
      </c>
      <c r="BW184" s="5" t="str">
        <f t="shared" si="38"/>
        <v/>
      </c>
      <c r="BX184" s="14" t="str">
        <f t="shared" si="39"/>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43"/>
      <c r="AY185" s="124"/>
      <c r="AZ185" s="124"/>
      <c r="BA185" s="4"/>
      <c r="BB185" s="127"/>
      <c r="BC185" s="4"/>
      <c r="BD185" s="4"/>
      <c r="BE185" s="9"/>
      <c r="BF185" s="7"/>
      <c r="BG185" s="7"/>
      <c r="BH185" s="7" t="str">
        <f t="shared" ca="1" si="35"/>
        <v/>
      </c>
      <c r="BI185" s="4" t="str">
        <f t="shared" si="44"/>
        <v/>
      </c>
      <c r="BJ185" s="123" t="str">
        <f t="shared" si="36"/>
        <v/>
      </c>
      <c r="BK185" s="140" t="str">
        <f t="shared" si="42"/>
        <v/>
      </c>
      <c r="BQ185" s="4" t="str">
        <f>IF(IFERROR(VLOOKUP(C185,C186:C$1993,1,0),"")="","",COUNTIF(C:C,C185))</f>
        <v/>
      </c>
      <c r="BU185" s="5" t="str">
        <f>IF(B185="","",IF(BQ185="",1+(MAX(BU$2:BU184)),""))</f>
        <v/>
      </c>
      <c r="BV185" s="5" t="str">
        <f t="shared" si="37"/>
        <v/>
      </c>
      <c r="BW185" s="5" t="str">
        <f t="shared" si="38"/>
        <v/>
      </c>
      <c r="BX185" s="14" t="str">
        <f t="shared" si="39"/>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43"/>
      <c r="AY186" s="124"/>
      <c r="AZ186" s="124"/>
      <c r="BA186" s="4"/>
      <c r="BB186" s="127"/>
      <c r="BC186" s="4"/>
      <c r="BD186" s="4"/>
      <c r="BE186" s="9" t="s">
        <v>157</v>
      </c>
      <c r="BF186" s="7"/>
      <c r="BG186" s="7"/>
      <c r="BH186" s="7" t="str">
        <f t="shared" ca="1" si="35"/>
        <v/>
      </c>
      <c r="BI186" s="4" t="str">
        <f t="shared" si="44"/>
        <v/>
      </c>
      <c r="BJ186" s="123" t="str">
        <f t="shared" si="36"/>
        <v/>
      </c>
      <c r="BK186" s="140" t="str">
        <f t="shared" si="42"/>
        <v/>
      </c>
      <c r="BQ186" s="4" t="str">
        <f>IF(IFERROR(VLOOKUP(C186,C187:C$1993,1,0),"")="","",COUNTIF(C:C,C186))</f>
        <v/>
      </c>
      <c r="BU186" s="5" t="str">
        <f>IF(B186="","",IF(BQ186="",1+(MAX(BU$2:BU185)),""))</f>
        <v/>
      </c>
      <c r="BV186" s="5" t="str">
        <f t="shared" si="37"/>
        <v/>
      </c>
      <c r="BW186" s="5" t="str">
        <f t="shared" si="38"/>
        <v/>
      </c>
      <c r="BX186" s="14" t="str">
        <f t="shared" si="39"/>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43"/>
      <c r="AY187" s="124"/>
      <c r="AZ187" s="124"/>
      <c r="BA187" s="4"/>
      <c r="BB187" s="127"/>
      <c r="BC187" s="4"/>
      <c r="BD187" s="4"/>
      <c r="BE187" s="9"/>
      <c r="BF187" s="7"/>
      <c r="BG187" s="7"/>
      <c r="BH187" s="7" t="str">
        <f t="shared" ca="1" si="35"/>
        <v/>
      </c>
      <c r="BI187" s="4" t="str">
        <f t="shared" si="44"/>
        <v/>
      </c>
      <c r="BJ187" s="123" t="str">
        <f t="shared" si="36"/>
        <v/>
      </c>
      <c r="BK187" s="140" t="str">
        <f t="shared" si="42"/>
        <v/>
      </c>
      <c r="BQ187" s="4" t="str">
        <f>IF(IFERROR(VLOOKUP(C187,C188:C$1993,1,0),"")="","",COUNTIF(C:C,C187))</f>
        <v/>
      </c>
      <c r="BU187" s="5" t="str">
        <f>IF(B187="","",IF(BQ187="",1+(MAX(BU$2:BU186)),""))</f>
        <v/>
      </c>
      <c r="BV187" s="5" t="str">
        <f t="shared" si="37"/>
        <v/>
      </c>
      <c r="BW187" s="5" t="str">
        <f t="shared" si="38"/>
        <v/>
      </c>
      <c r="BX187" s="14" t="str">
        <f t="shared" si="39"/>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43"/>
      <c r="AY188" s="124"/>
      <c r="AZ188" s="124"/>
      <c r="BA188" s="4"/>
      <c r="BB188" s="127"/>
      <c r="BC188" s="4"/>
      <c r="BD188" s="4"/>
      <c r="BE188" s="9" t="s">
        <v>157</v>
      </c>
      <c r="BF188" s="7"/>
      <c r="BG188" s="7"/>
      <c r="BH188" s="7" t="str">
        <f t="shared" ca="1" si="35"/>
        <v/>
      </c>
      <c r="BI188" s="4" t="str">
        <f t="shared" si="44"/>
        <v/>
      </c>
      <c r="BJ188" s="123" t="str">
        <f t="shared" si="36"/>
        <v/>
      </c>
      <c r="BK188" s="140" t="str">
        <f t="shared" si="42"/>
        <v/>
      </c>
      <c r="BQ188" s="4" t="str">
        <f>IF(IFERROR(VLOOKUP(C188,C189:C$1993,1,0),"")="","",COUNTIF(C:C,C188))</f>
        <v/>
      </c>
      <c r="BU188" s="5" t="str">
        <f>IF(B188="","",IF(BQ188="",1+(MAX(BU$2:BU187)),""))</f>
        <v/>
      </c>
      <c r="BV188" s="5" t="str">
        <f t="shared" si="37"/>
        <v/>
      </c>
      <c r="BW188" s="5" t="str">
        <f t="shared" si="38"/>
        <v/>
      </c>
      <c r="BX188" s="14" t="str">
        <f t="shared" si="39"/>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43"/>
      <c r="AY189" s="124"/>
      <c r="AZ189" s="124"/>
      <c r="BA189" s="4"/>
      <c r="BB189" s="127"/>
      <c r="BC189" s="4"/>
      <c r="BD189" s="4"/>
      <c r="BE189" s="9"/>
      <c r="BF189" s="7"/>
      <c r="BG189" s="7"/>
      <c r="BH189" s="7" t="str">
        <f t="shared" ca="1" si="35"/>
        <v/>
      </c>
      <c r="BI189" s="4" t="str">
        <f t="shared" si="44"/>
        <v/>
      </c>
      <c r="BJ189" s="123" t="str">
        <f t="shared" si="36"/>
        <v/>
      </c>
      <c r="BK189" s="140" t="str">
        <f t="shared" si="42"/>
        <v/>
      </c>
      <c r="BQ189" s="4" t="str">
        <f>IF(IFERROR(VLOOKUP(C189,C190:C$1993,1,0),"")="","",COUNTIF(C:C,C189))</f>
        <v/>
      </c>
      <c r="BU189" s="5" t="str">
        <f>IF(B189="","",IF(BQ189="",1+(MAX(BU$2:BU188)),""))</f>
        <v/>
      </c>
      <c r="BV189" s="5" t="str">
        <f t="shared" si="37"/>
        <v/>
      </c>
      <c r="BW189" s="5" t="str">
        <f t="shared" si="38"/>
        <v/>
      </c>
      <c r="BX189" s="14" t="str">
        <f t="shared" si="39"/>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43"/>
      <c r="AY190" s="124"/>
      <c r="AZ190" s="124"/>
      <c r="BA190" s="4"/>
      <c r="BB190" s="127"/>
      <c r="BC190" s="4"/>
      <c r="BD190" s="4"/>
      <c r="BE190" s="9" t="s">
        <v>157</v>
      </c>
      <c r="BF190" s="7"/>
      <c r="BG190" s="7"/>
      <c r="BH190" s="7" t="str">
        <f t="shared" ca="1" si="35"/>
        <v/>
      </c>
      <c r="BI190" s="4" t="str">
        <f t="shared" si="44"/>
        <v/>
      </c>
      <c r="BJ190" s="123" t="str">
        <f t="shared" si="36"/>
        <v/>
      </c>
      <c r="BK190" s="140" t="str">
        <f t="shared" si="42"/>
        <v/>
      </c>
      <c r="BQ190" s="4" t="str">
        <f>IF(IFERROR(VLOOKUP(C190,C191:C$1993,1,0),"")="","",COUNTIF(C:C,C190))</f>
        <v/>
      </c>
      <c r="BU190" s="5" t="str">
        <f>IF(B190="","",IF(BQ190="",1+(MAX(BU$2:BU189)),""))</f>
        <v/>
      </c>
      <c r="BV190" s="5" t="str">
        <f t="shared" si="37"/>
        <v/>
      </c>
      <c r="BW190" s="5" t="str">
        <f t="shared" si="38"/>
        <v/>
      </c>
      <c r="BX190" s="14" t="str">
        <f t="shared" si="39"/>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43"/>
      <c r="AY191" s="124"/>
      <c r="AZ191" s="124"/>
      <c r="BA191" s="4"/>
      <c r="BB191" s="127"/>
      <c r="BC191" s="4"/>
      <c r="BD191" s="4"/>
      <c r="BE191" s="9"/>
      <c r="BF191" s="7"/>
      <c r="BG191" s="7"/>
      <c r="BH191" s="7" t="str">
        <f t="shared" ca="1" si="35"/>
        <v/>
      </c>
      <c r="BI191" s="4" t="str">
        <f t="shared" si="44"/>
        <v/>
      </c>
      <c r="BJ191" s="123" t="str">
        <f t="shared" si="36"/>
        <v/>
      </c>
      <c r="BK191" s="140" t="str">
        <f t="shared" si="42"/>
        <v/>
      </c>
      <c r="BQ191" s="4" t="str">
        <f>IF(IFERROR(VLOOKUP(C191,C192:C$1993,1,0),"")="","",COUNTIF(C:C,C191))</f>
        <v/>
      </c>
      <c r="BU191" s="5" t="str">
        <f>IF(B191="","",IF(BQ191="",1+(MAX(BU$2:BU190)),""))</f>
        <v/>
      </c>
      <c r="BV191" s="5" t="str">
        <f t="shared" si="37"/>
        <v/>
      </c>
      <c r="BW191" s="5" t="str">
        <f t="shared" si="38"/>
        <v/>
      </c>
      <c r="BX191" s="14" t="str">
        <f t="shared" si="39"/>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43"/>
      <c r="AY192" s="124"/>
      <c r="AZ192" s="124"/>
      <c r="BA192" s="4"/>
      <c r="BB192" s="127"/>
      <c r="BC192" s="4"/>
      <c r="BD192" s="4"/>
      <c r="BE192" s="9" t="s">
        <v>157</v>
      </c>
      <c r="BF192" s="7"/>
      <c r="BG192" s="7"/>
      <c r="BH192" s="7" t="str">
        <f t="shared" ca="1" si="35"/>
        <v/>
      </c>
      <c r="BI192" s="4" t="str">
        <f t="shared" si="44"/>
        <v/>
      </c>
      <c r="BJ192" s="123" t="str">
        <f t="shared" si="36"/>
        <v/>
      </c>
      <c r="BK192" s="140" t="str">
        <f t="shared" si="42"/>
        <v/>
      </c>
      <c r="BQ192" s="4" t="str">
        <f>IF(IFERROR(VLOOKUP(C192,C193:C$1993,1,0),"")="","",COUNTIF(C:C,C192))</f>
        <v/>
      </c>
      <c r="BU192" s="5" t="str">
        <f>IF(B192="","",IF(BQ192="",1+(MAX(BU$2:BU191)),""))</f>
        <v/>
      </c>
      <c r="BV192" s="5" t="str">
        <f t="shared" si="37"/>
        <v/>
      </c>
      <c r="BW192" s="5" t="str">
        <f t="shared" si="38"/>
        <v/>
      </c>
      <c r="BX192" s="14" t="str">
        <f t="shared" si="39"/>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43"/>
      <c r="AY193" s="124"/>
      <c r="AZ193" s="124"/>
      <c r="BA193" s="4"/>
      <c r="BB193" s="127"/>
      <c r="BC193" s="4"/>
      <c r="BD193" s="4"/>
      <c r="BE193" s="9"/>
      <c r="BF193" s="7"/>
      <c r="BG193" s="7"/>
      <c r="BH193" s="7" t="str">
        <f t="shared" ca="1" si="35"/>
        <v/>
      </c>
      <c r="BI193" s="4" t="str">
        <f t="shared" si="44"/>
        <v/>
      </c>
      <c r="BJ193" s="123" t="str">
        <f t="shared" si="36"/>
        <v/>
      </c>
      <c r="BK193" s="140" t="str">
        <f t="shared" si="42"/>
        <v/>
      </c>
      <c r="BQ193" s="4" t="str">
        <f>IF(IFERROR(VLOOKUP(C193,C194:C$1993,1,0),"")="","",COUNTIF(C:C,C193))</f>
        <v/>
      </c>
      <c r="BU193" s="5" t="str">
        <f>IF(B193="","",IF(BQ193="",1+(MAX(BU$2:BU192)),""))</f>
        <v/>
      </c>
      <c r="BV193" s="5" t="str">
        <f t="shared" si="37"/>
        <v/>
      </c>
      <c r="BW193" s="5" t="str">
        <f t="shared" si="38"/>
        <v/>
      </c>
      <c r="BX193" s="14" t="str">
        <f t="shared" si="39"/>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43"/>
      <c r="AY194" s="124"/>
      <c r="AZ194" s="124"/>
      <c r="BA194" s="4"/>
      <c r="BB194" s="127"/>
      <c r="BC194" s="4"/>
      <c r="BD194" s="4"/>
      <c r="BE194" s="9" t="s">
        <v>157</v>
      </c>
      <c r="BF194" s="7"/>
      <c r="BG194" s="7"/>
      <c r="BH194" s="7" t="str">
        <f t="shared" ref="BH194:BH257" ca="1" si="48">IFERROR(IF(BE194="","",IF(BA194=5,"",IF(BE194-TODAY()&gt;0,"VIGENTE","VENCIDO"))),"")</f>
        <v/>
      </c>
      <c r="BI194" s="4" t="str">
        <f t="shared" si="44"/>
        <v/>
      </c>
      <c r="BJ194" s="123" t="str">
        <f t="shared" ref="BJ194:BJ257" si="49">IFERROR(IF(AA194="","",AA194/V194),"")</f>
        <v/>
      </c>
      <c r="BK194" s="140" t="str">
        <f t="shared" si="42"/>
        <v/>
      </c>
      <c r="BQ194" s="4" t="str">
        <f>IF(IFERROR(VLOOKUP(C194,C195:C$1993,1,0),"")="","",COUNTIF(C:C,C194))</f>
        <v/>
      </c>
      <c r="BU194" s="5" t="str">
        <f>IF(B194="","",IF(BQ194="",1+(MAX(BU$2:BU193)),""))</f>
        <v/>
      </c>
      <c r="BV194" s="5" t="str">
        <f t="shared" ref="BV194:BV257" si="50">IF(BU194="","",Z194)</f>
        <v/>
      </c>
      <c r="BW194" s="5" t="str">
        <f t="shared" ref="BW194:BW257" si="51">IF(BU194="","",H194)</f>
        <v/>
      </c>
      <c r="BX194" s="14" t="str">
        <f t="shared" ref="BX194:BX257" si="52">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ref="A195:A258" ca="1" si="53">IF(OR(AS195="",BH195="",BH195="VENCIDO"),IF(B195="","",IF(LEN(B195)=1,"000"&amp;B195,IF(LEN(B195)=2,"00"&amp;B195,IF(LEN(B195)=3,"0"&amp;B195,B195)))),C195)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43"/>
      <c r="AY195" s="124"/>
      <c r="AZ195" s="124"/>
      <c r="BA195" s="4"/>
      <c r="BB195" s="127"/>
      <c r="BC195" s="4"/>
      <c r="BD195" s="4"/>
      <c r="BE195" s="9"/>
      <c r="BF195" s="7"/>
      <c r="BG195" s="7"/>
      <c r="BH195" s="7" t="str">
        <f t="shared" ca="1" si="48"/>
        <v/>
      </c>
      <c r="BI195" s="4" t="str">
        <f t="shared" si="44"/>
        <v/>
      </c>
      <c r="BJ195" s="123" t="str">
        <f t="shared" si="49"/>
        <v/>
      </c>
      <c r="BK195" s="140" t="str">
        <f t="shared" ref="BK195:BK258" si="55">IFERROR(IF(AA195/Z195=0,"",AA195/Z195),"")</f>
        <v/>
      </c>
      <c r="BQ195" s="4" t="str">
        <f>IF(IFERROR(VLOOKUP(C195,C196:C$1993,1,0),"")="","",COUNTIF(C:C,C195))</f>
        <v/>
      </c>
      <c r="BU195" s="5" t="str">
        <f>IF(B195="","",IF(BQ195="",1+(MAX(BU$2:BU194)),""))</f>
        <v/>
      </c>
      <c r="BV195" s="5" t="str">
        <f t="shared" si="50"/>
        <v/>
      </c>
      <c r="BW195" s="5" t="str">
        <f t="shared" si="51"/>
        <v/>
      </c>
      <c r="BX195" s="14" t="str">
        <f t="shared" si="52"/>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43"/>
      <c r="AY196" s="124"/>
      <c r="AZ196" s="124"/>
      <c r="BA196" s="4"/>
      <c r="BB196" s="127"/>
      <c r="BC196" s="4"/>
      <c r="BD196" s="4"/>
      <c r="BE196" s="9" t="s">
        <v>157</v>
      </c>
      <c r="BF196" s="7"/>
      <c r="BG196" s="7"/>
      <c r="BH196" s="7" t="str">
        <f t="shared" ca="1" si="48"/>
        <v/>
      </c>
      <c r="BI196" s="4" t="str">
        <f t="shared" si="44"/>
        <v/>
      </c>
      <c r="BJ196" s="123" t="str">
        <f t="shared" si="49"/>
        <v/>
      </c>
      <c r="BK196" s="140" t="str">
        <f t="shared" si="55"/>
        <v/>
      </c>
      <c r="BQ196" s="4" t="str">
        <f>IF(IFERROR(VLOOKUP(C196,C197:C$1993,1,0),"")="","",COUNTIF(C:C,C196))</f>
        <v/>
      </c>
      <c r="BU196" s="5" t="str">
        <f>IF(B196="","",IF(BQ196="",1+(MAX(BU$2:BU195)),""))</f>
        <v/>
      </c>
      <c r="BV196" s="5" t="str">
        <f t="shared" si="50"/>
        <v/>
      </c>
      <c r="BW196" s="5" t="str">
        <f t="shared" si="51"/>
        <v/>
      </c>
      <c r="BX196" s="14" t="str">
        <f t="shared" si="52"/>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43"/>
      <c r="AY197" s="124"/>
      <c r="AZ197" s="124"/>
      <c r="BA197" s="4"/>
      <c r="BB197" s="127"/>
      <c r="BC197" s="4"/>
      <c r="BD197" s="4"/>
      <c r="BE197" s="9"/>
      <c r="BF197" s="7"/>
      <c r="BG197" s="7"/>
      <c r="BH197" s="7" t="str">
        <f t="shared" ca="1" si="48"/>
        <v/>
      </c>
      <c r="BI197" s="4" t="str">
        <f t="shared" si="44"/>
        <v/>
      </c>
      <c r="BJ197" s="123" t="str">
        <f t="shared" si="49"/>
        <v/>
      </c>
      <c r="BK197" s="140" t="str">
        <f t="shared" si="55"/>
        <v/>
      </c>
      <c r="BQ197" s="4" t="str">
        <f>IF(IFERROR(VLOOKUP(C197,C198:C$1993,1,0),"")="","",COUNTIF(C:C,C197))</f>
        <v/>
      </c>
      <c r="BU197" s="5" t="str">
        <f>IF(B197="","",IF(BQ197="",1+(MAX(BU$2:BU196)),""))</f>
        <v/>
      </c>
      <c r="BV197" s="5" t="str">
        <f t="shared" si="50"/>
        <v/>
      </c>
      <c r="BW197" s="5" t="str">
        <f t="shared" si="51"/>
        <v/>
      </c>
      <c r="BX197" s="14" t="str">
        <f t="shared" si="52"/>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43"/>
      <c r="AY198" s="124"/>
      <c r="AZ198" s="124"/>
      <c r="BA198" s="4"/>
      <c r="BB198" s="127"/>
      <c r="BC198" s="4"/>
      <c r="BD198" s="4"/>
      <c r="BE198" s="9" t="s">
        <v>157</v>
      </c>
      <c r="BF198" s="7"/>
      <c r="BG198" s="7"/>
      <c r="BH198" s="7" t="str">
        <f t="shared" ca="1" si="48"/>
        <v/>
      </c>
      <c r="BI198" s="4" t="str">
        <f t="shared" si="44"/>
        <v/>
      </c>
      <c r="BJ198" s="123" t="str">
        <f t="shared" si="49"/>
        <v/>
      </c>
      <c r="BK198" s="140" t="str">
        <f t="shared" si="55"/>
        <v/>
      </c>
      <c r="BQ198" s="4" t="str">
        <f>IF(IFERROR(VLOOKUP(C198,C199:C$1993,1,0),"")="","",COUNTIF(C:C,C198))</f>
        <v/>
      </c>
      <c r="BU198" s="5" t="str">
        <f>IF(B198="","",IF(BQ198="",1+(MAX(BU$2:BU197)),""))</f>
        <v/>
      </c>
      <c r="BV198" s="5" t="str">
        <f t="shared" si="50"/>
        <v/>
      </c>
      <c r="BW198" s="5" t="str">
        <f t="shared" si="51"/>
        <v/>
      </c>
      <c r="BX198" s="14" t="str">
        <f t="shared" si="52"/>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43"/>
      <c r="AY199" s="124"/>
      <c r="AZ199" s="124"/>
      <c r="BA199" s="4"/>
      <c r="BB199" s="127"/>
      <c r="BC199" s="4"/>
      <c r="BD199" s="4"/>
      <c r="BE199" s="9"/>
      <c r="BF199" s="7"/>
      <c r="BG199" s="7"/>
      <c r="BH199" s="7" t="str">
        <f t="shared" ca="1" si="48"/>
        <v/>
      </c>
      <c r="BI199" s="4" t="str">
        <f t="shared" si="44"/>
        <v/>
      </c>
      <c r="BJ199" s="123" t="str">
        <f t="shared" si="49"/>
        <v/>
      </c>
      <c r="BK199" s="140" t="str">
        <f t="shared" si="55"/>
        <v/>
      </c>
      <c r="BQ199" s="4" t="str">
        <f>IF(IFERROR(VLOOKUP(C199,C200:C$1993,1,0),"")="","",COUNTIF(C:C,C199))</f>
        <v/>
      </c>
      <c r="BU199" s="5" t="str">
        <f>IF(B199="","",IF(BQ199="",1+(MAX(BU$2:BU198)),""))</f>
        <v/>
      </c>
      <c r="BV199" s="5" t="str">
        <f t="shared" si="50"/>
        <v/>
      </c>
      <c r="BW199" s="5" t="str">
        <f t="shared" si="51"/>
        <v/>
      </c>
      <c r="BX199" s="14" t="str">
        <f t="shared" si="52"/>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43"/>
      <c r="AY200" s="124"/>
      <c r="AZ200" s="124"/>
      <c r="BA200" s="4"/>
      <c r="BB200" s="127"/>
      <c r="BC200" s="4"/>
      <c r="BD200" s="4"/>
      <c r="BE200" s="9" t="s">
        <v>157</v>
      </c>
      <c r="BF200" s="7"/>
      <c r="BG200" s="7"/>
      <c r="BH200" s="7" t="str">
        <f t="shared" ca="1" si="48"/>
        <v/>
      </c>
      <c r="BI200" s="4" t="str">
        <f t="shared" si="44"/>
        <v/>
      </c>
      <c r="BJ200" s="123" t="str">
        <f t="shared" si="49"/>
        <v/>
      </c>
      <c r="BK200" s="140" t="str">
        <f t="shared" si="55"/>
        <v/>
      </c>
      <c r="BQ200" s="4" t="str">
        <f>IF(IFERROR(VLOOKUP(C200,C201:C$1993,1,0),"")="","",COUNTIF(C:C,C200))</f>
        <v/>
      </c>
      <c r="BU200" s="5" t="str">
        <f>IF(B200="","",IF(BQ200="",1+(MAX(BU$2:BU199)),""))</f>
        <v/>
      </c>
      <c r="BV200" s="5" t="str">
        <f t="shared" si="50"/>
        <v/>
      </c>
      <c r="BW200" s="5" t="str">
        <f t="shared" si="51"/>
        <v/>
      </c>
      <c r="BX200" s="14" t="str">
        <f t="shared" si="52"/>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43"/>
      <c r="AY201" s="124"/>
      <c r="AZ201" s="124"/>
      <c r="BA201" s="4"/>
      <c r="BB201" s="127"/>
      <c r="BC201" s="4"/>
      <c r="BD201" s="4"/>
      <c r="BE201" s="9"/>
      <c r="BF201" s="7"/>
      <c r="BG201" s="7"/>
      <c r="BH201" s="7" t="str">
        <f t="shared" ca="1" si="48"/>
        <v/>
      </c>
      <c r="BI201" s="4" t="str">
        <f t="shared" si="44"/>
        <v/>
      </c>
      <c r="BJ201" s="123" t="str">
        <f t="shared" si="49"/>
        <v/>
      </c>
      <c r="BK201" s="140" t="str">
        <f t="shared" si="55"/>
        <v/>
      </c>
      <c r="BQ201" s="4" t="str">
        <f>IF(IFERROR(VLOOKUP(C201,C202:C$1993,1,0),"")="","",COUNTIF(C:C,C201))</f>
        <v/>
      </c>
      <c r="BU201" s="5" t="str">
        <f>IF(B201="","",IF(BQ201="",1+(MAX(BU$2:BU200)),""))</f>
        <v/>
      </c>
      <c r="BV201" s="5" t="str">
        <f t="shared" si="50"/>
        <v/>
      </c>
      <c r="BW201" s="5" t="str">
        <f t="shared" si="51"/>
        <v/>
      </c>
      <c r="BX201" s="14" t="str">
        <f t="shared" si="52"/>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43"/>
      <c r="AY202" s="124"/>
      <c r="AZ202" s="124"/>
      <c r="BA202" s="4"/>
      <c r="BB202" s="127"/>
      <c r="BC202" s="4"/>
      <c r="BD202" s="4"/>
      <c r="BE202" s="9" t="s">
        <v>157</v>
      </c>
      <c r="BF202" s="7"/>
      <c r="BG202" s="7"/>
      <c r="BH202" s="7" t="str">
        <f t="shared" ca="1" si="48"/>
        <v/>
      </c>
      <c r="BI202" s="4" t="str">
        <f t="shared" si="44"/>
        <v/>
      </c>
      <c r="BJ202" s="123" t="str">
        <f t="shared" si="49"/>
        <v/>
      </c>
      <c r="BK202" s="140" t="str">
        <f t="shared" si="55"/>
        <v/>
      </c>
      <c r="BQ202" s="4" t="str">
        <f>IF(IFERROR(VLOOKUP(C202,C203:C$1993,1,0),"")="","",COUNTIF(C:C,C202))</f>
        <v/>
      </c>
      <c r="BU202" s="5" t="str">
        <f>IF(B202="","",IF(BQ202="",1+(MAX(BU$2:BU201)),""))</f>
        <v/>
      </c>
      <c r="BV202" s="5" t="str">
        <f t="shared" si="50"/>
        <v/>
      </c>
      <c r="BW202" s="5" t="str">
        <f t="shared" si="51"/>
        <v/>
      </c>
      <c r="BX202" s="14" t="str">
        <f t="shared" si="52"/>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43"/>
      <c r="AY203" s="124"/>
      <c r="AZ203" s="124"/>
      <c r="BA203" s="4"/>
      <c r="BB203" s="127"/>
      <c r="BC203" s="4"/>
      <c r="BD203" s="4"/>
      <c r="BE203" s="9"/>
      <c r="BF203" s="7"/>
      <c r="BG203" s="7"/>
      <c r="BH203" s="7" t="str">
        <f t="shared" ca="1" si="48"/>
        <v/>
      </c>
      <c r="BI203" s="4" t="str">
        <f t="shared" si="44"/>
        <v/>
      </c>
      <c r="BJ203" s="123" t="str">
        <f t="shared" si="49"/>
        <v/>
      </c>
      <c r="BK203" s="140" t="str">
        <f t="shared" si="55"/>
        <v/>
      </c>
      <c r="BQ203" s="4" t="str">
        <f>IF(IFERROR(VLOOKUP(C203,C204:C$1993,1,0),"")="","",COUNTIF(C:C,C203))</f>
        <v/>
      </c>
      <c r="BU203" s="5" t="str">
        <f>IF(B203="","",IF(BQ203="",1+(MAX(BU$2:BU202)),""))</f>
        <v/>
      </c>
      <c r="BV203" s="5" t="str">
        <f t="shared" si="50"/>
        <v/>
      </c>
      <c r="BW203" s="5" t="str">
        <f t="shared" si="51"/>
        <v/>
      </c>
      <c r="BX203" s="14" t="str">
        <f t="shared" si="52"/>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43"/>
      <c r="AY204" s="124"/>
      <c r="AZ204" s="124"/>
      <c r="BA204" s="4"/>
      <c r="BB204" s="127"/>
      <c r="BC204" s="4"/>
      <c r="BD204" s="4"/>
      <c r="BE204" s="9" t="s">
        <v>157</v>
      </c>
      <c r="BF204" s="7"/>
      <c r="BG204" s="7"/>
      <c r="BH204" s="7" t="str">
        <f t="shared" ca="1" si="48"/>
        <v/>
      </c>
      <c r="BI204" s="4" t="str">
        <f t="shared" si="44"/>
        <v/>
      </c>
      <c r="BJ204" s="123" t="str">
        <f t="shared" si="49"/>
        <v/>
      </c>
      <c r="BK204" s="140" t="str">
        <f t="shared" si="55"/>
        <v/>
      </c>
      <c r="BQ204" s="4" t="str">
        <f>IF(IFERROR(VLOOKUP(C204,C205:C$1993,1,0),"")="","",COUNTIF(C:C,C204))</f>
        <v/>
      </c>
      <c r="BU204" s="5" t="str">
        <f>IF(B204="","",IF(BQ204="",1+(MAX(BU$2:BU203)),""))</f>
        <v/>
      </c>
      <c r="BV204" s="5" t="str">
        <f t="shared" si="50"/>
        <v/>
      </c>
      <c r="BW204" s="5" t="str">
        <f t="shared" si="51"/>
        <v/>
      </c>
      <c r="BX204" s="14" t="str">
        <f t="shared" si="52"/>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43"/>
      <c r="AY205" s="124"/>
      <c r="AZ205" s="124"/>
      <c r="BA205" s="4"/>
      <c r="BB205" s="127"/>
      <c r="BC205" s="4"/>
      <c r="BD205" s="4"/>
      <c r="BE205" s="9"/>
      <c r="BF205" s="7"/>
      <c r="BG205" s="7"/>
      <c r="BH205" s="7" t="str">
        <f t="shared" ca="1" si="48"/>
        <v/>
      </c>
      <c r="BI205" s="4" t="str">
        <f t="shared" si="44"/>
        <v/>
      </c>
      <c r="BJ205" s="123" t="str">
        <f t="shared" si="49"/>
        <v/>
      </c>
      <c r="BK205" s="140" t="str">
        <f t="shared" si="55"/>
        <v/>
      </c>
      <c r="BQ205" s="4" t="str">
        <f>IF(IFERROR(VLOOKUP(C205,C206:C$1993,1,0),"")="","",COUNTIF(C:C,C205))</f>
        <v/>
      </c>
      <c r="BU205" s="5" t="str">
        <f>IF(B205="","",IF(BQ205="",1+(MAX(BU$2:BU204)),""))</f>
        <v/>
      </c>
      <c r="BV205" s="5" t="str">
        <f t="shared" si="50"/>
        <v/>
      </c>
      <c r="BW205" s="5" t="str">
        <f t="shared" si="51"/>
        <v/>
      </c>
      <c r="BX205" s="14" t="str">
        <f t="shared" si="52"/>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43"/>
      <c r="AY206" s="124"/>
      <c r="AZ206" s="124"/>
      <c r="BA206" s="4"/>
      <c r="BB206" s="127"/>
      <c r="BC206" s="4"/>
      <c r="BD206" s="4"/>
      <c r="BE206" s="9" t="s">
        <v>157</v>
      </c>
      <c r="BF206" s="7"/>
      <c r="BG206" s="7"/>
      <c r="BH206" s="7" t="str">
        <f t="shared" ca="1" si="48"/>
        <v/>
      </c>
      <c r="BI206" s="4" t="str">
        <f t="shared" si="44"/>
        <v/>
      </c>
      <c r="BJ206" s="123" t="str">
        <f t="shared" si="49"/>
        <v/>
      </c>
      <c r="BK206" s="140" t="str">
        <f t="shared" si="55"/>
        <v/>
      </c>
      <c r="BQ206" s="4" t="str">
        <f>IF(IFERROR(VLOOKUP(C206,C207:C$1993,1,0),"")="","",COUNTIF(C:C,C206))</f>
        <v/>
      </c>
      <c r="BU206" s="5" t="str">
        <f>IF(B206="","",IF(BQ206="",1+(MAX(BU$2:BU205)),""))</f>
        <v/>
      </c>
      <c r="BV206" s="5" t="str">
        <f t="shared" si="50"/>
        <v/>
      </c>
      <c r="BW206" s="5" t="str">
        <f t="shared" si="51"/>
        <v/>
      </c>
      <c r="BX206" s="14" t="str">
        <f t="shared" si="52"/>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43"/>
      <c r="AY207" s="124"/>
      <c r="AZ207" s="124"/>
      <c r="BA207" s="4"/>
      <c r="BB207" s="127"/>
      <c r="BC207" s="4"/>
      <c r="BD207" s="4"/>
      <c r="BE207" s="9"/>
      <c r="BF207" s="7"/>
      <c r="BG207" s="7"/>
      <c r="BH207" s="7" t="str">
        <f t="shared" ca="1" si="48"/>
        <v/>
      </c>
      <c r="BI207" s="4" t="str">
        <f t="shared" si="44"/>
        <v/>
      </c>
      <c r="BJ207" s="123" t="str">
        <f t="shared" si="49"/>
        <v/>
      </c>
      <c r="BK207" s="140" t="str">
        <f t="shared" si="55"/>
        <v/>
      </c>
      <c r="BQ207" s="4" t="str">
        <f>IF(IFERROR(VLOOKUP(C207,C208:C$1993,1,0),"")="","",COUNTIF(C:C,C207))</f>
        <v/>
      </c>
      <c r="BU207" s="5" t="str">
        <f>IF(B207="","",IF(BQ207="",1+(MAX(BU$2:BU206)),""))</f>
        <v/>
      </c>
      <c r="BV207" s="5" t="str">
        <f t="shared" si="50"/>
        <v/>
      </c>
      <c r="BW207" s="5" t="str">
        <f t="shared" si="51"/>
        <v/>
      </c>
      <c r="BX207" s="14" t="str">
        <f t="shared" si="52"/>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43"/>
      <c r="AY208" s="124"/>
      <c r="AZ208" s="124"/>
      <c r="BA208" s="4"/>
      <c r="BB208" s="127"/>
      <c r="BC208" s="4"/>
      <c r="BD208" s="4"/>
      <c r="BE208" s="9" t="s">
        <v>157</v>
      </c>
      <c r="BF208" s="7"/>
      <c r="BG208" s="7"/>
      <c r="BH208" s="7" t="str">
        <f t="shared" ca="1" si="48"/>
        <v/>
      </c>
      <c r="BI208" s="4" t="str">
        <f t="shared" si="44"/>
        <v/>
      </c>
      <c r="BJ208" s="123" t="str">
        <f t="shared" si="49"/>
        <v/>
      </c>
      <c r="BK208" s="140" t="str">
        <f t="shared" si="55"/>
        <v/>
      </c>
      <c r="BQ208" s="4" t="str">
        <f>IF(IFERROR(VLOOKUP(C208,C209:C$1993,1,0),"")="","",COUNTIF(C:C,C208))</f>
        <v/>
      </c>
      <c r="BU208" s="5" t="str">
        <f>IF(B208="","",IF(BQ208="",1+(MAX(BU$2:BU207)),""))</f>
        <v/>
      </c>
      <c r="BV208" s="5" t="str">
        <f t="shared" si="50"/>
        <v/>
      </c>
      <c r="BW208" s="5" t="str">
        <f t="shared" si="51"/>
        <v/>
      </c>
      <c r="BX208" s="14" t="str">
        <f t="shared" si="52"/>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43"/>
      <c r="AY209" s="124"/>
      <c r="AZ209" s="124"/>
      <c r="BA209" s="4"/>
      <c r="BB209" s="127"/>
      <c r="BC209" s="4"/>
      <c r="BD209" s="4"/>
      <c r="BE209" s="9"/>
      <c r="BF209" s="7"/>
      <c r="BG209" s="7"/>
      <c r="BH209" s="7" t="str">
        <f t="shared" ca="1" si="48"/>
        <v/>
      </c>
      <c r="BI209" s="4" t="str">
        <f t="shared" si="44"/>
        <v/>
      </c>
      <c r="BJ209" s="123" t="str">
        <f t="shared" si="49"/>
        <v/>
      </c>
      <c r="BK209" s="140" t="str">
        <f t="shared" si="55"/>
        <v/>
      </c>
      <c r="BQ209" s="4" t="str">
        <f>IF(IFERROR(VLOOKUP(C209,C210:C$1993,1,0),"")="","",COUNTIF(C:C,C209))</f>
        <v/>
      </c>
      <c r="BU209" s="5" t="str">
        <f>IF(B209="","",IF(BQ209="",1+(MAX(BU$2:BU208)),""))</f>
        <v/>
      </c>
      <c r="BV209" s="5" t="str">
        <f t="shared" si="50"/>
        <v/>
      </c>
      <c r="BW209" s="5" t="str">
        <f t="shared" si="51"/>
        <v/>
      </c>
      <c r="BX209" s="14" t="str">
        <f t="shared" si="52"/>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43"/>
      <c r="AY210" s="124"/>
      <c r="AZ210" s="124"/>
      <c r="BA210" s="4"/>
      <c r="BB210" s="127"/>
      <c r="BC210" s="4"/>
      <c r="BD210" s="4"/>
      <c r="BE210" s="9" t="s">
        <v>157</v>
      </c>
      <c r="BF210" s="7"/>
      <c r="BG210" s="7"/>
      <c r="BH210" s="7" t="str">
        <f t="shared" ca="1" si="48"/>
        <v/>
      </c>
      <c r="BI210" s="4" t="str">
        <f t="shared" si="44"/>
        <v/>
      </c>
      <c r="BJ210" s="123" t="str">
        <f t="shared" si="49"/>
        <v/>
      </c>
      <c r="BK210" s="140" t="str">
        <f t="shared" si="55"/>
        <v/>
      </c>
      <c r="BQ210" s="4" t="str">
        <f>IF(IFERROR(VLOOKUP(C210,C211:C$1993,1,0),"")="","",COUNTIF(C:C,C210))</f>
        <v/>
      </c>
      <c r="BU210" s="5" t="str">
        <f>IF(B210="","",IF(BQ210="",1+(MAX(BU$2:BU209)),""))</f>
        <v/>
      </c>
      <c r="BV210" s="5" t="str">
        <f t="shared" si="50"/>
        <v/>
      </c>
      <c r="BW210" s="5" t="str">
        <f t="shared" si="51"/>
        <v/>
      </c>
      <c r="BX210" s="14" t="str">
        <f t="shared" si="52"/>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43"/>
      <c r="AY211" s="124"/>
      <c r="AZ211" s="124"/>
      <c r="BA211" s="4"/>
      <c r="BB211" s="127"/>
      <c r="BC211" s="4"/>
      <c r="BD211" s="4"/>
      <c r="BE211" s="9"/>
      <c r="BF211" s="7"/>
      <c r="BG211" s="7"/>
      <c r="BH211" s="7" t="str">
        <f t="shared" ca="1" si="48"/>
        <v/>
      </c>
      <c r="BI211" s="4" t="str">
        <f t="shared" ref="BI211:BI274" si="58">IFERROR(IF(AA211=0,"",AA211/BB211),"")</f>
        <v/>
      </c>
      <c r="BJ211" s="123" t="str">
        <f t="shared" si="49"/>
        <v/>
      </c>
      <c r="BK211" s="140" t="str">
        <f t="shared" si="55"/>
        <v/>
      </c>
      <c r="BQ211" s="4" t="str">
        <f>IF(IFERROR(VLOOKUP(C211,C212:C$1993,1,0),"")="","",COUNTIF(C:C,C211))</f>
        <v/>
      </c>
      <c r="BU211" s="5" t="str">
        <f>IF(B211="","",IF(BQ211="",1+(MAX(BU$2:BU210)),""))</f>
        <v/>
      </c>
      <c r="BV211" s="5" t="str">
        <f t="shared" si="50"/>
        <v/>
      </c>
      <c r="BW211" s="5" t="str">
        <f t="shared" si="51"/>
        <v/>
      </c>
      <c r="BX211" s="14" t="str">
        <f t="shared" si="52"/>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43"/>
      <c r="AY212" s="124"/>
      <c r="AZ212" s="124"/>
      <c r="BA212" s="4"/>
      <c r="BB212" s="127"/>
      <c r="BC212" s="4"/>
      <c r="BD212" s="4"/>
      <c r="BE212" s="9" t="s">
        <v>157</v>
      </c>
      <c r="BF212" s="7"/>
      <c r="BG212" s="7"/>
      <c r="BH212" s="7" t="str">
        <f t="shared" ca="1" si="48"/>
        <v/>
      </c>
      <c r="BI212" s="4" t="str">
        <f t="shared" si="58"/>
        <v/>
      </c>
      <c r="BJ212" s="123" t="str">
        <f t="shared" si="49"/>
        <v/>
      </c>
      <c r="BK212" s="140" t="str">
        <f t="shared" si="55"/>
        <v/>
      </c>
      <c r="BQ212" s="4" t="str">
        <f>IF(IFERROR(VLOOKUP(C212,C213:C$1993,1,0),"")="","",COUNTIF(C:C,C212))</f>
        <v/>
      </c>
      <c r="BU212" s="5" t="str">
        <f>IF(B212="","",IF(BQ212="",1+(MAX(BU$2:BU211)),""))</f>
        <v/>
      </c>
      <c r="BV212" s="5" t="str">
        <f t="shared" si="50"/>
        <v/>
      </c>
      <c r="BW212" s="5" t="str">
        <f t="shared" si="51"/>
        <v/>
      </c>
      <c r="BX212" s="14" t="str">
        <f t="shared" si="52"/>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43"/>
      <c r="AY213" s="124"/>
      <c r="AZ213" s="124"/>
      <c r="BA213" s="4"/>
      <c r="BB213" s="127"/>
      <c r="BC213" s="4"/>
      <c r="BD213" s="4"/>
      <c r="BE213" s="9"/>
      <c r="BF213" s="7"/>
      <c r="BG213" s="7"/>
      <c r="BH213" s="7" t="str">
        <f t="shared" ca="1" si="48"/>
        <v/>
      </c>
      <c r="BI213" s="4" t="str">
        <f t="shared" si="58"/>
        <v/>
      </c>
      <c r="BJ213" s="123" t="str">
        <f t="shared" si="49"/>
        <v/>
      </c>
      <c r="BK213" s="140" t="str">
        <f t="shared" si="55"/>
        <v/>
      </c>
      <c r="BQ213" s="4" t="str">
        <f>IF(IFERROR(VLOOKUP(C213,C214:C$1993,1,0),"")="","",COUNTIF(C:C,C213))</f>
        <v/>
      </c>
      <c r="BU213" s="5" t="str">
        <f>IF(B213="","",IF(BQ213="",1+(MAX(BU$2:BU212)),""))</f>
        <v/>
      </c>
      <c r="BV213" s="5" t="str">
        <f t="shared" si="50"/>
        <v/>
      </c>
      <c r="BW213" s="5" t="str">
        <f t="shared" si="51"/>
        <v/>
      </c>
      <c r="BX213" s="14" t="str">
        <f t="shared" si="52"/>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43"/>
      <c r="AY214" s="124"/>
      <c r="AZ214" s="124"/>
      <c r="BA214" s="4"/>
      <c r="BB214" s="127"/>
      <c r="BC214" s="4"/>
      <c r="BD214" s="4"/>
      <c r="BE214" s="9" t="s">
        <v>157</v>
      </c>
      <c r="BF214" s="7"/>
      <c r="BG214" s="7"/>
      <c r="BH214" s="7" t="str">
        <f t="shared" ca="1" si="48"/>
        <v/>
      </c>
      <c r="BI214" s="4" t="str">
        <f t="shared" si="58"/>
        <v/>
      </c>
      <c r="BJ214" s="123" t="str">
        <f t="shared" si="49"/>
        <v/>
      </c>
      <c r="BK214" s="140" t="str">
        <f t="shared" si="55"/>
        <v/>
      </c>
      <c r="BQ214" s="4" t="str">
        <f>IF(IFERROR(VLOOKUP(C214,C215:C$1993,1,0),"")="","",COUNTIF(C:C,C214))</f>
        <v/>
      </c>
      <c r="BU214" s="5" t="str">
        <f>IF(B214="","",IF(BQ214="",1+(MAX(BU$2:BU213)),""))</f>
        <v/>
      </c>
      <c r="BV214" s="5" t="str">
        <f t="shared" si="50"/>
        <v/>
      </c>
      <c r="BW214" s="5" t="str">
        <f t="shared" si="51"/>
        <v/>
      </c>
      <c r="BX214" s="14" t="str">
        <f t="shared" si="52"/>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43"/>
      <c r="AY215" s="124"/>
      <c r="AZ215" s="124"/>
      <c r="BA215" s="4"/>
      <c r="BB215" s="127"/>
      <c r="BC215" s="4"/>
      <c r="BD215" s="4"/>
      <c r="BE215" s="9"/>
      <c r="BF215" s="7"/>
      <c r="BG215" s="7"/>
      <c r="BH215" s="7" t="str">
        <f t="shared" ca="1" si="48"/>
        <v/>
      </c>
      <c r="BI215" s="4" t="str">
        <f t="shared" si="58"/>
        <v/>
      </c>
      <c r="BJ215" s="123" t="str">
        <f t="shared" si="49"/>
        <v/>
      </c>
      <c r="BK215" s="140" t="str">
        <f t="shared" si="55"/>
        <v/>
      </c>
      <c r="BQ215" s="4" t="str">
        <f>IF(IFERROR(VLOOKUP(C215,C216:C$1993,1,0),"")="","",COUNTIF(C:C,C215))</f>
        <v/>
      </c>
      <c r="BU215" s="5" t="str">
        <f>IF(B215="","",IF(BQ215="",1+(MAX(BU$2:BU214)),""))</f>
        <v/>
      </c>
      <c r="BV215" s="5" t="str">
        <f t="shared" si="50"/>
        <v/>
      </c>
      <c r="BW215" s="5" t="str">
        <f t="shared" si="51"/>
        <v/>
      </c>
      <c r="BX215" s="14" t="str">
        <f t="shared" si="52"/>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43"/>
      <c r="AY216" s="124"/>
      <c r="AZ216" s="124"/>
      <c r="BA216" s="4"/>
      <c r="BB216" s="127"/>
      <c r="BC216" s="4"/>
      <c r="BD216" s="4"/>
      <c r="BE216" s="9" t="s">
        <v>157</v>
      </c>
      <c r="BF216" s="7"/>
      <c r="BG216" s="7"/>
      <c r="BH216" s="7" t="str">
        <f t="shared" ca="1" si="48"/>
        <v/>
      </c>
      <c r="BI216" s="4" t="str">
        <f t="shared" si="58"/>
        <v/>
      </c>
      <c r="BJ216" s="123" t="str">
        <f t="shared" si="49"/>
        <v/>
      </c>
      <c r="BK216" s="140" t="str">
        <f t="shared" si="55"/>
        <v/>
      </c>
      <c r="BQ216" s="4" t="str">
        <f>IF(IFERROR(VLOOKUP(C216,C217:C$1993,1,0),"")="","",COUNTIF(C:C,C216))</f>
        <v/>
      </c>
      <c r="BU216" s="5" t="str">
        <f>IF(B216="","",IF(BQ216="",1+(MAX(BU$2:BU215)),""))</f>
        <v/>
      </c>
      <c r="BV216" s="5" t="str">
        <f t="shared" si="50"/>
        <v/>
      </c>
      <c r="BW216" s="5" t="str">
        <f t="shared" si="51"/>
        <v/>
      </c>
      <c r="BX216" s="14" t="str">
        <f t="shared" si="52"/>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43"/>
      <c r="AY217" s="124"/>
      <c r="AZ217" s="124"/>
      <c r="BA217" s="4"/>
      <c r="BB217" s="127"/>
      <c r="BC217" s="4"/>
      <c r="BD217" s="4"/>
      <c r="BE217" s="9"/>
      <c r="BF217" s="7"/>
      <c r="BG217" s="7"/>
      <c r="BH217" s="7" t="str">
        <f t="shared" ca="1" si="48"/>
        <v/>
      </c>
      <c r="BI217" s="4" t="str">
        <f t="shared" si="58"/>
        <v/>
      </c>
      <c r="BJ217" s="123" t="str">
        <f t="shared" si="49"/>
        <v/>
      </c>
      <c r="BK217" s="140" t="str">
        <f t="shared" si="55"/>
        <v/>
      </c>
      <c r="BQ217" s="4" t="str">
        <f>IF(IFERROR(VLOOKUP(C217,C218:C$1993,1,0),"")="","",COUNTIF(C:C,C217))</f>
        <v/>
      </c>
      <c r="BU217" s="5" t="str">
        <f>IF(B217="","",IF(BQ217="",1+(MAX(BU$2:BU216)),""))</f>
        <v/>
      </c>
      <c r="BV217" s="5" t="str">
        <f t="shared" si="50"/>
        <v/>
      </c>
      <c r="BW217" s="5" t="str">
        <f t="shared" si="51"/>
        <v/>
      </c>
      <c r="BX217" s="14" t="str">
        <f t="shared" si="52"/>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43"/>
      <c r="AY218" s="124"/>
      <c r="AZ218" s="124"/>
      <c r="BA218" s="4"/>
      <c r="BB218" s="127"/>
      <c r="BC218" s="4"/>
      <c r="BD218" s="4"/>
      <c r="BE218" s="9" t="s">
        <v>157</v>
      </c>
      <c r="BF218" s="7"/>
      <c r="BG218" s="7"/>
      <c r="BH218" s="7" t="str">
        <f t="shared" ca="1" si="48"/>
        <v/>
      </c>
      <c r="BI218" s="4" t="str">
        <f t="shared" si="58"/>
        <v/>
      </c>
      <c r="BJ218" s="123" t="str">
        <f t="shared" si="49"/>
        <v/>
      </c>
      <c r="BK218" s="140" t="str">
        <f t="shared" si="55"/>
        <v/>
      </c>
      <c r="BQ218" s="4" t="str">
        <f>IF(IFERROR(VLOOKUP(C218,C219:C$1993,1,0),"")="","",COUNTIF(C:C,C218))</f>
        <v/>
      </c>
      <c r="BU218" s="5" t="str">
        <f>IF(B218="","",IF(BQ218="",1+(MAX(BU$2:BU217)),""))</f>
        <v/>
      </c>
      <c r="BV218" s="5" t="str">
        <f t="shared" si="50"/>
        <v/>
      </c>
      <c r="BW218" s="5" t="str">
        <f t="shared" si="51"/>
        <v/>
      </c>
      <c r="BX218" s="14" t="str">
        <f t="shared" si="52"/>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43"/>
      <c r="AY219" s="124"/>
      <c r="AZ219" s="124"/>
      <c r="BA219" s="4"/>
      <c r="BB219" s="127"/>
      <c r="BC219" s="4"/>
      <c r="BD219" s="4"/>
      <c r="BE219" s="9"/>
      <c r="BF219" s="7"/>
      <c r="BG219" s="7"/>
      <c r="BH219" s="7" t="str">
        <f t="shared" ca="1" si="48"/>
        <v/>
      </c>
      <c r="BI219" s="4" t="str">
        <f t="shared" si="58"/>
        <v/>
      </c>
      <c r="BJ219" s="123" t="str">
        <f t="shared" si="49"/>
        <v/>
      </c>
      <c r="BK219" s="140" t="str">
        <f t="shared" si="55"/>
        <v/>
      </c>
      <c r="BQ219" s="4" t="str">
        <f>IF(IFERROR(VLOOKUP(C219,C220:C$1993,1,0),"")="","",COUNTIF(C:C,C219))</f>
        <v/>
      </c>
      <c r="BU219" s="5" t="str">
        <f>IF(B219="","",IF(BQ219="",1+(MAX(BU$2:BU218)),""))</f>
        <v/>
      </c>
      <c r="BV219" s="5" t="str">
        <f t="shared" si="50"/>
        <v/>
      </c>
      <c r="BW219" s="5" t="str">
        <f t="shared" si="51"/>
        <v/>
      </c>
      <c r="BX219" s="14" t="str">
        <f t="shared" si="52"/>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43"/>
      <c r="AY220" s="124"/>
      <c r="AZ220" s="124"/>
      <c r="BA220" s="4"/>
      <c r="BB220" s="127"/>
      <c r="BC220" s="4"/>
      <c r="BD220" s="4"/>
      <c r="BE220" s="9" t="s">
        <v>157</v>
      </c>
      <c r="BF220" s="7"/>
      <c r="BG220" s="7"/>
      <c r="BH220" s="7" t="str">
        <f t="shared" ca="1" si="48"/>
        <v/>
      </c>
      <c r="BI220" s="4" t="str">
        <f t="shared" si="58"/>
        <v/>
      </c>
      <c r="BJ220" s="123" t="str">
        <f t="shared" si="49"/>
        <v/>
      </c>
      <c r="BK220" s="140" t="str">
        <f t="shared" si="55"/>
        <v/>
      </c>
      <c r="BQ220" s="4" t="str">
        <f>IF(IFERROR(VLOOKUP(C220,C221:C$1993,1,0),"")="","",COUNTIF(C:C,C220))</f>
        <v/>
      </c>
      <c r="BU220" s="5" t="str">
        <f>IF(B220="","",IF(BQ220="",1+(MAX(BU$2:BU219)),""))</f>
        <v/>
      </c>
      <c r="BV220" s="5" t="str">
        <f t="shared" si="50"/>
        <v/>
      </c>
      <c r="BW220" s="5" t="str">
        <f t="shared" si="51"/>
        <v/>
      </c>
      <c r="BX220" s="14" t="str">
        <f t="shared" si="52"/>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43"/>
      <c r="AY221" s="124"/>
      <c r="AZ221" s="124"/>
      <c r="BA221" s="4"/>
      <c r="BB221" s="127"/>
      <c r="BC221" s="4"/>
      <c r="BD221" s="4"/>
      <c r="BE221" s="9"/>
      <c r="BF221" s="7"/>
      <c r="BG221" s="7"/>
      <c r="BH221" s="7" t="str">
        <f t="shared" ca="1" si="48"/>
        <v/>
      </c>
      <c r="BI221" s="4" t="str">
        <f t="shared" si="58"/>
        <v/>
      </c>
      <c r="BJ221" s="123" t="str">
        <f t="shared" si="49"/>
        <v/>
      </c>
      <c r="BK221" s="140" t="str">
        <f t="shared" si="55"/>
        <v/>
      </c>
      <c r="BQ221" s="4" t="str">
        <f>IF(IFERROR(VLOOKUP(C221,C222:C$1993,1,0),"")="","",COUNTIF(C:C,C221))</f>
        <v/>
      </c>
      <c r="BU221" s="5" t="str">
        <f>IF(B221="","",IF(BQ221="",1+(MAX(BU$2:BU220)),""))</f>
        <v/>
      </c>
      <c r="BV221" s="5" t="str">
        <f t="shared" si="50"/>
        <v/>
      </c>
      <c r="BW221" s="5" t="str">
        <f t="shared" si="51"/>
        <v/>
      </c>
      <c r="BX221" s="14" t="str">
        <f t="shared" si="52"/>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43"/>
      <c r="AY222" s="124"/>
      <c r="AZ222" s="124"/>
      <c r="BA222" s="4"/>
      <c r="BB222" s="127"/>
      <c r="BC222" s="4"/>
      <c r="BD222" s="4"/>
      <c r="BE222" s="9" t="s">
        <v>157</v>
      </c>
      <c r="BF222" s="7"/>
      <c r="BG222" s="7"/>
      <c r="BH222" s="7" t="str">
        <f t="shared" ca="1" si="48"/>
        <v/>
      </c>
      <c r="BI222" s="4" t="str">
        <f t="shared" si="58"/>
        <v/>
      </c>
      <c r="BJ222" s="123" t="str">
        <f t="shared" si="49"/>
        <v/>
      </c>
      <c r="BK222" s="140" t="str">
        <f t="shared" si="55"/>
        <v/>
      </c>
      <c r="BQ222" s="4" t="str">
        <f>IF(IFERROR(VLOOKUP(C222,C223:C$1993,1,0),"")="","",COUNTIF(C:C,C222))</f>
        <v/>
      </c>
      <c r="BU222" s="5" t="str">
        <f>IF(B222="","",IF(BQ222="",1+(MAX(BU$2:BU221)),""))</f>
        <v/>
      </c>
      <c r="BV222" s="5" t="str">
        <f t="shared" si="50"/>
        <v/>
      </c>
      <c r="BW222" s="5" t="str">
        <f t="shared" si="51"/>
        <v/>
      </c>
      <c r="BX222" s="14" t="str">
        <f t="shared" si="52"/>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43"/>
      <c r="AY223" s="124"/>
      <c r="AZ223" s="124"/>
      <c r="BA223" s="4"/>
      <c r="BB223" s="127"/>
      <c r="BC223" s="4"/>
      <c r="BD223" s="4"/>
      <c r="BE223" s="9"/>
      <c r="BF223" s="7"/>
      <c r="BG223" s="7"/>
      <c r="BH223" s="7" t="str">
        <f t="shared" ca="1" si="48"/>
        <v/>
      </c>
      <c r="BI223" s="4" t="str">
        <f t="shared" si="58"/>
        <v/>
      </c>
      <c r="BJ223" s="123" t="str">
        <f t="shared" si="49"/>
        <v/>
      </c>
      <c r="BK223" s="140" t="str">
        <f t="shared" si="55"/>
        <v/>
      </c>
      <c r="BQ223" s="4" t="str">
        <f>IF(IFERROR(VLOOKUP(C223,C224:C$1993,1,0),"")="","",COUNTIF(C:C,C223))</f>
        <v/>
      </c>
      <c r="BU223" s="5" t="str">
        <f>IF(B223="","",IF(BQ223="",1+(MAX(BU$2:BU222)),""))</f>
        <v/>
      </c>
      <c r="BV223" s="5" t="str">
        <f t="shared" si="50"/>
        <v/>
      </c>
      <c r="BW223" s="5" t="str">
        <f t="shared" si="51"/>
        <v/>
      </c>
      <c r="BX223" s="14" t="str">
        <f t="shared" si="52"/>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43"/>
      <c r="AY224" s="124"/>
      <c r="AZ224" s="124"/>
      <c r="BA224" s="4"/>
      <c r="BB224" s="127"/>
      <c r="BC224" s="4"/>
      <c r="BD224" s="4"/>
      <c r="BE224" s="9" t="s">
        <v>157</v>
      </c>
      <c r="BF224" s="7"/>
      <c r="BG224" s="7"/>
      <c r="BH224" s="7" t="str">
        <f t="shared" ca="1" si="48"/>
        <v/>
      </c>
      <c r="BI224" s="4" t="str">
        <f t="shared" si="58"/>
        <v/>
      </c>
      <c r="BJ224" s="123" t="str">
        <f t="shared" si="49"/>
        <v/>
      </c>
      <c r="BK224" s="140" t="str">
        <f t="shared" si="55"/>
        <v/>
      </c>
      <c r="BQ224" s="4" t="str">
        <f>IF(IFERROR(VLOOKUP(C224,C225:C$1993,1,0),"")="","",COUNTIF(C:C,C224))</f>
        <v/>
      </c>
      <c r="BU224" s="5" t="str">
        <f>IF(B224="","",IF(BQ224="",1+(MAX(BU$2:BU223)),""))</f>
        <v/>
      </c>
      <c r="BV224" s="5" t="str">
        <f t="shared" si="50"/>
        <v/>
      </c>
      <c r="BW224" s="5" t="str">
        <f t="shared" si="51"/>
        <v/>
      </c>
      <c r="BX224" s="14" t="str">
        <f t="shared" si="52"/>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43"/>
      <c r="AY225" s="124"/>
      <c r="AZ225" s="124"/>
      <c r="BA225" s="4"/>
      <c r="BB225" s="127"/>
      <c r="BC225" s="4"/>
      <c r="BD225" s="4"/>
      <c r="BE225" s="9"/>
      <c r="BF225" s="7"/>
      <c r="BG225" s="7"/>
      <c r="BH225" s="7" t="str">
        <f t="shared" ca="1" si="48"/>
        <v/>
      </c>
      <c r="BI225" s="4" t="str">
        <f t="shared" si="58"/>
        <v/>
      </c>
      <c r="BJ225" s="123" t="str">
        <f t="shared" si="49"/>
        <v/>
      </c>
      <c r="BK225" s="140" t="str">
        <f t="shared" si="55"/>
        <v/>
      </c>
      <c r="BQ225" s="4" t="str">
        <f>IF(IFERROR(VLOOKUP(C225,C226:C$1993,1,0),"")="","",COUNTIF(C:C,C225))</f>
        <v/>
      </c>
      <c r="BU225" s="5" t="str">
        <f>IF(B225="","",IF(BQ225="",1+(MAX(BU$2:BU224)),""))</f>
        <v/>
      </c>
      <c r="BV225" s="5" t="str">
        <f t="shared" si="50"/>
        <v/>
      </c>
      <c r="BW225" s="5" t="str">
        <f t="shared" si="51"/>
        <v/>
      </c>
      <c r="BX225" s="14" t="str">
        <f t="shared" si="52"/>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43"/>
      <c r="AY226" s="124"/>
      <c r="AZ226" s="124"/>
      <c r="BA226" s="4"/>
      <c r="BB226" s="127"/>
      <c r="BC226" s="4"/>
      <c r="BD226" s="4"/>
      <c r="BE226" s="9" t="s">
        <v>157</v>
      </c>
      <c r="BF226" s="7"/>
      <c r="BG226" s="7"/>
      <c r="BH226" s="7" t="str">
        <f t="shared" ca="1" si="48"/>
        <v/>
      </c>
      <c r="BI226" s="4" t="str">
        <f t="shared" si="58"/>
        <v/>
      </c>
      <c r="BJ226" s="123" t="str">
        <f t="shared" si="49"/>
        <v/>
      </c>
      <c r="BK226" s="140" t="str">
        <f t="shared" si="55"/>
        <v/>
      </c>
      <c r="BQ226" s="4" t="str">
        <f>IF(IFERROR(VLOOKUP(C226,C227:C$1993,1,0),"")="","",COUNTIF(C:C,C226))</f>
        <v/>
      </c>
      <c r="BU226" s="5" t="str">
        <f>IF(B226="","",IF(BQ226="",1+(MAX(BU$2:BU225)),""))</f>
        <v/>
      </c>
      <c r="BV226" s="5" t="str">
        <f t="shared" si="50"/>
        <v/>
      </c>
      <c r="BW226" s="5" t="str">
        <f t="shared" si="51"/>
        <v/>
      </c>
      <c r="BX226" s="14" t="str">
        <f t="shared" si="52"/>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43"/>
      <c r="AY227" s="124"/>
      <c r="AZ227" s="124"/>
      <c r="BA227" s="4"/>
      <c r="BB227" s="127"/>
      <c r="BC227" s="4"/>
      <c r="BD227" s="4"/>
      <c r="BE227" s="9"/>
      <c r="BF227" s="7"/>
      <c r="BG227" s="7"/>
      <c r="BH227" s="7" t="str">
        <f t="shared" ca="1" si="48"/>
        <v/>
      </c>
      <c r="BI227" s="4" t="str">
        <f t="shared" si="58"/>
        <v/>
      </c>
      <c r="BJ227" s="123" t="str">
        <f t="shared" si="49"/>
        <v/>
      </c>
      <c r="BK227" s="140" t="str">
        <f t="shared" si="55"/>
        <v/>
      </c>
      <c r="BQ227" s="4" t="str">
        <f>IF(IFERROR(VLOOKUP(C227,C228:C$1993,1,0),"")="","",COUNTIF(C:C,C227))</f>
        <v/>
      </c>
      <c r="BU227" s="5" t="str">
        <f>IF(B227="","",IF(BQ227="",1+(MAX(BU$2:BU226)),""))</f>
        <v/>
      </c>
      <c r="BV227" s="5" t="str">
        <f t="shared" si="50"/>
        <v/>
      </c>
      <c r="BW227" s="5" t="str">
        <f t="shared" si="51"/>
        <v/>
      </c>
      <c r="BX227" s="14" t="str">
        <f t="shared" si="52"/>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43"/>
      <c r="AY228" s="124"/>
      <c r="AZ228" s="124"/>
      <c r="BA228" s="4"/>
      <c r="BB228" s="127"/>
      <c r="BC228" s="4"/>
      <c r="BD228" s="4"/>
      <c r="BE228" s="9" t="s">
        <v>157</v>
      </c>
      <c r="BF228" s="7"/>
      <c r="BG228" s="7"/>
      <c r="BH228" s="7" t="str">
        <f t="shared" ca="1" si="48"/>
        <v/>
      </c>
      <c r="BI228" s="4" t="str">
        <f t="shared" si="58"/>
        <v/>
      </c>
      <c r="BJ228" s="123" t="str">
        <f t="shared" si="49"/>
        <v/>
      </c>
      <c r="BK228" s="140" t="str">
        <f t="shared" si="55"/>
        <v/>
      </c>
      <c r="BQ228" s="4" t="str">
        <f>IF(IFERROR(VLOOKUP(C228,C229:C$1993,1,0),"")="","",COUNTIF(C:C,C228))</f>
        <v/>
      </c>
      <c r="BU228" s="5" t="str">
        <f>IF(B228="","",IF(BQ228="",1+(MAX(BU$2:BU227)),""))</f>
        <v/>
      </c>
      <c r="BV228" s="5" t="str">
        <f t="shared" si="50"/>
        <v/>
      </c>
      <c r="BW228" s="5" t="str">
        <f t="shared" si="51"/>
        <v/>
      </c>
      <c r="BX228" s="14" t="str">
        <f t="shared" si="52"/>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43"/>
      <c r="AY229" s="124"/>
      <c r="AZ229" s="124"/>
      <c r="BA229" s="4"/>
      <c r="BB229" s="127"/>
      <c r="BC229" s="4"/>
      <c r="BD229" s="4"/>
      <c r="BE229" s="9"/>
      <c r="BF229" s="7"/>
      <c r="BG229" s="7"/>
      <c r="BH229" s="7" t="str">
        <f t="shared" ca="1" si="48"/>
        <v/>
      </c>
      <c r="BI229" s="4" t="str">
        <f t="shared" si="58"/>
        <v/>
      </c>
      <c r="BJ229" s="123" t="str">
        <f t="shared" si="49"/>
        <v/>
      </c>
      <c r="BK229" s="140" t="str">
        <f t="shared" si="55"/>
        <v/>
      </c>
      <c r="BQ229" s="4" t="str">
        <f>IF(IFERROR(VLOOKUP(C229,C230:C$1993,1,0),"")="","",COUNTIF(C:C,C229))</f>
        <v/>
      </c>
      <c r="BU229" s="5" t="str">
        <f>IF(B229="","",IF(BQ229="",1+(MAX(BU$2:BU228)),""))</f>
        <v/>
      </c>
      <c r="BV229" s="5" t="str">
        <f t="shared" si="50"/>
        <v/>
      </c>
      <c r="BW229" s="5" t="str">
        <f t="shared" si="51"/>
        <v/>
      </c>
      <c r="BX229" s="14" t="str">
        <f t="shared" si="52"/>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43"/>
      <c r="AY230" s="124"/>
      <c r="AZ230" s="124"/>
      <c r="BA230" s="4"/>
      <c r="BB230" s="127"/>
      <c r="BC230" s="4"/>
      <c r="BD230" s="4"/>
      <c r="BE230" s="9" t="s">
        <v>157</v>
      </c>
      <c r="BF230" s="7"/>
      <c r="BG230" s="7"/>
      <c r="BH230" s="7" t="str">
        <f t="shared" ca="1" si="48"/>
        <v/>
      </c>
      <c r="BI230" s="4" t="str">
        <f t="shared" si="58"/>
        <v/>
      </c>
      <c r="BJ230" s="123" t="str">
        <f t="shared" si="49"/>
        <v/>
      </c>
      <c r="BK230" s="140" t="str">
        <f t="shared" si="55"/>
        <v/>
      </c>
      <c r="BQ230" s="4" t="str">
        <f>IF(IFERROR(VLOOKUP(C230,C231:C$1993,1,0),"")="","",COUNTIF(C:C,C230))</f>
        <v/>
      </c>
      <c r="BU230" s="5" t="str">
        <f>IF(B230="","",IF(BQ230="",1+(MAX(BU$2:BU229)),""))</f>
        <v/>
      </c>
      <c r="BV230" s="5" t="str">
        <f t="shared" si="50"/>
        <v/>
      </c>
      <c r="BW230" s="5" t="str">
        <f t="shared" si="51"/>
        <v/>
      </c>
      <c r="BX230" s="14" t="str">
        <f t="shared" si="52"/>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43"/>
      <c r="AY231" s="124"/>
      <c r="AZ231" s="124"/>
      <c r="BA231" s="4"/>
      <c r="BB231" s="127"/>
      <c r="BC231" s="4"/>
      <c r="BD231" s="4"/>
      <c r="BE231" s="9"/>
      <c r="BF231" s="7"/>
      <c r="BG231" s="7"/>
      <c r="BH231" s="7" t="str">
        <f t="shared" ca="1" si="48"/>
        <v/>
      </c>
      <c r="BI231" s="4" t="str">
        <f t="shared" si="58"/>
        <v/>
      </c>
      <c r="BJ231" s="123" t="str">
        <f t="shared" si="49"/>
        <v/>
      </c>
      <c r="BK231" s="140" t="str">
        <f t="shared" si="55"/>
        <v/>
      </c>
      <c r="BQ231" s="4" t="str">
        <f>IF(IFERROR(VLOOKUP(C231,C232:C$1993,1,0),"")="","",COUNTIF(C:C,C231))</f>
        <v/>
      </c>
      <c r="BU231" s="5" t="str">
        <f>IF(B231="","",IF(BQ231="",1+(MAX(BU$2:BU230)),""))</f>
        <v/>
      </c>
      <c r="BV231" s="5" t="str">
        <f t="shared" si="50"/>
        <v/>
      </c>
      <c r="BW231" s="5" t="str">
        <f t="shared" si="51"/>
        <v/>
      </c>
      <c r="BX231" s="14" t="str">
        <f t="shared" si="52"/>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43"/>
      <c r="AY232" s="124"/>
      <c r="AZ232" s="124"/>
      <c r="BA232" s="4"/>
      <c r="BB232" s="127"/>
      <c r="BC232" s="4"/>
      <c r="BD232" s="4"/>
      <c r="BE232" s="9" t="s">
        <v>157</v>
      </c>
      <c r="BF232" s="7"/>
      <c r="BG232" s="7"/>
      <c r="BH232" s="7" t="str">
        <f t="shared" ca="1" si="48"/>
        <v/>
      </c>
      <c r="BI232" s="4" t="str">
        <f t="shared" si="58"/>
        <v/>
      </c>
      <c r="BJ232" s="123" t="str">
        <f t="shared" si="49"/>
        <v/>
      </c>
      <c r="BK232" s="140" t="str">
        <f t="shared" si="55"/>
        <v/>
      </c>
      <c r="BQ232" s="4" t="str">
        <f>IF(IFERROR(VLOOKUP(C232,C233:C$1993,1,0),"")="","",COUNTIF(C:C,C232))</f>
        <v/>
      </c>
      <c r="BU232" s="5" t="str">
        <f>IF(B232="","",IF(BQ232="",1+(MAX(BU$2:BU231)),""))</f>
        <v/>
      </c>
      <c r="BV232" s="5" t="str">
        <f t="shared" si="50"/>
        <v/>
      </c>
      <c r="BW232" s="5" t="str">
        <f t="shared" si="51"/>
        <v/>
      </c>
      <c r="BX232" s="14" t="str">
        <f t="shared" si="52"/>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43"/>
      <c r="AY233" s="124"/>
      <c r="AZ233" s="124"/>
      <c r="BA233" s="4"/>
      <c r="BB233" s="127"/>
      <c r="BC233" s="4"/>
      <c r="BD233" s="4"/>
      <c r="BE233" s="9"/>
      <c r="BF233" s="7"/>
      <c r="BG233" s="7"/>
      <c r="BH233" s="7" t="str">
        <f t="shared" ca="1" si="48"/>
        <v/>
      </c>
      <c r="BI233" s="4" t="str">
        <f t="shared" si="58"/>
        <v/>
      </c>
      <c r="BJ233" s="123" t="str">
        <f t="shared" si="49"/>
        <v/>
      </c>
      <c r="BK233" s="140" t="str">
        <f t="shared" si="55"/>
        <v/>
      </c>
      <c r="BQ233" s="4" t="str">
        <f>IF(IFERROR(VLOOKUP(C233,C234:C$1993,1,0),"")="","",COUNTIF(C:C,C233))</f>
        <v/>
      </c>
      <c r="BU233" s="5" t="str">
        <f>IF(B233="","",IF(BQ233="",1+(MAX(BU$2:BU232)),""))</f>
        <v/>
      </c>
      <c r="BV233" s="5" t="str">
        <f t="shared" si="50"/>
        <v/>
      </c>
      <c r="BW233" s="5" t="str">
        <f t="shared" si="51"/>
        <v/>
      </c>
      <c r="BX233" s="14" t="str">
        <f t="shared" si="52"/>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43"/>
      <c r="AY234" s="124"/>
      <c r="AZ234" s="124"/>
      <c r="BA234" s="4"/>
      <c r="BB234" s="127"/>
      <c r="BC234" s="4"/>
      <c r="BD234" s="4"/>
      <c r="BE234" s="9" t="s">
        <v>157</v>
      </c>
      <c r="BF234" s="7"/>
      <c r="BG234" s="7"/>
      <c r="BH234" s="7" t="str">
        <f t="shared" ca="1" si="48"/>
        <v/>
      </c>
      <c r="BI234" s="4" t="str">
        <f t="shared" si="58"/>
        <v/>
      </c>
      <c r="BJ234" s="123" t="str">
        <f t="shared" si="49"/>
        <v/>
      </c>
      <c r="BK234" s="140" t="str">
        <f t="shared" si="55"/>
        <v/>
      </c>
      <c r="BQ234" s="4" t="str">
        <f>IF(IFERROR(VLOOKUP(C234,C235:C$1993,1,0),"")="","",COUNTIF(C:C,C234))</f>
        <v/>
      </c>
      <c r="BU234" s="5" t="str">
        <f>IF(B234="","",IF(BQ234="",1+(MAX(BU$2:BU233)),""))</f>
        <v/>
      </c>
      <c r="BV234" s="5" t="str">
        <f t="shared" si="50"/>
        <v/>
      </c>
      <c r="BW234" s="5" t="str">
        <f t="shared" si="51"/>
        <v/>
      </c>
      <c r="BX234" s="14" t="str">
        <f t="shared" si="52"/>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43"/>
      <c r="AY235" s="124"/>
      <c r="AZ235" s="124"/>
      <c r="BA235" s="4"/>
      <c r="BB235" s="127"/>
      <c r="BC235" s="4"/>
      <c r="BD235" s="4"/>
      <c r="BE235" s="9"/>
      <c r="BF235" s="7"/>
      <c r="BG235" s="7"/>
      <c r="BH235" s="7" t="str">
        <f t="shared" ca="1" si="48"/>
        <v/>
      </c>
      <c r="BI235" s="4" t="str">
        <f t="shared" si="58"/>
        <v/>
      </c>
      <c r="BJ235" s="123" t="str">
        <f t="shared" si="49"/>
        <v/>
      </c>
      <c r="BK235" s="140" t="str">
        <f t="shared" si="55"/>
        <v/>
      </c>
      <c r="BQ235" s="4" t="str">
        <f>IF(IFERROR(VLOOKUP(C235,C236:C$1993,1,0),"")="","",COUNTIF(C:C,C235))</f>
        <v/>
      </c>
      <c r="BU235" s="5" t="str">
        <f>IF(B235="","",IF(BQ235="",1+(MAX(BU$2:BU234)),""))</f>
        <v/>
      </c>
      <c r="BV235" s="5" t="str">
        <f t="shared" si="50"/>
        <v/>
      </c>
      <c r="BW235" s="5" t="str">
        <f t="shared" si="51"/>
        <v/>
      </c>
      <c r="BX235" s="14" t="str">
        <f t="shared" si="52"/>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43"/>
      <c r="AY236" s="124"/>
      <c r="AZ236" s="124"/>
      <c r="BA236" s="4"/>
      <c r="BB236" s="127"/>
      <c r="BC236" s="4"/>
      <c r="BD236" s="4"/>
      <c r="BE236" s="9" t="s">
        <v>157</v>
      </c>
      <c r="BF236" s="7"/>
      <c r="BG236" s="7"/>
      <c r="BH236" s="7" t="str">
        <f t="shared" ca="1" si="48"/>
        <v/>
      </c>
      <c r="BI236" s="4" t="str">
        <f t="shared" si="58"/>
        <v/>
      </c>
      <c r="BJ236" s="123" t="str">
        <f t="shared" si="49"/>
        <v/>
      </c>
      <c r="BK236" s="140" t="str">
        <f t="shared" si="55"/>
        <v/>
      </c>
      <c r="BQ236" s="4" t="str">
        <f>IF(IFERROR(VLOOKUP(C236,C237:C$1993,1,0),"")="","",COUNTIF(C:C,C236))</f>
        <v/>
      </c>
      <c r="BU236" s="5" t="str">
        <f>IF(B236="","",IF(BQ236="",1+(MAX(BU$2:BU235)),""))</f>
        <v/>
      </c>
      <c r="BV236" s="5" t="str">
        <f t="shared" si="50"/>
        <v/>
      </c>
      <c r="BW236" s="5" t="str">
        <f t="shared" si="51"/>
        <v/>
      </c>
      <c r="BX236" s="14" t="str">
        <f t="shared" si="52"/>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43"/>
      <c r="AY237" s="124"/>
      <c r="AZ237" s="124"/>
      <c r="BA237" s="4"/>
      <c r="BB237" s="127"/>
      <c r="BC237" s="4"/>
      <c r="BD237" s="4"/>
      <c r="BE237" s="9"/>
      <c r="BF237" s="7"/>
      <c r="BG237" s="7"/>
      <c r="BH237" s="7" t="str">
        <f t="shared" ca="1" si="48"/>
        <v/>
      </c>
      <c r="BI237" s="4" t="str">
        <f t="shared" si="58"/>
        <v/>
      </c>
      <c r="BJ237" s="123" t="str">
        <f t="shared" si="49"/>
        <v/>
      </c>
      <c r="BK237" s="140" t="str">
        <f t="shared" si="55"/>
        <v/>
      </c>
      <c r="BQ237" s="4" t="str">
        <f>IF(IFERROR(VLOOKUP(C237,C238:C$1993,1,0),"")="","",COUNTIF(C:C,C237))</f>
        <v/>
      </c>
      <c r="BU237" s="5" t="str">
        <f>IF(B237="","",IF(BQ237="",1+(MAX(BU$2:BU236)),""))</f>
        <v/>
      </c>
      <c r="BV237" s="5" t="str">
        <f t="shared" si="50"/>
        <v/>
      </c>
      <c r="BW237" s="5" t="str">
        <f t="shared" si="51"/>
        <v/>
      </c>
      <c r="BX237" s="14" t="str">
        <f t="shared" si="52"/>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43"/>
      <c r="AY238" s="124"/>
      <c r="AZ238" s="124"/>
      <c r="BA238" s="4"/>
      <c r="BB238" s="127"/>
      <c r="BC238" s="4"/>
      <c r="BD238" s="4"/>
      <c r="BE238" s="9" t="s">
        <v>157</v>
      </c>
      <c r="BF238" s="7"/>
      <c r="BG238" s="7"/>
      <c r="BH238" s="7" t="str">
        <f t="shared" ca="1" si="48"/>
        <v/>
      </c>
      <c r="BI238" s="4" t="str">
        <f t="shared" si="58"/>
        <v/>
      </c>
      <c r="BJ238" s="123" t="str">
        <f t="shared" si="49"/>
        <v/>
      </c>
      <c r="BK238" s="140" t="str">
        <f t="shared" si="55"/>
        <v/>
      </c>
      <c r="BQ238" s="4" t="str">
        <f>IF(IFERROR(VLOOKUP(C238,C239:C$1993,1,0),"")="","",COUNTIF(C:C,C238))</f>
        <v/>
      </c>
      <c r="BU238" s="5" t="str">
        <f>IF(B238="","",IF(BQ238="",1+(MAX(BU$2:BU237)),""))</f>
        <v/>
      </c>
      <c r="BV238" s="5" t="str">
        <f t="shared" si="50"/>
        <v/>
      </c>
      <c r="BW238" s="5" t="str">
        <f t="shared" si="51"/>
        <v/>
      </c>
      <c r="BX238" s="14" t="str">
        <f t="shared" si="52"/>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43"/>
      <c r="AY239" s="124"/>
      <c r="AZ239" s="124"/>
      <c r="BA239" s="4"/>
      <c r="BB239" s="127"/>
      <c r="BC239" s="4"/>
      <c r="BD239" s="4"/>
      <c r="BE239" s="9"/>
      <c r="BF239" s="7"/>
      <c r="BG239" s="7"/>
      <c r="BH239" s="7" t="str">
        <f t="shared" ca="1" si="48"/>
        <v/>
      </c>
      <c r="BI239" s="4" t="str">
        <f t="shared" si="58"/>
        <v/>
      </c>
      <c r="BJ239" s="123" t="str">
        <f t="shared" si="49"/>
        <v/>
      </c>
      <c r="BK239" s="140" t="str">
        <f t="shared" si="55"/>
        <v/>
      </c>
      <c r="BQ239" s="4" t="str">
        <f>IF(IFERROR(VLOOKUP(C239,C240:C$1993,1,0),"")="","",COUNTIF(C:C,C239))</f>
        <v/>
      </c>
      <c r="BU239" s="5" t="str">
        <f>IF(B239="","",IF(BQ239="",1+(MAX(BU$2:BU238)),""))</f>
        <v/>
      </c>
      <c r="BV239" s="5" t="str">
        <f t="shared" si="50"/>
        <v/>
      </c>
      <c r="BW239" s="5" t="str">
        <f t="shared" si="51"/>
        <v/>
      </c>
      <c r="BX239" s="14" t="str">
        <f t="shared" si="52"/>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43"/>
      <c r="AY240" s="124"/>
      <c r="AZ240" s="124"/>
      <c r="BA240" s="4"/>
      <c r="BB240" s="127"/>
      <c r="BC240" s="4"/>
      <c r="BD240" s="4"/>
      <c r="BE240" s="9" t="s">
        <v>157</v>
      </c>
      <c r="BF240" s="7"/>
      <c r="BG240" s="7"/>
      <c r="BH240" s="7" t="str">
        <f t="shared" ca="1" si="48"/>
        <v/>
      </c>
      <c r="BI240" s="4" t="str">
        <f t="shared" si="58"/>
        <v/>
      </c>
      <c r="BJ240" s="123" t="str">
        <f t="shared" si="49"/>
        <v/>
      </c>
      <c r="BK240" s="140" t="str">
        <f t="shared" si="55"/>
        <v/>
      </c>
      <c r="BQ240" s="4" t="str">
        <f>IF(IFERROR(VLOOKUP(C240,C241:C$1993,1,0),"")="","",COUNTIF(C:C,C240))</f>
        <v/>
      </c>
      <c r="BU240" s="5" t="str">
        <f>IF(B240="","",IF(BQ240="",1+(MAX(BU$2:BU239)),""))</f>
        <v/>
      </c>
      <c r="BV240" s="5" t="str">
        <f t="shared" si="50"/>
        <v/>
      </c>
      <c r="BW240" s="5" t="str">
        <f t="shared" si="51"/>
        <v/>
      </c>
      <c r="BX240" s="14" t="str">
        <f t="shared" si="52"/>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43"/>
      <c r="AY241" s="124"/>
      <c r="AZ241" s="124"/>
      <c r="BA241" s="4"/>
      <c r="BB241" s="127"/>
      <c r="BC241" s="4"/>
      <c r="BD241" s="4"/>
      <c r="BE241" s="9"/>
      <c r="BF241" s="7"/>
      <c r="BG241" s="7"/>
      <c r="BH241" s="7" t="str">
        <f t="shared" ca="1" si="48"/>
        <v/>
      </c>
      <c r="BI241" s="4" t="str">
        <f t="shared" si="58"/>
        <v/>
      </c>
      <c r="BJ241" s="123" t="str">
        <f t="shared" si="49"/>
        <v/>
      </c>
      <c r="BK241" s="140" t="str">
        <f t="shared" si="55"/>
        <v/>
      </c>
      <c r="BQ241" s="4" t="str">
        <f>IF(IFERROR(VLOOKUP(C241,C242:C$1993,1,0),"")="","",COUNTIF(C:C,C241))</f>
        <v/>
      </c>
      <c r="BU241" s="5" t="str">
        <f>IF(B241="","",IF(BQ241="",1+(MAX(BU$2:BU240)),""))</f>
        <v/>
      </c>
      <c r="BV241" s="5" t="str">
        <f t="shared" si="50"/>
        <v/>
      </c>
      <c r="BW241" s="5" t="str">
        <f t="shared" si="51"/>
        <v/>
      </c>
      <c r="BX241" s="14" t="str">
        <f t="shared" si="52"/>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43"/>
      <c r="AY242" s="124"/>
      <c r="AZ242" s="124"/>
      <c r="BA242" s="4"/>
      <c r="BB242" s="127"/>
      <c r="BC242" s="4"/>
      <c r="BD242" s="4"/>
      <c r="BE242" s="9" t="s">
        <v>157</v>
      </c>
      <c r="BF242" s="7"/>
      <c r="BG242" s="7"/>
      <c r="BH242" s="7" t="str">
        <f t="shared" ca="1" si="48"/>
        <v/>
      </c>
      <c r="BI242" s="4" t="str">
        <f t="shared" si="58"/>
        <v/>
      </c>
      <c r="BJ242" s="123" t="str">
        <f t="shared" si="49"/>
        <v/>
      </c>
      <c r="BK242" s="140" t="str">
        <f t="shared" si="55"/>
        <v/>
      </c>
      <c r="BQ242" s="4" t="str">
        <f>IF(IFERROR(VLOOKUP(C242,C243:C$1993,1,0),"")="","",COUNTIF(C:C,C242))</f>
        <v/>
      </c>
      <c r="BU242" s="5" t="str">
        <f>IF(B242="","",IF(BQ242="",1+(MAX(BU$2:BU241)),""))</f>
        <v/>
      </c>
      <c r="BV242" s="5" t="str">
        <f t="shared" si="50"/>
        <v/>
      </c>
      <c r="BW242" s="5" t="str">
        <f t="shared" si="51"/>
        <v/>
      </c>
      <c r="BX242" s="14" t="str">
        <f t="shared" si="52"/>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43"/>
      <c r="AY243" s="124"/>
      <c r="AZ243" s="124"/>
      <c r="BA243" s="4"/>
      <c r="BB243" s="127"/>
      <c r="BC243" s="4"/>
      <c r="BD243" s="4"/>
      <c r="BE243" s="9"/>
      <c r="BF243" s="7"/>
      <c r="BG243" s="7"/>
      <c r="BH243" s="7" t="str">
        <f t="shared" ca="1" si="48"/>
        <v/>
      </c>
      <c r="BI243" s="4" t="str">
        <f t="shared" si="58"/>
        <v/>
      </c>
      <c r="BJ243" s="123" t="str">
        <f t="shared" si="49"/>
        <v/>
      </c>
      <c r="BK243" s="140" t="str">
        <f t="shared" si="55"/>
        <v/>
      </c>
      <c r="BQ243" s="4" t="str">
        <f>IF(IFERROR(VLOOKUP(C243,C244:C$1993,1,0),"")="","",COUNTIF(C:C,C243))</f>
        <v/>
      </c>
      <c r="BU243" s="5" t="str">
        <f>IF(B243="","",IF(BQ243="",1+(MAX(BU$2:BU242)),""))</f>
        <v/>
      </c>
      <c r="BV243" s="5" t="str">
        <f t="shared" si="50"/>
        <v/>
      </c>
      <c r="BW243" s="5" t="str">
        <f t="shared" si="51"/>
        <v/>
      </c>
      <c r="BX243" s="14" t="str">
        <f t="shared" si="52"/>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43"/>
      <c r="AY244" s="124"/>
      <c r="AZ244" s="124"/>
      <c r="BA244" s="4"/>
      <c r="BB244" s="127"/>
      <c r="BC244" s="4"/>
      <c r="BD244" s="4"/>
      <c r="BE244" s="9" t="s">
        <v>157</v>
      </c>
      <c r="BF244" s="7"/>
      <c r="BG244" s="7"/>
      <c r="BH244" s="7" t="str">
        <f t="shared" ca="1" si="48"/>
        <v/>
      </c>
      <c r="BI244" s="4" t="str">
        <f t="shared" si="58"/>
        <v/>
      </c>
      <c r="BJ244" s="123" t="str">
        <f t="shared" si="49"/>
        <v/>
      </c>
      <c r="BK244" s="140" t="str">
        <f t="shared" si="55"/>
        <v/>
      </c>
      <c r="BQ244" s="4" t="str">
        <f>IF(IFERROR(VLOOKUP(C244,C245:C$1993,1,0),"")="","",COUNTIF(C:C,C244))</f>
        <v/>
      </c>
      <c r="BU244" s="5" t="str">
        <f>IF(B244="","",IF(BQ244="",1+(MAX(BU$2:BU243)),""))</f>
        <v/>
      </c>
      <c r="BV244" s="5" t="str">
        <f t="shared" si="50"/>
        <v/>
      </c>
      <c r="BW244" s="5" t="str">
        <f t="shared" si="51"/>
        <v/>
      </c>
      <c r="BX244" s="14" t="str">
        <f t="shared" si="52"/>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43"/>
      <c r="AY245" s="124"/>
      <c r="AZ245" s="124"/>
      <c r="BA245" s="4"/>
      <c r="BB245" s="127"/>
      <c r="BC245" s="4"/>
      <c r="BD245" s="4"/>
      <c r="BE245" s="9"/>
      <c r="BF245" s="7"/>
      <c r="BG245" s="7"/>
      <c r="BH245" s="7" t="str">
        <f t="shared" ca="1" si="48"/>
        <v/>
      </c>
      <c r="BI245" s="4" t="str">
        <f t="shared" si="58"/>
        <v/>
      </c>
      <c r="BJ245" s="123" t="str">
        <f t="shared" si="49"/>
        <v/>
      </c>
      <c r="BK245" s="140" t="str">
        <f t="shared" si="55"/>
        <v/>
      </c>
      <c r="BQ245" s="4" t="str">
        <f>IF(IFERROR(VLOOKUP(C245,C246:C$1993,1,0),"")="","",COUNTIF(C:C,C245))</f>
        <v/>
      </c>
      <c r="BU245" s="5" t="str">
        <f>IF(B245="","",IF(BQ245="",1+(MAX(BU$2:BU244)),""))</f>
        <v/>
      </c>
      <c r="BV245" s="5" t="str">
        <f t="shared" si="50"/>
        <v/>
      </c>
      <c r="BW245" s="5" t="str">
        <f t="shared" si="51"/>
        <v/>
      </c>
      <c r="BX245" s="14" t="str">
        <f t="shared" si="52"/>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43"/>
      <c r="AY246" s="124"/>
      <c r="AZ246" s="124"/>
      <c r="BA246" s="4"/>
      <c r="BB246" s="127"/>
      <c r="BC246" s="4"/>
      <c r="BD246" s="4"/>
      <c r="BE246" s="9" t="s">
        <v>157</v>
      </c>
      <c r="BF246" s="7"/>
      <c r="BG246" s="7"/>
      <c r="BH246" s="7" t="str">
        <f t="shared" ca="1" si="48"/>
        <v/>
      </c>
      <c r="BI246" s="4" t="str">
        <f t="shared" si="58"/>
        <v/>
      </c>
      <c r="BJ246" s="123" t="str">
        <f t="shared" si="49"/>
        <v/>
      </c>
      <c r="BK246" s="140" t="str">
        <f t="shared" si="55"/>
        <v/>
      </c>
      <c r="BQ246" s="4" t="str">
        <f>IF(IFERROR(VLOOKUP(C246,C247:C$1993,1,0),"")="","",COUNTIF(C:C,C246))</f>
        <v/>
      </c>
      <c r="BU246" s="5" t="str">
        <f>IF(B246="","",IF(BQ246="",1+(MAX(BU$2:BU245)),""))</f>
        <v/>
      </c>
      <c r="BV246" s="5" t="str">
        <f t="shared" si="50"/>
        <v/>
      </c>
      <c r="BW246" s="5" t="str">
        <f t="shared" si="51"/>
        <v/>
      </c>
      <c r="BX246" s="14" t="str">
        <f t="shared" si="52"/>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43"/>
      <c r="AY247" s="124"/>
      <c r="AZ247" s="124"/>
      <c r="BA247" s="4"/>
      <c r="BB247" s="127"/>
      <c r="BC247" s="4"/>
      <c r="BD247" s="4"/>
      <c r="BE247" s="9"/>
      <c r="BF247" s="7"/>
      <c r="BG247" s="7"/>
      <c r="BH247" s="7" t="str">
        <f t="shared" ca="1" si="48"/>
        <v/>
      </c>
      <c r="BI247" s="4" t="str">
        <f t="shared" si="58"/>
        <v/>
      </c>
      <c r="BJ247" s="123" t="str">
        <f t="shared" si="49"/>
        <v/>
      </c>
      <c r="BK247" s="140" t="str">
        <f t="shared" si="55"/>
        <v/>
      </c>
      <c r="BQ247" s="4" t="str">
        <f>IF(IFERROR(VLOOKUP(C247,C248:C$1993,1,0),"")="","",COUNTIF(C:C,C247))</f>
        <v/>
      </c>
      <c r="BU247" s="5" t="str">
        <f>IF(B247="","",IF(BQ247="",1+(MAX(BU$2:BU246)),""))</f>
        <v/>
      </c>
      <c r="BV247" s="5" t="str">
        <f t="shared" si="50"/>
        <v/>
      </c>
      <c r="BW247" s="5" t="str">
        <f t="shared" si="51"/>
        <v/>
      </c>
      <c r="BX247" s="14" t="str">
        <f t="shared" si="52"/>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43"/>
      <c r="AY248" s="124"/>
      <c r="AZ248" s="124"/>
      <c r="BA248" s="4"/>
      <c r="BB248" s="127"/>
      <c r="BC248" s="4"/>
      <c r="BD248" s="4"/>
      <c r="BE248" s="9" t="s">
        <v>157</v>
      </c>
      <c r="BF248" s="7"/>
      <c r="BG248" s="7"/>
      <c r="BH248" s="7" t="str">
        <f t="shared" ca="1" si="48"/>
        <v/>
      </c>
      <c r="BI248" s="4" t="str">
        <f t="shared" si="58"/>
        <v/>
      </c>
      <c r="BJ248" s="123" t="str">
        <f t="shared" si="49"/>
        <v/>
      </c>
      <c r="BK248" s="140" t="str">
        <f t="shared" si="55"/>
        <v/>
      </c>
      <c r="BQ248" s="4" t="str">
        <f>IF(IFERROR(VLOOKUP(C248,C249:C$1993,1,0),"")="","",COUNTIF(C:C,C248))</f>
        <v/>
      </c>
      <c r="BU248" s="5" t="str">
        <f>IF(B248="","",IF(BQ248="",1+(MAX(BU$2:BU247)),""))</f>
        <v/>
      </c>
      <c r="BV248" s="5" t="str">
        <f t="shared" si="50"/>
        <v/>
      </c>
      <c r="BW248" s="5" t="str">
        <f t="shared" si="51"/>
        <v/>
      </c>
      <c r="BX248" s="14" t="str">
        <f t="shared" si="52"/>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43"/>
      <c r="AY249" s="124"/>
      <c r="AZ249" s="124"/>
      <c r="BA249" s="4"/>
      <c r="BB249" s="127"/>
      <c r="BC249" s="4"/>
      <c r="BD249" s="4"/>
      <c r="BE249" s="9"/>
      <c r="BF249" s="7"/>
      <c r="BG249" s="7"/>
      <c r="BH249" s="7" t="str">
        <f t="shared" ca="1" si="48"/>
        <v/>
      </c>
      <c r="BI249" s="4" t="str">
        <f t="shared" si="58"/>
        <v/>
      </c>
      <c r="BJ249" s="123" t="str">
        <f t="shared" si="49"/>
        <v/>
      </c>
      <c r="BK249" s="140" t="str">
        <f t="shared" si="55"/>
        <v/>
      </c>
      <c r="BQ249" s="4" t="str">
        <f>IF(IFERROR(VLOOKUP(C249,C250:C$1993,1,0),"")="","",COUNTIF(C:C,C249))</f>
        <v/>
      </c>
      <c r="BU249" s="5" t="str">
        <f>IF(B249="","",IF(BQ249="",1+(MAX(BU$2:BU248)),""))</f>
        <v/>
      </c>
      <c r="BV249" s="5" t="str">
        <f t="shared" si="50"/>
        <v/>
      </c>
      <c r="BW249" s="5" t="str">
        <f t="shared" si="51"/>
        <v/>
      </c>
      <c r="BX249" s="14" t="str">
        <f t="shared" si="52"/>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43"/>
      <c r="AY250" s="124"/>
      <c r="AZ250" s="124"/>
      <c r="BA250" s="4"/>
      <c r="BB250" s="127"/>
      <c r="BC250" s="4"/>
      <c r="BD250" s="4"/>
      <c r="BE250" s="9" t="s">
        <v>157</v>
      </c>
      <c r="BF250" s="7"/>
      <c r="BG250" s="7"/>
      <c r="BH250" s="7" t="str">
        <f t="shared" ca="1" si="48"/>
        <v/>
      </c>
      <c r="BI250" s="4" t="str">
        <f t="shared" si="58"/>
        <v/>
      </c>
      <c r="BJ250" s="123" t="str">
        <f t="shared" si="49"/>
        <v/>
      </c>
      <c r="BK250" s="140" t="str">
        <f t="shared" si="55"/>
        <v/>
      </c>
      <c r="BQ250" s="4" t="str">
        <f>IF(IFERROR(VLOOKUP(C250,C251:C$1993,1,0),"")="","",COUNTIF(C:C,C250))</f>
        <v/>
      </c>
      <c r="BU250" s="5" t="str">
        <f>IF(B250="","",IF(BQ250="",1+(MAX(BU$2:BU249)),""))</f>
        <v/>
      </c>
      <c r="BV250" s="5" t="str">
        <f t="shared" si="50"/>
        <v/>
      </c>
      <c r="BW250" s="5" t="str">
        <f t="shared" si="51"/>
        <v/>
      </c>
      <c r="BX250" s="14" t="str">
        <f t="shared" si="52"/>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43"/>
      <c r="AY251" s="124"/>
      <c r="AZ251" s="124"/>
      <c r="BA251" s="4"/>
      <c r="BB251" s="127"/>
      <c r="BC251" s="4"/>
      <c r="BD251" s="4"/>
      <c r="BE251" s="9"/>
      <c r="BF251" s="7"/>
      <c r="BG251" s="7"/>
      <c r="BH251" s="7" t="str">
        <f t="shared" ca="1" si="48"/>
        <v/>
      </c>
      <c r="BI251" s="4" t="str">
        <f t="shared" si="58"/>
        <v/>
      </c>
      <c r="BJ251" s="123" t="str">
        <f t="shared" si="49"/>
        <v/>
      </c>
      <c r="BK251" s="140" t="str">
        <f t="shared" si="55"/>
        <v/>
      </c>
      <c r="BQ251" s="4" t="str">
        <f>IF(IFERROR(VLOOKUP(C251,C252:C$1993,1,0),"")="","",COUNTIF(C:C,C251))</f>
        <v/>
      </c>
      <c r="BU251" s="5" t="str">
        <f>IF(B251="","",IF(BQ251="",1+(MAX(BU$2:BU250)),""))</f>
        <v/>
      </c>
      <c r="BV251" s="5" t="str">
        <f t="shared" si="50"/>
        <v/>
      </c>
      <c r="BW251" s="5" t="str">
        <f t="shared" si="51"/>
        <v/>
      </c>
      <c r="BX251" s="14" t="str">
        <f t="shared" si="52"/>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43"/>
      <c r="AY252" s="124"/>
      <c r="AZ252" s="124"/>
      <c r="BA252" s="4"/>
      <c r="BB252" s="127"/>
      <c r="BC252" s="4"/>
      <c r="BD252" s="4"/>
      <c r="BE252" s="9" t="s">
        <v>157</v>
      </c>
      <c r="BF252" s="7"/>
      <c r="BG252" s="7"/>
      <c r="BH252" s="7" t="str">
        <f t="shared" ca="1" si="48"/>
        <v/>
      </c>
      <c r="BI252" s="4" t="str">
        <f t="shared" si="58"/>
        <v/>
      </c>
      <c r="BJ252" s="123" t="str">
        <f t="shared" si="49"/>
        <v/>
      </c>
      <c r="BK252" s="140" t="str">
        <f t="shared" si="55"/>
        <v/>
      </c>
      <c r="BQ252" s="4" t="str">
        <f>IF(IFERROR(VLOOKUP(C252,C253:C$1993,1,0),"")="","",COUNTIF(C:C,C252))</f>
        <v/>
      </c>
      <c r="BU252" s="5" t="str">
        <f>IF(B252="","",IF(BQ252="",1+(MAX(BU$2:BU251)),""))</f>
        <v/>
      </c>
      <c r="BV252" s="5" t="str">
        <f t="shared" si="50"/>
        <v/>
      </c>
      <c r="BW252" s="5" t="str">
        <f t="shared" si="51"/>
        <v/>
      </c>
      <c r="BX252" s="14" t="str">
        <f t="shared" si="52"/>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43"/>
      <c r="AY253" s="124"/>
      <c r="AZ253" s="124"/>
      <c r="BA253" s="4"/>
      <c r="BB253" s="127"/>
      <c r="BC253" s="4"/>
      <c r="BD253" s="4"/>
      <c r="BE253" s="9"/>
      <c r="BF253" s="7"/>
      <c r="BG253" s="7"/>
      <c r="BH253" s="7" t="str">
        <f t="shared" ca="1" si="48"/>
        <v/>
      </c>
      <c r="BI253" s="4" t="str">
        <f t="shared" si="58"/>
        <v/>
      </c>
      <c r="BJ253" s="123" t="str">
        <f t="shared" si="49"/>
        <v/>
      </c>
      <c r="BK253" s="140" t="str">
        <f t="shared" si="55"/>
        <v/>
      </c>
      <c r="BQ253" s="4" t="str">
        <f>IF(IFERROR(VLOOKUP(C253,C254:C$1993,1,0),"")="","",COUNTIF(C:C,C253))</f>
        <v/>
      </c>
      <c r="BU253" s="5" t="str">
        <f>IF(B253="","",IF(BQ253="",1+(MAX(BU$2:BU252)),""))</f>
        <v/>
      </c>
      <c r="BV253" s="5" t="str">
        <f t="shared" si="50"/>
        <v/>
      </c>
      <c r="BW253" s="5" t="str">
        <f t="shared" si="51"/>
        <v/>
      </c>
      <c r="BX253" s="14" t="str">
        <f t="shared" si="52"/>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43"/>
      <c r="AY254" s="124"/>
      <c r="AZ254" s="124"/>
      <c r="BA254" s="4"/>
      <c r="BB254" s="127"/>
      <c r="BC254" s="4"/>
      <c r="BD254" s="4"/>
      <c r="BE254" s="9" t="s">
        <v>157</v>
      </c>
      <c r="BF254" s="7"/>
      <c r="BG254" s="7"/>
      <c r="BH254" s="7" t="str">
        <f t="shared" ca="1" si="48"/>
        <v/>
      </c>
      <c r="BI254" s="4" t="str">
        <f t="shared" si="58"/>
        <v/>
      </c>
      <c r="BJ254" s="123" t="str">
        <f t="shared" si="49"/>
        <v/>
      </c>
      <c r="BK254" s="140" t="str">
        <f t="shared" si="55"/>
        <v/>
      </c>
      <c r="BQ254" s="4" t="str">
        <f>IF(IFERROR(VLOOKUP(C254,C255:C$1993,1,0),"")="","",COUNTIF(C:C,C254))</f>
        <v/>
      </c>
      <c r="BU254" s="5" t="str">
        <f>IF(B254="","",IF(BQ254="",1+(MAX(BU$2:BU253)),""))</f>
        <v/>
      </c>
      <c r="BV254" s="5" t="str">
        <f t="shared" si="50"/>
        <v/>
      </c>
      <c r="BW254" s="5" t="str">
        <f t="shared" si="51"/>
        <v/>
      </c>
      <c r="BX254" s="14" t="str">
        <f t="shared" si="52"/>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43"/>
      <c r="AY255" s="124"/>
      <c r="AZ255" s="124"/>
      <c r="BA255" s="4"/>
      <c r="BB255" s="127"/>
      <c r="BC255" s="4"/>
      <c r="BD255" s="4"/>
      <c r="BE255" s="9"/>
      <c r="BF255" s="7"/>
      <c r="BG255" s="7"/>
      <c r="BH255" s="7" t="str">
        <f t="shared" ca="1" si="48"/>
        <v/>
      </c>
      <c r="BI255" s="4" t="str">
        <f t="shared" si="58"/>
        <v/>
      </c>
      <c r="BJ255" s="123" t="str">
        <f t="shared" si="49"/>
        <v/>
      </c>
      <c r="BK255" s="140" t="str">
        <f t="shared" si="55"/>
        <v/>
      </c>
      <c r="BQ255" s="4" t="str">
        <f>IF(IFERROR(VLOOKUP(C255,C256:C$1993,1,0),"")="","",COUNTIF(C:C,C255))</f>
        <v/>
      </c>
      <c r="BU255" s="5" t="str">
        <f>IF(B255="","",IF(BQ255="",1+(MAX(BU$2:BU254)),""))</f>
        <v/>
      </c>
      <c r="BV255" s="5" t="str">
        <f t="shared" si="50"/>
        <v/>
      </c>
      <c r="BW255" s="5" t="str">
        <f t="shared" si="51"/>
        <v/>
      </c>
      <c r="BX255" s="14" t="str">
        <f t="shared" si="52"/>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43"/>
      <c r="AY256" s="124"/>
      <c r="AZ256" s="124"/>
      <c r="BA256" s="4"/>
      <c r="BB256" s="127"/>
      <c r="BC256" s="4"/>
      <c r="BD256" s="4"/>
      <c r="BE256" s="9" t="s">
        <v>157</v>
      </c>
      <c r="BF256" s="7"/>
      <c r="BG256" s="7"/>
      <c r="BH256" s="7" t="str">
        <f t="shared" ca="1" si="48"/>
        <v/>
      </c>
      <c r="BI256" s="4" t="str">
        <f t="shared" si="58"/>
        <v/>
      </c>
      <c r="BJ256" s="123" t="str">
        <f t="shared" si="49"/>
        <v/>
      </c>
      <c r="BK256" s="140" t="str">
        <f t="shared" si="55"/>
        <v/>
      </c>
      <c r="BQ256" s="4" t="str">
        <f>IF(IFERROR(VLOOKUP(C256,C257:C$1993,1,0),"")="","",COUNTIF(C:C,C256))</f>
        <v/>
      </c>
      <c r="BU256" s="5" t="str">
        <f>IF(B256="","",IF(BQ256="",1+(MAX(BU$2:BU255)),""))</f>
        <v/>
      </c>
      <c r="BV256" s="5" t="str">
        <f t="shared" si="50"/>
        <v/>
      </c>
      <c r="BW256" s="5" t="str">
        <f t="shared" si="51"/>
        <v/>
      </c>
      <c r="BX256" s="14" t="str">
        <f t="shared" si="52"/>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43"/>
      <c r="AY257" s="124"/>
      <c r="AZ257" s="124"/>
      <c r="BA257" s="4"/>
      <c r="BB257" s="127"/>
      <c r="BC257" s="4"/>
      <c r="BD257" s="4"/>
      <c r="BE257" s="9"/>
      <c r="BF257" s="7"/>
      <c r="BG257" s="7"/>
      <c r="BH257" s="7" t="str">
        <f t="shared" ca="1" si="48"/>
        <v/>
      </c>
      <c r="BI257" s="4" t="str">
        <f t="shared" si="58"/>
        <v/>
      </c>
      <c r="BJ257" s="123" t="str">
        <f t="shared" si="49"/>
        <v/>
      </c>
      <c r="BK257" s="140" t="str">
        <f t="shared" si="55"/>
        <v/>
      </c>
      <c r="BQ257" s="4" t="str">
        <f>IF(IFERROR(VLOOKUP(C257,C258:C$1993,1,0),"")="","",COUNTIF(C:C,C257))</f>
        <v/>
      </c>
      <c r="BU257" s="5" t="str">
        <f>IF(B257="","",IF(BQ257="",1+(MAX(BU$2:BU256)),""))</f>
        <v/>
      </c>
      <c r="BV257" s="5" t="str">
        <f t="shared" si="50"/>
        <v/>
      </c>
      <c r="BW257" s="5" t="str">
        <f t="shared" si="51"/>
        <v/>
      </c>
      <c r="BX257" s="14" t="str">
        <f t="shared" si="52"/>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43"/>
      <c r="AY258" s="124"/>
      <c r="AZ258" s="124"/>
      <c r="BA258" s="4"/>
      <c r="BB258" s="127"/>
      <c r="BC258" s="4"/>
      <c r="BD258" s="4"/>
      <c r="BE258" s="9" t="s">
        <v>157</v>
      </c>
      <c r="BF258" s="7"/>
      <c r="BG258" s="7"/>
      <c r="BH258" s="7" t="str">
        <f t="shared" ref="BH258:BH321" ca="1" si="64">IFERROR(IF(BE258="","",IF(BA258=5,"",IF(BE258-TODAY()&gt;0,"VIGENTE","VENCIDO"))),"")</f>
        <v/>
      </c>
      <c r="BI258" s="4" t="str">
        <f t="shared" si="58"/>
        <v/>
      </c>
      <c r="BJ258" s="123" t="str">
        <f t="shared" ref="BJ258:BJ321" si="65">IFERROR(IF(AA258="","",AA258/V258),"")</f>
        <v/>
      </c>
      <c r="BK258" s="140" t="str">
        <f t="shared" si="55"/>
        <v/>
      </c>
      <c r="BQ258" s="4" t="str">
        <f>IF(IFERROR(VLOOKUP(C258,C259:C$1993,1,0),"")="","",COUNTIF(C:C,C258))</f>
        <v/>
      </c>
      <c r="BU258" s="5" t="str">
        <f>IF(B258="","",IF(BQ258="",1+(MAX(BU$2:BU257)),""))</f>
        <v/>
      </c>
      <c r="BV258" s="5" t="str">
        <f t="shared" ref="BV258:BV321" si="66">IF(BU258="","",Z258)</f>
        <v/>
      </c>
      <c r="BW258" s="5" t="str">
        <f t="shared" ref="BW258:BW321" si="67">IF(BU258="","",H258)</f>
        <v/>
      </c>
      <c r="BX258" s="14" t="str">
        <f t="shared" ref="BX258:BX321" si="68">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ref="A259:A322" ca="1" si="69">IF(OR(AS259="",BH259="",BH259="VENCIDO"),IF(B259="","",IF(LEN(B259)=1,"000"&amp;B259,IF(LEN(B259)=2,"00"&amp;B259,IF(LEN(B259)=3,"0"&amp;B259,B259)))),C259)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43"/>
      <c r="AY259" s="124"/>
      <c r="AZ259" s="124"/>
      <c r="BA259" s="4"/>
      <c r="BB259" s="127"/>
      <c r="BC259" s="4"/>
      <c r="BD259" s="4"/>
      <c r="BE259" s="9"/>
      <c r="BF259" s="7"/>
      <c r="BG259" s="7"/>
      <c r="BH259" s="7" t="str">
        <f t="shared" ca="1" si="64"/>
        <v/>
      </c>
      <c r="BI259" s="4" t="str">
        <f t="shared" si="58"/>
        <v/>
      </c>
      <c r="BJ259" s="123" t="str">
        <f t="shared" si="65"/>
        <v/>
      </c>
      <c r="BK259" s="140" t="str">
        <f t="shared" ref="BK259:BK322" si="71">IFERROR(IF(AA259/Z259=0,"",AA259/Z259),"")</f>
        <v/>
      </c>
      <c r="BQ259" s="4" t="str">
        <f>IF(IFERROR(VLOOKUP(C259,C260:C$1993,1,0),"")="","",COUNTIF(C:C,C259))</f>
        <v/>
      </c>
      <c r="BU259" s="5" t="str">
        <f>IF(B259="","",IF(BQ259="",1+(MAX(BU$2:BU258)),""))</f>
        <v/>
      </c>
      <c r="BV259" s="5" t="str">
        <f t="shared" si="66"/>
        <v/>
      </c>
      <c r="BW259" s="5" t="str">
        <f t="shared" si="67"/>
        <v/>
      </c>
      <c r="BX259" s="14" t="str">
        <f t="shared" si="68"/>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43"/>
      <c r="AY260" s="124"/>
      <c r="AZ260" s="124"/>
      <c r="BA260" s="4"/>
      <c r="BB260" s="127"/>
      <c r="BC260" s="4"/>
      <c r="BD260" s="4"/>
      <c r="BE260" s="9" t="s">
        <v>157</v>
      </c>
      <c r="BF260" s="7"/>
      <c r="BG260" s="7"/>
      <c r="BH260" s="7" t="str">
        <f t="shared" ca="1" si="64"/>
        <v/>
      </c>
      <c r="BI260" s="4" t="str">
        <f t="shared" si="58"/>
        <v/>
      </c>
      <c r="BJ260" s="123" t="str">
        <f t="shared" si="65"/>
        <v/>
      </c>
      <c r="BK260" s="140" t="str">
        <f t="shared" si="71"/>
        <v/>
      </c>
      <c r="BQ260" s="4" t="str">
        <f>IF(IFERROR(VLOOKUP(C260,C261:C$1993,1,0),"")="","",COUNTIF(C:C,C260))</f>
        <v/>
      </c>
      <c r="BU260" s="5" t="str">
        <f>IF(B260="","",IF(BQ260="",1+(MAX(BU$2:BU259)),""))</f>
        <v/>
      </c>
      <c r="BV260" s="5" t="str">
        <f t="shared" si="66"/>
        <v/>
      </c>
      <c r="BW260" s="5" t="str">
        <f t="shared" si="67"/>
        <v/>
      </c>
      <c r="BX260" s="14" t="str">
        <f t="shared" si="68"/>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43"/>
      <c r="AY261" s="124"/>
      <c r="AZ261" s="124"/>
      <c r="BA261" s="4"/>
      <c r="BB261" s="127"/>
      <c r="BC261" s="4"/>
      <c r="BD261" s="4"/>
      <c r="BE261" s="9"/>
      <c r="BF261" s="7"/>
      <c r="BG261" s="7"/>
      <c r="BH261" s="7" t="str">
        <f t="shared" ca="1" si="64"/>
        <v/>
      </c>
      <c r="BI261" s="4" t="str">
        <f t="shared" si="58"/>
        <v/>
      </c>
      <c r="BJ261" s="123" t="str">
        <f t="shared" si="65"/>
        <v/>
      </c>
      <c r="BK261" s="140" t="str">
        <f t="shared" si="71"/>
        <v/>
      </c>
      <c r="BQ261" s="4" t="str">
        <f>IF(IFERROR(VLOOKUP(C261,C262:C$1993,1,0),"")="","",COUNTIF(C:C,C261))</f>
        <v/>
      </c>
      <c r="BU261" s="5" t="str">
        <f>IF(B261="","",IF(BQ261="",1+(MAX(BU$2:BU260)),""))</f>
        <v/>
      </c>
      <c r="BV261" s="5" t="str">
        <f t="shared" si="66"/>
        <v/>
      </c>
      <c r="BW261" s="5" t="str">
        <f t="shared" si="67"/>
        <v/>
      </c>
      <c r="BX261" s="14" t="str">
        <f t="shared" si="68"/>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43"/>
      <c r="AY262" s="124"/>
      <c r="AZ262" s="124"/>
      <c r="BA262" s="4"/>
      <c r="BB262" s="127"/>
      <c r="BC262" s="4"/>
      <c r="BD262" s="4"/>
      <c r="BE262" s="9" t="s">
        <v>157</v>
      </c>
      <c r="BF262" s="7"/>
      <c r="BG262" s="7"/>
      <c r="BH262" s="7" t="str">
        <f t="shared" ca="1" si="64"/>
        <v/>
      </c>
      <c r="BI262" s="4" t="str">
        <f t="shared" si="58"/>
        <v/>
      </c>
      <c r="BJ262" s="123" t="str">
        <f t="shared" si="65"/>
        <v/>
      </c>
      <c r="BK262" s="140" t="str">
        <f t="shared" si="71"/>
        <v/>
      </c>
      <c r="BQ262" s="4" t="str">
        <f>IF(IFERROR(VLOOKUP(C262,C263:C$1993,1,0),"")="","",COUNTIF(C:C,C262))</f>
        <v/>
      </c>
      <c r="BU262" s="5" t="str">
        <f>IF(B262="","",IF(BQ262="",1+(MAX(BU$2:BU261)),""))</f>
        <v/>
      </c>
      <c r="BV262" s="5" t="str">
        <f t="shared" si="66"/>
        <v/>
      </c>
      <c r="BW262" s="5" t="str">
        <f t="shared" si="67"/>
        <v/>
      </c>
      <c r="BX262" s="14" t="str">
        <f t="shared" si="68"/>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43"/>
      <c r="AY263" s="124"/>
      <c r="AZ263" s="124"/>
      <c r="BA263" s="4"/>
      <c r="BB263" s="127"/>
      <c r="BC263" s="4"/>
      <c r="BD263" s="4"/>
      <c r="BE263" s="9"/>
      <c r="BF263" s="7"/>
      <c r="BG263" s="7"/>
      <c r="BH263" s="7" t="str">
        <f t="shared" ca="1" si="64"/>
        <v/>
      </c>
      <c r="BI263" s="4" t="str">
        <f t="shared" si="58"/>
        <v/>
      </c>
      <c r="BJ263" s="123" t="str">
        <f t="shared" si="65"/>
        <v/>
      </c>
      <c r="BK263" s="140" t="str">
        <f t="shared" si="71"/>
        <v/>
      </c>
      <c r="BQ263" s="4" t="str">
        <f>IF(IFERROR(VLOOKUP(C263,C264:C$1993,1,0),"")="","",COUNTIF(C:C,C263))</f>
        <v/>
      </c>
      <c r="BU263" s="5" t="str">
        <f>IF(B263="","",IF(BQ263="",1+(MAX(BU$2:BU262)),""))</f>
        <v/>
      </c>
      <c r="BV263" s="5" t="str">
        <f t="shared" si="66"/>
        <v/>
      </c>
      <c r="BW263" s="5" t="str">
        <f t="shared" si="67"/>
        <v/>
      </c>
      <c r="BX263" s="14" t="str">
        <f t="shared" si="68"/>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43"/>
      <c r="AY264" s="124"/>
      <c r="AZ264" s="124"/>
      <c r="BA264" s="4"/>
      <c r="BB264" s="127"/>
      <c r="BC264" s="4"/>
      <c r="BD264" s="4"/>
      <c r="BE264" s="9" t="s">
        <v>157</v>
      </c>
      <c r="BF264" s="7"/>
      <c r="BG264" s="7"/>
      <c r="BH264" s="7" t="str">
        <f t="shared" ca="1" si="64"/>
        <v/>
      </c>
      <c r="BI264" s="4" t="str">
        <f t="shared" si="58"/>
        <v/>
      </c>
      <c r="BJ264" s="123" t="str">
        <f t="shared" si="65"/>
        <v/>
      </c>
      <c r="BK264" s="140" t="str">
        <f t="shared" si="71"/>
        <v/>
      </c>
      <c r="BQ264" s="4" t="str">
        <f>IF(IFERROR(VLOOKUP(C264,C265:C$1993,1,0),"")="","",COUNTIF(C:C,C264))</f>
        <v/>
      </c>
      <c r="BU264" s="5" t="str">
        <f>IF(B264="","",IF(BQ264="",1+(MAX(BU$2:BU263)),""))</f>
        <v/>
      </c>
      <c r="BV264" s="5" t="str">
        <f t="shared" si="66"/>
        <v/>
      </c>
      <c r="BW264" s="5" t="str">
        <f t="shared" si="67"/>
        <v/>
      </c>
      <c r="BX264" s="14" t="str">
        <f t="shared" si="68"/>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43"/>
      <c r="AY265" s="124"/>
      <c r="AZ265" s="124"/>
      <c r="BA265" s="4"/>
      <c r="BB265" s="127"/>
      <c r="BC265" s="4"/>
      <c r="BD265" s="4"/>
      <c r="BE265" s="9"/>
      <c r="BF265" s="7"/>
      <c r="BG265" s="7"/>
      <c r="BH265" s="7" t="str">
        <f t="shared" ca="1" si="64"/>
        <v/>
      </c>
      <c r="BI265" s="4" t="str">
        <f t="shared" si="58"/>
        <v/>
      </c>
      <c r="BJ265" s="123" t="str">
        <f t="shared" si="65"/>
        <v/>
      </c>
      <c r="BK265" s="140" t="str">
        <f t="shared" si="71"/>
        <v/>
      </c>
      <c r="BQ265" s="4" t="str">
        <f>IF(IFERROR(VLOOKUP(C265,C266:C$1993,1,0),"")="","",COUNTIF(C:C,C265))</f>
        <v/>
      </c>
      <c r="BU265" s="5" t="str">
        <f>IF(B265="","",IF(BQ265="",1+(MAX(BU$2:BU264)),""))</f>
        <v/>
      </c>
      <c r="BV265" s="5" t="str">
        <f t="shared" si="66"/>
        <v/>
      </c>
      <c r="BW265" s="5" t="str">
        <f t="shared" si="67"/>
        <v/>
      </c>
      <c r="BX265" s="14" t="str">
        <f t="shared" si="68"/>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43"/>
      <c r="AY266" s="124"/>
      <c r="AZ266" s="124"/>
      <c r="BA266" s="4"/>
      <c r="BB266" s="127"/>
      <c r="BC266" s="4"/>
      <c r="BD266" s="4"/>
      <c r="BE266" s="9" t="s">
        <v>157</v>
      </c>
      <c r="BF266" s="7"/>
      <c r="BG266" s="7"/>
      <c r="BH266" s="7" t="str">
        <f t="shared" ca="1" si="64"/>
        <v/>
      </c>
      <c r="BI266" s="4" t="str">
        <f t="shared" si="58"/>
        <v/>
      </c>
      <c r="BJ266" s="123" t="str">
        <f t="shared" si="65"/>
        <v/>
      </c>
      <c r="BK266" s="140" t="str">
        <f t="shared" si="71"/>
        <v/>
      </c>
      <c r="BQ266" s="4" t="str">
        <f>IF(IFERROR(VLOOKUP(C266,C267:C$1993,1,0),"")="","",COUNTIF(C:C,C266))</f>
        <v/>
      </c>
      <c r="BU266" s="5" t="str">
        <f>IF(B266="","",IF(BQ266="",1+(MAX(BU$2:BU265)),""))</f>
        <v/>
      </c>
      <c r="BV266" s="5" t="str">
        <f t="shared" si="66"/>
        <v/>
      </c>
      <c r="BW266" s="5" t="str">
        <f t="shared" si="67"/>
        <v/>
      </c>
      <c r="BX266" s="14" t="str">
        <f t="shared" si="68"/>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43"/>
      <c r="AY267" s="124"/>
      <c r="AZ267" s="124"/>
      <c r="BA267" s="4"/>
      <c r="BB267" s="127"/>
      <c r="BC267" s="4"/>
      <c r="BD267" s="4"/>
      <c r="BE267" s="9"/>
      <c r="BF267" s="7"/>
      <c r="BG267" s="7"/>
      <c r="BH267" s="7" t="str">
        <f t="shared" ca="1" si="64"/>
        <v/>
      </c>
      <c r="BI267" s="4" t="str">
        <f t="shared" si="58"/>
        <v/>
      </c>
      <c r="BJ267" s="123" t="str">
        <f t="shared" si="65"/>
        <v/>
      </c>
      <c r="BK267" s="140" t="str">
        <f t="shared" si="71"/>
        <v/>
      </c>
      <c r="BQ267" s="4" t="str">
        <f>IF(IFERROR(VLOOKUP(C267,C268:C$1993,1,0),"")="","",COUNTIF(C:C,C267))</f>
        <v/>
      </c>
      <c r="BU267" s="5" t="str">
        <f>IF(B267="","",IF(BQ267="",1+(MAX(BU$2:BU266)),""))</f>
        <v/>
      </c>
      <c r="BV267" s="5" t="str">
        <f t="shared" si="66"/>
        <v/>
      </c>
      <c r="BW267" s="5" t="str">
        <f t="shared" si="67"/>
        <v/>
      </c>
      <c r="BX267" s="14" t="str">
        <f t="shared" si="68"/>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43"/>
      <c r="AY268" s="124"/>
      <c r="AZ268" s="124"/>
      <c r="BA268" s="4"/>
      <c r="BB268" s="127"/>
      <c r="BC268" s="4"/>
      <c r="BD268" s="4"/>
      <c r="BE268" s="9" t="s">
        <v>157</v>
      </c>
      <c r="BF268" s="7"/>
      <c r="BG268" s="7"/>
      <c r="BH268" s="7" t="str">
        <f t="shared" ca="1" si="64"/>
        <v/>
      </c>
      <c r="BI268" s="4" t="str">
        <f t="shared" si="58"/>
        <v/>
      </c>
      <c r="BJ268" s="123" t="str">
        <f t="shared" si="65"/>
        <v/>
      </c>
      <c r="BK268" s="140" t="str">
        <f t="shared" si="71"/>
        <v/>
      </c>
      <c r="BQ268" s="4" t="str">
        <f>IF(IFERROR(VLOOKUP(C268,C269:C$1993,1,0),"")="","",COUNTIF(C:C,C268))</f>
        <v/>
      </c>
      <c r="BU268" s="5" t="str">
        <f>IF(B268="","",IF(BQ268="",1+(MAX(BU$2:BU267)),""))</f>
        <v/>
      </c>
      <c r="BV268" s="5" t="str">
        <f t="shared" si="66"/>
        <v/>
      </c>
      <c r="BW268" s="5" t="str">
        <f t="shared" si="67"/>
        <v/>
      </c>
      <c r="BX268" s="14" t="str">
        <f t="shared" si="68"/>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43"/>
      <c r="AY269" s="124"/>
      <c r="AZ269" s="124"/>
      <c r="BA269" s="4"/>
      <c r="BB269" s="127"/>
      <c r="BC269" s="4"/>
      <c r="BD269" s="4"/>
      <c r="BE269" s="9"/>
      <c r="BF269" s="7"/>
      <c r="BG269" s="7"/>
      <c r="BH269" s="7" t="str">
        <f t="shared" ca="1" si="64"/>
        <v/>
      </c>
      <c r="BI269" s="4" t="str">
        <f t="shared" si="58"/>
        <v/>
      </c>
      <c r="BJ269" s="123" t="str">
        <f t="shared" si="65"/>
        <v/>
      </c>
      <c r="BK269" s="140" t="str">
        <f t="shared" si="71"/>
        <v/>
      </c>
      <c r="BQ269" s="4" t="str">
        <f>IF(IFERROR(VLOOKUP(C269,C270:C$1993,1,0),"")="","",COUNTIF(C:C,C269))</f>
        <v/>
      </c>
      <c r="BU269" s="5" t="str">
        <f>IF(B269="","",IF(BQ269="",1+(MAX(BU$2:BU268)),""))</f>
        <v/>
      </c>
      <c r="BV269" s="5" t="str">
        <f t="shared" si="66"/>
        <v/>
      </c>
      <c r="BW269" s="5" t="str">
        <f t="shared" si="67"/>
        <v/>
      </c>
      <c r="BX269" s="14" t="str">
        <f t="shared" si="68"/>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43"/>
      <c r="AY270" s="124"/>
      <c r="AZ270" s="124"/>
      <c r="BA270" s="4"/>
      <c r="BB270" s="127"/>
      <c r="BC270" s="4"/>
      <c r="BD270" s="4"/>
      <c r="BE270" s="9" t="s">
        <v>157</v>
      </c>
      <c r="BF270" s="7"/>
      <c r="BG270" s="7"/>
      <c r="BH270" s="7" t="str">
        <f t="shared" ca="1" si="64"/>
        <v/>
      </c>
      <c r="BI270" s="4" t="str">
        <f t="shared" si="58"/>
        <v/>
      </c>
      <c r="BJ270" s="123" t="str">
        <f t="shared" si="65"/>
        <v/>
      </c>
      <c r="BK270" s="140" t="str">
        <f t="shared" si="71"/>
        <v/>
      </c>
      <c r="BQ270" s="4" t="str">
        <f>IF(IFERROR(VLOOKUP(C270,C271:C$1993,1,0),"")="","",COUNTIF(C:C,C270))</f>
        <v/>
      </c>
      <c r="BU270" s="5" t="str">
        <f>IF(B270="","",IF(BQ270="",1+(MAX(BU$2:BU269)),""))</f>
        <v/>
      </c>
      <c r="BV270" s="5" t="str">
        <f t="shared" si="66"/>
        <v/>
      </c>
      <c r="BW270" s="5" t="str">
        <f t="shared" si="67"/>
        <v/>
      </c>
      <c r="BX270" s="14" t="str">
        <f t="shared" si="68"/>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43"/>
      <c r="AY271" s="124"/>
      <c r="AZ271" s="124"/>
      <c r="BA271" s="4"/>
      <c r="BB271" s="127"/>
      <c r="BC271" s="4"/>
      <c r="BD271" s="4"/>
      <c r="BE271" s="9"/>
      <c r="BF271" s="7"/>
      <c r="BG271" s="7"/>
      <c r="BH271" s="7" t="str">
        <f t="shared" ca="1" si="64"/>
        <v/>
      </c>
      <c r="BI271" s="4" t="str">
        <f t="shared" si="58"/>
        <v/>
      </c>
      <c r="BJ271" s="123" t="str">
        <f t="shared" si="65"/>
        <v/>
      </c>
      <c r="BK271" s="140" t="str">
        <f t="shared" si="71"/>
        <v/>
      </c>
      <c r="BQ271" s="4" t="str">
        <f>IF(IFERROR(VLOOKUP(C271,C272:C$1993,1,0),"")="","",COUNTIF(C:C,C271))</f>
        <v/>
      </c>
      <c r="BU271" s="5" t="str">
        <f>IF(B271="","",IF(BQ271="",1+(MAX(BU$2:BU270)),""))</f>
        <v/>
      </c>
      <c r="BV271" s="5" t="str">
        <f t="shared" si="66"/>
        <v/>
      </c>
      <c r="BW271" s="5" t="str">
        <f t="shared" si="67"/>
        <v/>
      </c>
      <c r="BX271" s="14" t="str">
        <f t="shared" si="68"/>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43"/>
      <c r="AY272" s="124"/>
      <c r="AZ272" s="124"/>
      <c r="BA272" s="4"/>
      <c r="BB272" s="127"/>
      <c r="BC272" s="4"/>
      <c r="BD272" s="4"/>
      <c r="BE272" s="9" t="s">
        <v>157</v>
      </c>
      <c r="BF272" s="7"/>
      <c r="BG272" s="7"/>
      <c r="BH272" s="7" t="str">
        <f t="shared" ca="1" si="64"/>
        <v/>
      </c>
      <c r="BI272" s="4" t="str">
        <f t="shared" si="58"/>
        <v/>
      </c>
      <c r="BJ272" s="123" t="str">
        <f t="shared" si="65"/>
        <v/>
      </c>
      <c r="BK272" s="140" t="str">
        <f t="shared" si="71"/>
        <v/>
      </c>
      <c r="BQ272" s="4" t="str">
        <f>IF(IFERROR(VLOOKUP(C272,C273:C$1993,1,0),"")="","",COUNTIF(C:C,C272))</f>
        <v/>
      </c>
      <c r="BU272" s="5" t="str">
        <f>IF(B272="","",IF(BQ272="",1+(MAX(BU$2:BU271)),""))</f>
        <v/>
      </c>
      <c r="BV272" s="5" t="str">
        <f t="shared" si="66"/>
        <v/>
      </c>
      <c r="BW272" s="5" t="str">
        <f t="shared" si="67"/>
        <v/>
      </c>
      <c r="BX272" s="14" t="str">
        <f t="shared" si="68"/>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43"/>
      <c r="AY273" s="124"/>
      <c r="AZ273" s="124"/>
      <c r="BA273" s="4"/>
      <c r="BB273" s="127"/>
      <c r="BC273" s="4"/>
      <c r="BD273" s="4"/>
      <c r="BE273" s="9"/>
      <c r="BF273" s="7"/>
      <c r="BG273" s="7"/>
      <c r="BH273" s="7" t="str">
        <f t="shared" ca="1" si="64"/>
        <v/>
      </c>
      <c r="BI273" s="4" t="str">
        <f t="shared" si="58"/>
        <v/>
      </c>
      <c r="BJ273" s="123" t="str">
        <f t="shared" si="65"/>
        <v/>
      </c>
      <c r="BK273" s="140" t="str">
        <f t="shared" si="71"/>
        <v/>
      </c>
      <c r="BQ273" s="4" t="str">
        <f>IF(IFERROR(VLOOKUP(C273,C274:C$1993,1,0),"")="","",COUNTIF(C:C,C273))</f>
        <v/>
      </c>
      <c r="BU273" s="5" t="str">
        <f>IF(B273="","",IF(BQ273="",1+(MAX(BU$2:BU272)),""))</f>
        <v/>
      </c>
      <c r="BV273" s="5" t="str">
        <f t="shared" si="66"/>
        <v/>
      </c>
      <c r="BW273" s="5" t="str">
        <f t="shared" si="67"/>
        <v/>
      </c>
      <c r="BX273" s="14" t="str">
        <f t="shared" si="68"/>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43"/>
      <c r="AY274" s="124"/>
      <c r="AZ274" s="124"/>
      <c r="BA274" s="4"/>
      <c r="BB274" s="127"/>
      <c r="BC274" s="4"/>
      <c r="BD274" s="4"/>
      <c r="BE274" s="9" t="s">
        <v>157</v>
      </c>
      <c r="BF274" s="7"/>
      <c r="BG274" s="7"/>
      <c r="BH274" s="7" t="str">
        <f t="shared" ca="1" si="64"/>
        <v/>
      </c>
      <c r="BI274" s="4" t="str">
        <f t="shared" si="58"/>
        <v/>
      </c>
      <c r="BJ274" s="123" t="str">
        <f t="shared" si="65"/>
        <v/>
      </c>
      <c r="BK274" s="140" t="str">
        <f t="shared" si="71"/>
        <v/>
      </c>
      <c r="BQ274" s="4" t="str">
        <f>IF(IFERROR(VLOOKUP(C274,C275:C$1993,1,0),"")="","",COUNTIF(C:C,C274))</f>
        <v/>
      </c>
      <c r="BU274" s="5" t="str">
        <f>IF(B274="","",IF(BQ274="",1+(MAX(BU$2:BU273)),""))</f>
        <v/>
      </c>
      <c r="BV274" s="5" t="str">
        <f t="shared" si="66"/>
        <v/>
      </c>
      <c r="BW274" s="5" t="str">
        <f t="shared" si="67"/>
        <v/>
      </c>
      <c r="BX274" s="14" t="str">
        <f t="shared" si="68"/>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43"/>
      <c r="AY275" s="124"/>
      <c r="AZ275" s="124"/>
      <c r="BA275" s="4"/>
      <c r="BB275" s="127"/>
      <c r="BC275" s="4"/>
      <c r="BD275" s="4"/>
      <c r="BE275" s="9"/>
      <c r="BF275" s="7"/>
      <c r="BG275" s="7"/>
      <c r="BH275" s="7" t="str">
        <f t="shared" ca="1" si="64"/>
        <v/>
      </c>
      <c r="BI275" s="4" t="str">
        <f t="shared" ref="BI275:BI338" si="74">IFERROR(IF(AA275=0,"",AA275/BB275),"")</f>
        <v/>
      </c>
      <c r="BJ275" s="123" t="str">
        <f t="shared" si="65"/>
        <v/>
      </c>
      <c r="BK275" s="140" t="str">
        <f t="shared" si="71"/>
        <v/>
      </c>
      <c r="BQ275" s="4" t="str">
        <f>IF(IFERROR(VLOOKUP(C275,C276:C$1993,1,0),"")="","",COUNTIF(C:C,C275))</f>
        <v/>
      </c>
      <c r="BU275" s="5" t="str">
        <f>IF(B275="","",IF(BQ275="",1+(MAX(BU$2:BU274)),""))</f>
        <v/>
      </c>
      <c r="BV275" s="5" t="str">
        <f t="shared" si="66"/>
        <v/>
      </c>
      <c r="BW275" s="5" t="str">
        <f t="shared" si="67"/>
        <v/>
      </c>
      <c r="BX275" s="14" t="str">
        <f t="shared" si="68"/>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43"/>
      <c r="AY276" s="124"/>
      <c r="AZ276" s="124"/>
      <c r="BA276" s="4"/>
      <c r="BB276" s="127"/>
      <c r="BC276" s="4"/>
      <c r="BD276" s="4"/>
      <c r="BE276" s="9" t="s">
        <v>157</v>
      </c>
      <c r="BF276" s="7"/>
      <c r="BG276" s="7"/>
      <c r="BH276" s="7" t="str">
        <f t="shared" ca="1" si="64"/>
        <v/>
      </c>
      <c r="BI276" s="4" t="str">
        <f t="shared" si="74"/>
        <v/>
      </c>
      <c r="BJ276" s="123" t="str">
        <f t="shared" si="65"/>
        <v/>
      </c>
      <c r="BK276" s="140" t="str">
        <f t="shared" si="71"/>
        <v/>
      </c>
      <c r="BQ276" s="4" t="str">
        <f>IF(IFERROR(VLOOKUP(C276,C277:C$1993,1,0),"")="","",COUNTIF(C:C,C276))</f>
        <v/>
      </c>
      <c r="BU276" s="5" t="str">
        <f>IF(B276="","",IF(BQ276="",1+(MAX(BU$2:BU275)),""))</f>
        <v/>
      </c>
      <c r="BV276" s="5" t="str">
        <f t="shared" si="66"/>
        <v/>
      </c>
      <c r="BW276" s="5" t="str">
        <f t="shared" si="67"/>
        <v/>
      </c>
      <c r="BX276" s="14" t="str">
        <f t="shared" si="68"/>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43"/>
      <c r="AY277" s="124"/>
      <c r="AZ277" s="124"/>
      <c r="BA277" s="4"/>
      <c r="BB277" s="127"/>
      <c r="BC277" s="4"/>
      <c r="BD277" s="4"/>
      <c r="BE277" s="9"/>
      <c r="BF277" s="7"/>
      <c r="BG277" s="7"/>
      <c r="BH277" s="7" t="str">
        <f t="shared" ca="1" si="64"/>
        <v/>
      </c>
      <c r="BI277" s="4" t="str">
        <f t="shared" si="74"/>
        <v/>
      </c>
      <c r="BJ277" s="123" t="str">
        <f t="shared" si="65"/>
        <v/>
      </c>
      <c r="BK277" s="140" t="str">
        <f t="shared" si="71"/>
        <v/>
      </c>
      <c r="BQ277" s="4" t="str">
        <f>IF(IFERROR(VLOOKUP(C277,C278:C$1993,1,0),"")="","",COUNTIF(C:C,C277))</f>
        <v/>
      </c>
      <c r="BU277" s="5" t="str">
        <f>IF(B277="","",IF(BQ277="",1+(MAX(BU$2:BU276)),""))</f>
        <v/>
      </c>
      <c r="BV277" s="5" t="str">
        <f t="shared" si="66"/>
        <v/>
      </c>
      <c r="BW277" s="5" t="str">
        <f t="shared" si="67"/>
        <v/>
      </c>
      <c r="BX277" s="14" t="str">
        <f t="shared" si="68"/>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43"/>
      <c r="AY278" s="124"/>
      <c r="AZ278" s="124"/>
      <c r="BA278" s="4"/>
      <c r="BB278" s="127"/>
      <c r="BC278" s="4"/>
      <c r="BD278" s="4"/>
      <c r="BE278" s="9" t="s">
        <v>157</v>
      </c>
      <c r="BF278" s="7"/>
      <c r="BG278" s="7"/>
      <c r="BH278" s="7" t="str">
        <f t="shared" ca="1" si="64"/>
        <v/>
      </c>
      <c r="BI278" s="4" t="str">
        <f t="shared" si="74"/>
        <v/>
      </c>
      <c r="BJ278" s="123" t="str">
        <f t="shared" si="65"/>
        <v/>
      </c>
      <c r="BK278" s="140" t="str">
        <f t="shared" si="71"/>
        <v/>
      </c>
      <c r="BQ278" s="4" t="str">
        <f>IF(IFERROR(VLOOKUP(C278,C279:C$1993,1,0),"")="","",COUNTIF(C:C,C278))</f>
        <v/>
      </c>
      <c r="BU278" s="5" t="str">
        <f>IF(B278="","",IF(BQ278="",1+(MAX(BU$2:BU277)),""))</f>
        <v/>
      </c>
      <c r="BV278" s="5" t="str">
        <f t="shared" si="66"/>
        <v/>
      </c>
      <c r="BW278" s="5" t="str">
        <f t="shared" si="67"/>
        <v/>
      </c>
      <c r="BX278" s="14" t="str">
        <f t="shared" si="68"/>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43"/>
      <c r="AY279" s="124"/>
      <c r="AZ279" s="124"/>
      <c r="BA279" s="4"/>
      <c r="BB279" s="127"/>
      <c r="BC279" s="4"/>
      <c r="BD279" s="4"/>
      <c r="BE279" s="9"/>
      <c r="BF279" s="7"/>
      <c r="BG279" s="7"/>
      <c r="BH279" s="7" t="str">
        <f t="shared" ca="1" si="64"/>
        <v/>
      </c>
      <c r="BI279" s="4" t="str">
        <f t="shared" si="74"/>
        <v/>
      </c>
      <c r="BJ279" s="123" t="str">
        <f t="shared" si="65"/>
        <v/>
      </c>
      <c r="BK279" s="140" t="str">
        <f t="shared" si="71"/>
        <v/>
      </c>
      <c r="BQ279" s="4" t="str">
        <f>IF(IFERROR(VLOOKUP(C279,C280:C$1993,1,0),"")="","",COUNTIF(C:C,C279))</f>
        <v/>
      </c>
      <c r="BU279" s="5" t="str">
        <f>IF(B279="","",IF(BQ279="",1+(MAX(BU$2:BU278)),""))</f>
        <v/>
      </c>
      <c r="BV279" s="5" t="str">
        <f t="shared" si="66"/>
        <v/>
      </c>
      <c r="BW279" s="5" t="str">
        <f t="shared" si="67"/>
        <v/>
      </c>
      <c r="BX279" s="14" t="str">
        <f t="shared" si="68"/>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43"/>
      <c r="AY280" s="124"/>
      <c r="AZ280" s="124"/>
      <c r="BA280" s="4"/>
      <c r="BB280" s="127"/>
      <c r="BC280" s="4"/>
      <c r="BD280" s="4"/>
      <c r="BE280" s="9" t="s">
        <v>157</v>
      </c>
      <c r="BF280" s="7"/>
      <c r="BG280" s="7"/>
      <c r="BH280" s="7" t="str">
        <f t="shared" ca="1" si="64"/>
        <v/>
      </c>
      <c r="BI280" s="4" t="str">
        <f t="shared" si="74"/>
        <v/>
      </c>
      <c r="BJ280" s="123" t="str">
        <f t="shared" si="65"/>
        <v/>
      </c>
      <c r="BK280" s="140" t="str">
        <f t="shared" si="71"/>
        <v/>
      </c>
      <c r="BQ280" s="4" t="str">
        <f>IF(IFERROR(VLOOKUP(C280,C281:C$1993,1,0),"")="","",COUNTIF(C:C,C280))</f>
        <v/>
      </c>
      <c r="BU280" s="5" t="str">
        <f>IF(B280="","",IF(BQ280="",1+(MAX(BU$2:BU279)),""))</f>
        <v/>
      </c>
      <c r="BV280" s="5" t="str">
        <f t="shared" si="66"/>
        <v/>
      </c>
      <c r="BW280" s="5" t="str">
        <f t="shared" si="67"/>
        <v/>
      </c>
      <c r="BX280" s="14" t="str">
        <f t="shared" si="68"/>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43"/>
      <c r="AY281" s="124"/>
      <c r="AZ281" s="124"/>
      <c r="BA281" s="4"/>
      <c r="BB281" s="127"/>
      <c r="BC281" s="4"/>
      <c r="BD281" s="4"/>
      <c r="BE281" s="9"/>
      <c r="BF281" s="7"/>
      <c r="BG281" s="7"/>
      <c r="BH281" s="7" t="str">
        <f t="shared" ca="1" si="64"/>
        <v/>
      </c>
      <c r="BI281" s="4" t="str">
        <f t="shared" si="74"/>
        <v/>
      </c>
      <c r="BJ281" s="123" t="str">
        <f t="shared" si="65"/>
        <v/>
      </c>
      <c r="BK281" s="140" t="str">
        <f t="shared" si="71"/>
        <v/>
      </c>
      <c r="BQ281" s="4" t="str">
        <f>IF(IFERROR(VLOOKUP(C281,C282:C$1993,1,0),"")="","",COUNTIF(C:C,C281))</f>
        <v/>
      </c>
      <c r="BU281" s="5" t="str">
        <f>IF(B281="","",IF(BQ281="",1+(MAX(BU$2:BU280)),""))</f>
        <v/>
      </c>
      <c r="BV281" s="5" t="str">
        <f t="shared" si="66"/>
        <v/>
      </c>
      <c r="BW281" s="5" t="str">
        <f t="shared" si="67"/>
        <v/>
      </c>
      <c r="BX281" s="14" t="str">
        <f t="shared" si="68"/>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43"/>
      <c r="AY282" s="124"/>
      <c r="AZ282" s="124"/>
      <c r="BA282" s="4"/>
      <c r="BB282" s="127"/>
      <c r="BC282" s="4"/>
      <c r="BD282" s="4"/>
      <c r="BE282" s="9" t="s">
        <v>157</v>
      </c>
      <c r="BF282" s="7"/>
      <c r="BG282" s="7"/>
      <c r="BH282" s="7" t="str">
        <f t="shared" ca="1" si="64"/>
        <v/>
      </c>
      <c r="BI282" s="4" t="str">
        <f t="shared" si="74"/>
        <v/>
      </c>
      <c r="BJ282" s="123" t="str">
        <f t="shared" si="65"/>
        <v/>
      </c>
      <c r="BK282" s="140" t="str">
        <f t="shared" si="71"/>
        <v/>
      </c>
      <c r="BQ282" s="4" t="str">
        <f>IF(IFERROR(VLOOKUP(C282,C283:C$1993,1,0),"")="","",COUNTIF(C:C,C282))</f>
        <v/>
      </c>
      <c r="BU282" s="5" t="str">
        <f>IF(B282="","",IF(BQ282="",1+(MAX(BU$2:BU281)),""))</f>
        <v/>
      </c>
      <c r="BV282" s="5" t="str">
        <f t="shared" si="66"/>
        <v/>
      </c>
      <c r="BW282" s="5" t="str">
        <f t="shared" si="67"/>
        <v/>
      </c>
      <c r="BX282" s="14" t="str">
        <f t="shared" si="68"/>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43"/>
      <c r="AY283" s="124"/>
      <c r="AZ283" s="124"/>
      <c r="BA283" s="4"/>
      <c r="BB283" s="127"/>
      <c r="BC283" s="4"/>
      <c r="BD283" s="4"/>
      <c r="BE283" s="9"/>
      <c r="BF283" s="7"/>
      <c r="BG283" s="7"/>
      <c r="BH283" s="7" t="str">
        <f t="shared" ca="1" si="64"/>
        <v/>
      </c>
      <c r="BI283" s="4" t="str">
        <f t="shared" si="74"/>
        <v/>
      </c>
      <c r="BJ283" s="123" t="str">
        <f t="shared" si="65"/>
        <v/>
      </c>
      <c r="BK283" s="140" t="str">
        <f t="shared" si="71"/>
        <v/>
      </c>
      <c r="BQ283" s="4" t="str">
        <f>IF(IFERROR(VLOOKUP(C283,C284:C$1993,1,0),"")="","",COUNTIF(C:C,C283))</f>
        <v/>
      </c>
      <c r="BU283" s="5" t="str">
        <f>IF(B283="","",IF(BQ283="",1+(MAX(BU$2:BU282)),""))</f>
        <v/>
      </c>
      <c r="BV283" s="5" t="str">
        <f t="shared" si="66"/>
        <v/>
      </c>
      <c r="BW283" s="5" t="str">
        <f t="shared" si="67"/>
        <v/>
      </c>
      <c r="BX283" s="14" t="str">
        <f t="shared" si="68"/>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43"/>
      <c r="AY284" s="124"/>
      <c r="AZ284" s="124"/>
      <c r="BA284" s="4"/>
      <c r="BB284" s="127"/>
      <c r="BC284" s="4"/>
      <c r="BD284" s="4"/>
      <c r="BE284" s="9" t="s">
        <v>157</v>
      </c>
      <c r="BF284" s="7"/>
      <c r="BG284" s="7"/>
      <c r="BH284" s="7" t="str">
        <f t="shared" ca="1" si="64"/>
        <v/>
      </c>
      <c r="BI284" s="4" t="str">
        <f t="shared" si="74"/>
        <v/>
      </c>
      <c r="BJ284" s="123" t="str">
        <f t="shared" si="65"/>
        <v/>
      </c>
      <c r="BK284" s="140" t="str">
        <f t="shared" si="71"/>
        <v/>
      </c>
      <c r="BQ284" s="4" t="str">
        <f>IF(IFERROR(VLOOKUP(C284,C285:C$1993,1,0),"")="","",COUNTIF(C:C,C284))</f>
        <v/>
      </c>
      <c r="BU284" s="5" t="str">
        <f>IF(B284="","",IF(BQ284="",1+(MAX(BU$2:BU283)),""))</f>
        <v/>
      </c>
      <c r="BV284" s="5" t="str">
        <f t="shared" si="66"/>
        <v/>
      </c>
      <c r="BW284" s="5" t="str">
        <f t="shared" si="67"/>
        <v/>
      </c>
      <c r="BX284" s="14" t="str">
        <f t="shared" si="68"/>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43"/>
      <c r="AY285" s="124"/>
      <c r="AZ285" s="124"/>
      <c r="BA285" s="4"/>
      <c r="BB285" s="127"/>
      <c r="BC285" s="4"/>
      <c r="BD285" s="4"/>
      <c r="BE285" s="9"/>
      <c r="BF285" s="7"/>
      <c r="BG285" s="7"/>
      <c r="BH285" s="7" t="str">
        <f t="shared" ca="1" si="64"/>
        <v/>
      </c>
      <c r="BI285" s="4" t="str">
        <f t="shared" si="74"/>
        <v/>
      </c>
      <c r="BJ285" s="123" t="str">
        <f t="shared" si="65"/>
        <v/>
      </c>
      <c r="BK285" s="140" t="str">
        <f t="shared" si="71"/>
        <v/>
      </c>
      <c r="BQ285" s="4" t="str">
        <f>IF(IFERROR(VLOOKUP(C285,C286:C$1993,1,0),"")="","",COUNTIF(C:C,C285))</f>
        <v/>
      </c>
      <c r="BU285" s="5" t="str">
        <f>IF(B285="","",IF(BQ285="",1+(MAX(BU$2:BU284)),""))</f>
        <v/>
      </c>
      <c r="BV285" s="5" t="str">
        <f t="shared" si="66"/>
        <v/>
      </c>
      <c r="BW285" s="5" t="str">
        <f t="shared" si="67"/>
        <v/>
      </c>
      <c r="BX285" s="14" t="str">
        <f t="shared" si="68"/>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43"/>
      <c r="AY286" s="124"/>
      <c r="AZ286" s="124"/>
      <c r="BA286" s="4"/>
      <c r="BB286" s="127"/>
      <c r="BC286" s="4"/>
      <c r="BD286" s="4"/>
      <c r="BE286" s="9" t="s">
        <v>157</v>
      </c>
      <c r="BF286" s="7"/>
      <c r="BG286" s="7"/>
      <c r="BH286" s="7" t="str">
        <f t="shared" ca="1" si="64"/>
        <v/>
      </c>
      <c r="BI286" s="4" t="str">
        <f t="shared" si="74"/>
        <v/>
      </c>
      <c r="BJ286" s="123" t="str">
        <f t="shared" si="65"/>
        <v/>
      </c>
      <c r="BK286" s="140" t="str">
        <f t="shared" si="71"/>
        <v/>
      </c>
      <c r="BQ286" s="4" t="str">
        <f>IF(IFERROR(VLOOKUP(C286,C287:C$1993,1,0),"")="","",COUNTIF(C:C,C286))</f>
        <v/>
      </c>
      <c r="BU286" s="5" t="str">
        <f>IF(B286="","",IF(BQ286="",1+(MAX(BU$2:BU285)),""))</f>
        <v/>
      </c>
      <c r="BV286" s="5" t="str">
        <f t="shared" si="66"/>
        <v/>
      </c>
      <c r="BW286" s="5" t="str">
        <f t="shared" si="67"/>
        <v/>
      </c>
      <c r="BX286" s="14" t="str">
        <f t="shared" si="68"/>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43"/>
      <c r="AY287" s="124"/>
      <c r="AZ287" s="124"/>
      <c r="BA287" s="4"/>
      <c r="BB287" s="127"/>
      <c r="BC287" s="4"/>
      <c r="BD287" s="4"/>
      <c r="BE287" s="9"/>
      <c r="BF287" s="7"/>
      <c r="BG287" s="7"/>
      <c r="BH287" s="7" t="str">
        <f t="shared" ca="1" si="64"/>
        <v/>
      </c>
      <c r="BI287" s="4" t="str">
        <f t="shared" si="74"/>
        <v/>
      </c>
      <c r="BJ287" s="123" t="str">
        <f t="shared" si="65"/>
        <v/>
      </c>
      <c r="BK287" s="140" t="str">
        <f t="shared" si="71"/>
        <v/>
      </c>
      <c r="BQ287" s="4" t="str">
        <f>IF(IFERROR(VLOOKUP(C287,C288:C$1993,1,0),"")="","",COUNTIF(C:C,C287))</f>
        <v/>
      </c>
      <c r="BU287" s="5" t="str">
        <f>IF(B287="","",IF(BQ287="",1+(MAX(BU$2:BU286)),""))</f>
        <v/>
      </c>
      <c r="BV287" s="5" t="str">
        <f t="shared" si="66"/>
        <v/>
      </c>
      <c r="BW287" s="5" t="str">
        <f t="shared" si="67"/>
        <v/>
      </c>
      <c r="BX287" s="14" t="str">
        <f t="shared" si="68"/>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43"/>
      <c r="AY288" s="124"/>
      <c r="AZ288" s="124"/>
      <c r="BA288" s="4"/>
      <c r="BB288" s="127"/>
      <c r="BC288" s="4"/>
      <c r="BD288" s="4"/>
      <c r="BE288" s="9" t="s">
        <v>157</v>
      </c>
      <c r="BF288" s="7"/>
      <c r="BG288" s="7"/>
      <c r="BH288" s="7" t="str">
        <f t="shared" ca="1" si="64"/>
        <v/>
      </c>
      <c r="BI288" s="4" t="str">
        <f t="shared" si="74"/>
        <v/>
      </c>
      <c r="BJ288" s="123" t="str">
        <f t="shared" si="65"/>
        <v/>
      </c>
      <c r="BK288" s="140" t="str">
        <f t="shared" si="71"/>
        <v/>
      </c>
      <c r="BQ288" s="4" t="str">
        <f>IF(IFERROR(VLOOKUP(C288,C289:C$1993,1,0),"")="","",COUNTIF(C:C,C288))</f>
        <v/>
      </c>
      <c r="BU288" s="5" t="str">
        <f>IF(B288="","",IF(BQ288="",1+(MAX(BU$2:BU287)),""))</f>
        <v/>
      </c>
      <c r="BV288" s="5" t="str">
        <f t="shared" si="66"/>
        <v/>
      </c>
      <c r="BW288" s="5" t="str">
        <f t="shared" si="67"/>
        <v/>
      </c>
      <c r="BX288" s="14" t="str">
        <f t="shared" si="68"/>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43"/>
      <c r="AY289" s="124"/>
      <c r="AZ289" s="124"/>
      <c r="BA289" s="4"/>
      <c r="BB289" s="127"/>
      <c r="BC289" s="4"/>
      <c r="BD289" s="4"/>
      <c r="BE289" s="9"/>
      <c r="BF289" s="7"/>
      <c r="BG289" s="7"/>
      <c r="BH289" s="7" t="str">
        <f t="shared" ca="1" si="64"/>
        <v/>
      </c>
      <c r="BI289" s="4" t="str">
        <f t="shared" si="74"/>
        <v/>
      </c>
      <c r="BJ289" s="123" t="str">
        <f t="shared" si="65"/>
        <v/>
      </c>
      <c r="BK289" s="140" t="str">
        <f t="shared" si="71"/>
        <v/>
      </c>
      <c r="BQ289" s="4" t="str">
        <f>IF(IFERROR(VLOOKUP(C289,C290:C$1993,1,0),"")="","",COUNTIF(C:C,C289))</f>
        <v/>
      </c>
      <c r="BU289" s="5" t="str">
        <f>IF(B289="","",IF(BQ289="",1+(MAX(BU$2:BU288)),""))</f>
        <v/>
      </c>
      <c r="BV289" s="5" t="str">
        <f t="shared" si="66"/>
        <v/>
      </c>
      <c r="BW289" s="5" t="str">
        <f t="shared" si="67"/>
        <v/>
      </c>
      <c r="BX289" s="14" t="str">
        <f t="shared" si="68"/>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43"/>
      <c r="AY290" s="124"/>
      <c r="AZ290" s="124"/>
      <c r="BA290" s="4"/>
      <c r="BB290" s="127"/>
      <c r="BC290" s="4"/>
      <c r="BD290" s="4"/>
      <c r="BE290" s="9" t="s">
        <v>157</v>
      </c>
      <c r="BF290" s="7"/>
      <c r="BG290" s="7"/>
      <c r="BH290" s="7" t="str">
        <f t="shared" ca="1" si="64"/>
        <v/>
      </c>
      <c r="BI290" s="4" t="str">
        <f t="shared" si="74"/>
        <v/>
      </c>
      <c r="BJ290" s="123" t="str">
        <f t="shared" si="65"/>
        <v/>
      </c>
      <c r="BK290" s="140" t="str">
        <f t="shared" si="71"/>
        <v/>
      </c>
      <c r="BQ290" s="4" t="str">
        <f>IF(IFERROR(VLOOKUP(C290,C291:C$1993,1,0),"")="","",COUNTIF(C:C,C290))</f>
        <v/>
      </c>
      <c r="BU290" s="5" t="str">
        <f>IF(B290="","",IF(BQ290="",1+(MAX(BU$2:BU289)),""))</f>
        <v/>
      </c>
      <c r="BV290" s="5" t="str">
        <f t="shared" si="66"/>
        <v/>
      </c>
      <c r="BW290" s="5" t="str">
        <f t="shared" si="67"/>
        <v/>
      </c>
      <c r="BX290" s="14" t="str">
        <f t="shared" si="68"/>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43"/>
      <c r="AY291" s="124"/>
      <c r="AZ291" s="124"/>
      <c r="BA291" s="4"/>
      <c r="BB291" s="127"/>
      <c r="BC291" s="4"/>
      <c r="BD291" s="4"/>
      <c r="BE291" s="9"/>
      <c r="BF291" s="7"/>
      <c r="BG291" s="7"/>
      <c r="BH291" s="7" t="str">
        <f t="shared" ca="1" si="64"/>
        <v/>
      </c>
      <c r="BI291" s="4" t="str">
        <f t="shared" si="74"/>
        <v/>
      </c>
      <c r="BJ291" s="123" t="str">
        <f t="shared" si="65"/>
        <v/>
      </c>
      <c r="BK291" s="140" t="str">
        <f t="shared" si="71"/>
        <v/>
      </c>
      <c r="BQ291" s="4" t="str">
        <f>IF(IFERROR(VLOOKUP(C291,C292:C$1993,1,0),"")="","",COUNTIF(C:C,C291))</f>
        <v/>
      </c>
      <c r="BU291" s="5" t="str">
        <f>IF(B291="","",IF(BQ291="",1+(MAX(BU$2:BU290)),""))</f>
        <v/>
      </c>
      <c r="BV291" s="5" t="str">
        <f t="shared" si="66"/>
        <v/>
      </c>
      <c r="BW291" s="5" t="str">
        <f t="shared" si="67"/>
        <v/>
      </c>
      <c r="BX291" s="14" t="str">
        <f t="shared" si="68"/>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43"/>
      <c r="AY292" s="124"/>
      <c r="AZ292" s="124"/>
      <c r="BA292" s="4"/>
      <c r="BB292" s="127"/>
      <c r="BC292" s="4"/>
      <c r="BD292" s="4"/>
      <c r="BE292" s="9" t="s">
        <v>157</v>
      </c>
      <c r="BF292" s="7"/>
      <c r="BG292" s="7"/>
      <c r="BH292" s="7" t="str">
        <f t="shared" ca="1" si="64"/>
        <v/>
      </c>
      <c r="BI292" s="4" t="str">
        <f t="shared" si="74"/>
        <v/>
      </c>
      <c r="BJ292" s="123" t="str">
        <f t="shared" si="65"/>
        <v/>
      </c>
      <c r="BK292" s="140" t="str">
        <f t="shared" si="71"/>
        <v/>
      </c>
      <c r="BQ292" s="4" t="str">
        <f>IF(IFERROR(VLOOKUP(C292,C293:C$1993,1,0),"")="","",COUNTIF(C:C,C292))</f>
        <v/>
      </c>
      <c r="BU292" s="5" t="str">
        <f>IF(B292="","",IF(BQ292="",1+(MAX(BU$2:BU291)),""))</f>
        <v/>
      </c>
      <c r="BV292" s="5" t="str">
        <f t="shared" si="66"/>
        <v/>
      </c>
      <c r="BW292" s="5" t="str">
        <f t="shared" si="67"/>
        <v/>
      </c>
      <c r="BX292" s="14" t="str">
        <f t="shared" si="68"/>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43"/>
      <c r="AY293" s="124"/>
      <c r="AZ293" s="124"/>
      <c r="BA293" s="4"/>
      <c r="BB293" s="127"/>
      <c r="BC293" s="4"/>
      <c r="BD293" s="4"/>
      <c r="BE293" s="9"/>
      <c r="BF293" s="7"/>
      <c r="BG293" s="7"/>
      <c r="BH293" s="7" t="str">
        <f t="shared" ca="1" si="64"/>
        <v/>
      </c>
      <c r="BI293" s="4" t="str">
        <f t="shared" si="74"/>
        <v/>
      </c>
      <c r="BJ293" s="123" t="str">
        <f t="shared" si="65"/>
        <v/>
      </c>
      <c r="BK293" s="140" t="str">
        <f t="shared" si="71"/>
        <v/>
      </c>
      <c r="BQ293" s="4" t="str">
        <f>IF(IFERROR(VLOOKUP(C293,C294:C$1993,1,0),"")="","",COUNTIF(C:C,C293))</f>
        <v/>
      </c>
      <c r="BU293" s="5" t="str">
        <f>IF(B293="","",IF(BQ293="",1+(MAX(BU$2:BU292)),""))</f>
        <v/>
      </c>
      <c r="BV293" s="5" t="str">
        <f t="shared" si="66"/>
        <v/>
      </c>
      <c r="BW293" s="5" t="str">
        <f t="shared" si="67"/>
        <v/>
      </c>
      <c r="BX293" s="14" t="str">
        <f t="shared" si="68"/>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43"/>
      <c r="AY294" s="124"/>
      <c r="AZ294" s="124"/>
      <c r="BA294" s="4"/>
      <c r="BB294" s="127"/>
      <c r="BC294" s="4"/>
      <c r="BD294" s="4"/>
      <c r="BE294" s="9" t="s">
        <v>157</v>
      </c>
      <c r="BF294" s="7"/>
      <c r="BG294" s="7"/>
      <c r="BH294" s="7" t="str">
        <f t="shared" ca="1" si="64"/>
        <v/>
      </c>
      <c r="BI294" s="4" t="str">
        <f t="shared" si="74"/>
        <v/>
      </c>
      <c r="BJ294" s="123" t="str">
        <f t="shared" si="65"/>
        <v/>
      </c>
      <c r="BK294" s="140" t="str">
        <f t="shared" si="71"/>
        <v/>
      </c>
      <c r="BQ294" s="4" t="str">
        <f>IF(IFERROR(VLOOKUP(C294,C295:C$1993,1,0),"")="","",COUNTIF(C:C,C294))</f>
        <v/>
      </c>
      <c r="BU294" s="5" t="str">
        <f>IF(B294="","",IF(BQ294="",1+(MAX(BU$2:BU293)),""))</f>
        <v/>
      </c>
      <c r="BV294" s="5" t="str">
        <f t="shared" si="66"/>
        <v/>
      </c>
      <c r="BW294" s="5" t="str">
        <f t="shared" si="67"/>
        <v/>
      </c>
      <c r="BX294" s="14" t="str">
        <f t="shared" si="68"/>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43"/>
      <c r="AY295" s="124"/>
      <c r="AZ295" s="124"/>
      <c r="BA295" s="4"/>
      <c r="BB295" s="127"/>
      <c r="BC295" s="4"/>
      <c r="BD295" s="4"/>
      <c r="BE295" s="9"/>
      <c r="BF295" s="7"/>
      <c r="BG295" s="7"/>
      <c r="BH295" s="7" t="str">
        <f t="shared" ca="1" si="64"/>
        <v/>
      </c>
      <c r="BI295" s="4" t="str">
        <f t="shared" si="74"/>
        <v/>
      </c>
      <c r="BJ295" s="123" t="str">
        <f t="shared" si="65"/>
        <v/>
      </c>
      <c r="BK295" s="140" t="str">
        <f t="shared" si="71"/>
        <v/>
      </c>
      <c r="BQ295" s="4" t="str">
        <f>IF(IFERROR(VLOOKUP(C295,C296:C$1993,1,0),"")="","",COUNTIF(C:C,C295))</f>
        <v/>
      </c>
      <c r="BU295" s="5" t="str">
        <f>IF(B295="","",IF(BQ295="",1+(MAX(BU$2:BU294)),""))</f>
        <v/>
      </c>
      <c r="BV295" s="5" t="str">
        <f t="shared" si="66"/>
        <v/>
      </c>
      <c r="BW295" s="5" t="str">
        <f t="shared" si="67"/>
        <v/>
      </c>
      <c r="BX295" s="14" t="str">
        <f t="shared" si="68"/>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43"/>
      <c r="AY296" s="124"/>
      <c r="AZ296" s="124"/>
      <c r="BA296" s="4"/>
      <c r="BB296" s="127"/>
      <c r="BC296" s="4"/>
      <c r="BD296" s="4"/>
      <c r="BE296" s="9" t="s">
        <v>157</v>
      </c>
      <c r="BF296" s="7"/>
      <c r="BG296" s="7"/>
      <c r="BH296" s="7" t="str">
        <f t="shared" ca="1" si="64"/>
        <v/>
      </c>
      <c r="BI296" s="4" t="str">
        <f t="shared" si="74"/>
        <v/>
      </c>
      <c r="BJ296" s="123" t="str">
        <f t="shared" si="65"/>
        <v/>
      </c>
      <c r="BK296" s="140" t="str">
        <f t="shared" si="71"/>
        <v/>
      </c>
      <c r="BQ296" s="4" t="str">
        <f>IF(IFERROR(VLOOKUP(C296,C297:C$1993,1,0),"")="","",COUNTIF(C:C,C296))</f>
        <v/>
      </c>
      <c r="BU296" s="5" t="str">
        <f>IF(B296="","",IF(BQ296="",1+(MAX(BU$2:BU295)),""))</f>
        <v/>
      </c>
      <c r="BV296" s="5" t="str">
        <f t="shared" si="66"/>
        <v/>
      </c>
      <c r="BW296" s="5" t="str">
        <f t="shared" si="67"/>
        <v/>
      </c>
      <c r="BX296" s="14" t="str">
        <f t="shared" si="68"/>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43"/>
      <c r="AY297" s="124"/>
      <c r="AZ297" s="124"/>
      <c r="BA297" s="4"/>
      <c r="BB297" s="127"/>
      <c r="BC297" s="4"/>
      <c r="BD297" s="4"/>
      <c r="BE297" s="9"/>
      <c r="BF297" s="7"/>
      <c r="BG297" s="7"/>
      <c r="BH297" s="7" t="str">
        <f t="shared" ca="1" si="64"/>
        <v/>
      </c>
      <c r="BI297" s="4" t="str">
        <f t="shared" si="74"/>
        <v/>
      </c>
      <c r="BJ297" s="123" t="str">
        <f t="shared" si="65"/>
        <v/>
      </c>
      <c r="BK297" s="140" t="str">
        <f t="shared" si="71"/>
        <v/>
      </c>
      <c r="BQ297" s="4" t="str">
        <f>IF(IFERROR(VLOOKUP(C297,C298:C$1993,1,0),"")="","",COUNTIF(C:C,C297))</f>
        <v/>
      </c>
      <c r="BU297" s="5" t="str">
        <f>IF(B297="","",IF(BQ297="",1+(MAX(BU$2:BU296)),""))</f>
        <v/>
      </c>
      <c r="BV297" s="5" t="str">
        <f t="shared" si="66"/>
        <v/>
      </c>
      <c r="BW297" s="5" t="str">
        <f t="shared" si="67"/>
        <v/>
      </c>
      <c r="BX297" s="14" t="str">
        <f t="shared" si="68"/>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43"/>
      <c r="AY298" s="124"/>
      <c r="AZ298" s="124"/>
      <c r="BA298" s="4"/>
      <c r="BB298" s="127"/>
      <c r="BC298" s="4"/>
      <c r="BD298" s="4"/>
      <c r="BE298" s="9" t="s">
        <v>157</v>
      </c>
      <c r="BF298" s="7"/>
      <c r="BG298" s="7"/>
      <c r="BH298" s="7" t="str">
        <f t="shared" ca="1" si="64"/>
        <v/>
      </c>
      <c r="BI298" s="4" t="str">
        <f t="shared" si="74"/>
        <v/>
      </c>
      <c r="BJ298" s="123" t="str">
        <f t="shared" si="65"/>
        <v/>
      </c>
      <c r="BK298" s="140" t="str">
        <f t="shared" si="71"/>
        <v/>
      </c>
      <c r="BQ298" s="4" t="str">
        <f>IF(IFERROR(VLOOKUP(C298,C299:C$1993,1,0),"")="","",COUNTIF(C:C,C298))</f>
        <v/>
      </c>
      <c r="BU298" s="5" t="str">
        <f>IF(B298="","",IF(BQ298="",1+(MAX(BU$2:BU297)),""))</f>
        <v/>
      </c>
      <c r="BV298" s="5" t="str">
        <f t="shared" si="66"/>
        <v/>
      </c>
      <c r="BW298" s="5" t="str">
        <f t="shared" si="67"/>
        <v/>
      </c>
      <c r="BX298" s="14" t="str">
        <f t="shared" si="68"/>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43"/>
      <c r="AY299" s="124"/>
      <c r="AZ299" s="124"/>
      <c r="BA299" s="4"/>
      <c r="BB299" s="127"/>
      <c r="BC299" s="4"/>
      <c r="BD299" s="4"/>
      <c r="BE299" s="9"/>
      <c r="BF299" s="7"/>
      <c r="BG299" s="7"/>
      <c r="BH299" s="7" t="str">
        <f t="shared" ca="1" si="64"/>
        <v/>
      </c>
      <c r="BI299" s="4" t="str">
        <f t="shared" si="74"/>
        <v/>
      </c>
      <c r="BJ299" s="123" t="str">
        <f t="shared" si="65"/>
        <v/>
      </c>
      <c r="BK299" s="140" t="str">
        <f t="shared" si="71"/>
        <v/>
      </c>
      <c r="BQ299" s="4" t="str">
        <f>IF(IFERROR(VLOOKUP(C299,C300:C$1993,1,0),"")="","",COUNTIF(C:C,C299))</f>
        <v/>
      </c>
      <c r="BU299" s="5" t="str">
        <f>IF(B299="","",IF(BQ299="",1+(MAX(BU$2:BU298)),""))</f>
        <v/>
      </c>
      <c r="BV299" s="5" t="str">
        <f t="shared" si="66"/>
        <v/>
      </c>
      <c r="BW299" s="5" t="str">
        <f t="shared" si="67"/>
        <v/>
      </c>
      <c r="BX299" s="14" t="str">
        <f t="shared" si="68"/>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43"/>
      <c r="AY300" s="124"/>
      <c r="AZ300" s="124"/>
      <c r="BA300" s="4"/>
      <c r="BB300" s="127"/>
      <c r="BC300" s="4"/>
      <c r="BD300" s="4"/>
      <c r="BE300" s="9" t="s">
        <v>157</v>
      </c>
      <c r="BF300" s="7"/>
      <c r="BG300" s="7"/>
      <c r="BH300" s="7" t="str">
        <f t="shared" ca="1" si="64"/>
        <v/>
      </c>
      <c r="BI300" s="4" t="str">
        <f t="shared" si="74"/>
        <v/>
      </c>
      <c r="BJ300" s="123" t="str">
        <f t="shared" si="65"/>
        <v/>
      </c>
      <c r="BK300" s="140" t="str">
        <f t="shared" si="71"/>
        <v/>
      </c>
      <c r="BQ300" s="4" t="str">
        <f>IF(IFERROR(VLOOKUP(C300,C301:C$1993,1,0),"")="","",COUNTIF(C:C,C300))</f>
        <v/>
      </c>
      <c r="BU300" s="5" t="str">
        <f>IF(B300="","",IF(BQ300="",1+(MAX(BU$2:BU299)),""))</f>
        <v/>
      </c>
      <c r="BV300" s="5" t="str">
        <f t="shared" si="66"/>
        <v/>
      </c>
      <c r="BW300" s="5" t="str">
        <f t="shared" si="67"/>
        <v/>
      </c>
      <c r="BX300" s="14" t="str">
        <f t="shared" si="68"/>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43"/>
      <c r="AY301" s="124"/>
      <c r="AZ301" s="124"/>
      <c r="BA301" s="4"/>
      <c r="BB301" s="127"/>
      <c r="BC301" s="4"/>
      <c r="BD301" s="4"/>
      <c r="BE301" s="9"/>
      <c r="BF301" s="7"/>
      <c r="BG301" s="7"/>
      <c r="BH301" s="7" t="str">
        <f t="shared" ca="1" si="64"/>
        <v/>
      </c>
      <c r="BI301" s="4" t="str">
        <f t="shared" si="74"/>
        <v/>
      </c>
      <c r="BJ301" s="123" t="str">
        <f t="shared" si="65"/>
        <v/>
      </c>
      <c r="BK301" s="140" t="str">
        <f t="shared" si="71"/>
        <v/>
      </c>
      <c r="BQ301" s="4" t="str">
        <f>IF(IFERROR(VLOOKUP(C301,C302:C$1993,1,0),"")="","",COUNTIF(C:C,C301))</f>
        <v/>
      </c>
      <c r="BU301" s="5" t="str">
        <f>IF(B301="","",IF(BQ301="",1+(MAX(BU$2:BU300)),""))</f>
        <v/>
      </c>
      <c r="BV301" s="5" t="str">
        <f t="shared" si="66"/>
        <v/>
      </c>
      <c r="BW301" s="5" t="str">
        <f t="shared" si="67"/>
        <v/>
      </c>
      <c r="BX301" s="14" t="str">
        <f t="shared" si="68"/>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43"/>
      <c r="AY302" s="124"/>
      <c r="AZ302" s="124"/>
      <c r="BA302" s="4"/>
      <c r="BB302" s="127"/>
      <c r="BC302" s="4"/>
      <c r="BD302" s="4"/>
      <c r="BE302" s="9" t="s">
        <v>157</v>
      </c>
      <c r="BF302" s="7"/>
      <c r="BG302" s="7"/>
      <c r="BH302" s="7" t="str">
        <f t="shared" ca="1" si="64"/>
        <v/>
      </c>
      <c r="BI302" s="4" t="str">
        <f t="shared" si="74"/>
        <v/>
      </c>
      <c r="BJ302" s="123" t="str">
        <f t="shared" si="65"/>
        <v/>
      </c>
      <c r="BK302" s="140" t="str">
        <f t="shared" si="71"/>
        <v/>
      </c>
      <c r="BQ302" s="4" t="str">
        <f>IF(IFERROR(VLOOKUP(C302,C303:C$1993,1,0),"")="","",COUNTIF(C:C,C302))</f>
        <v/>
      </c>
      <c r="BU302" s="5" t="str">
        <f>IF(B302="","",IF(BQ302="",1+(MAX(BU$2:BU301)),""))</f>
        <v/>
      </c>
      <c r="BV302" s="5" t="str">
        <f t="shared" si="66"/>
        <v/>
      </c>
      <c r="BW302" s="5" t="str">
        <f t="shared" si="67"/>
        <v/>
      </c>
      <c r="BX302" s="14" t="str">
        <f t="shared" si="68"/>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43"/>
      <c r="AY303" s="124"/>
      <c r="AZ303" s="124"/>
      <c r="BA303" s="4"/>
      <c r="BB303" s="127"/>
      <c r="BC303" s="4"/>
      <c r="BD303" s="4"/>
      <c r="BE303" s="9"/>
      <c r="BF303" s="7"/>
      <c r="BG303" s="7"/>
      <c r="BH303" s="7" t="str">
        <f t="shared" ca="1" si="64"/>
        <v/>
      </c>
      <c r="BI303" s="4" t="str">
        <f t="shared" si="74"/>
        <v/>
      </c>
      <c r="BJ303" s="123" t="str">
        <f t="shared" si="65"/>
        <v/>
      </c>
      <c r="BK303" s="140" t="str">
        <f t="shared" si="71"/>
        <v/>
      </c>
      <c r="BQ303" s="4" t="str">
        <f>IF(IFERROR(VLOOKUP(C303,C304:C$1993,1,0),"")="","",COUNTIF(C:C,C303))</f>
        <v/>
      </c>
      <c r="BU303" s="5" t="str">
        <f>IF(B303="","",IF(BQ303="",1+(MAX(BU$2:BU302)),""))</f>
        <v/>
      </c>
      <c r="BV303" s="5" t="str">
        <f t="shared" si="66"/>
        <v/>
      </c>
      <c r="BW303" s="5" t="str">
        <f t="shared" si="67"/>
        <v/>
      </c>
      <c r="BX303" s="14" t="str">
        <f t="shared" si="68"/>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43"/>
      <c r="AY304" s="124"/>
      <c r="AZ304" s="124"/>
      <c r="BA304" s="4"/>
      <c r="BB304" s="127"/>
      <c r="BC304" s="4"/>
      <c r="BD304" s="4"/>
      <c r="BE304" s="9" t="s">
        <v>157</v>
      </c>
      <c r="BF304" s="7"/>
      <c r="BG304" s="7"/>
      <c r="BH304" s="7" t="str">
        <f t="shared" ca="1" si="64"/>
        <v/>
      </c>
      <c r="BI304" s="4" t="str">
        <f t="shared" si="74"/>
        <v/>
      </c>
      <c r="BJ304" s="123" t="str">
        <f t="shared" si="65"/>
        <v/>
      </c>
      <c r="BK304" s="140" t="str">
        <f t="shared" si="71"/>
        <v/>
      </c>
      <c r="BQ304" s="4" t="str">
        <f>IF(IFERROR(VLOOKUP(C304,C305:C$1993,1,0),"")="","",COUNTIF(C:C,C304))</f>
        <v/>
      </c>
      <c r="BU304" s="5" t="str">
        <f>IF(B304="","",IF(BQ304="",1+(MAX(BU$2:BU303)),""))</f>
        <v/>
      </c>
      <c r="BV304" s="5" t="str">
        <f t="shared" si="66"/>
        <v/>
      </c>
      <c r="BW304" s="5" t="str">
        <f t="shared" si="67"/>
        <v/>
      </c>
      <c r="BX304" s="14" t="str">
        <f t="shared" si="68"/>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43"/>
      <c r="AY305" s="124"/>
      <c r="AZ305" s="124"/>
      <c r="BA305" s="4"/>
      <c r="BB305" s="127"/>
      <c r="BC305" s="4"/>
      <c r="BD305" s="4"/>
      <c r="BE305" s="9"/>
      <c r="BF305" s="7"/>
      <c r="BG305" s="7"/>
      <c r="BH305" s="7" t="str">
        <f t="shared" ca="1" si="64"/>
        <v/>
      </c>
      <c r="BI305" s="4" t="str">
        <f t="shared" si="74"/>
        <v/>
      </c>
      <c r="BJ305" s="123" t="str">
        <f t="shared" si="65"/>
        <v/>
      </c>
      <c r="BK305" s="140" t="str">
        <f t="shared" si="71"/>
        <v/>
      </c>
      <c r="BQ305" s="4" t="str">
        <f>IF(IFERROR(VLOOKUP(C305,C306:C$1993,1,0),"")="","",COUNTIF(C:C,C305))</f>
        <v/>
      </c>
      <c r="BU305" s="5" t="str">
        <f>IF(B305="","",IF(BQ305="",1+(MAX(BU$2:BU304)),""))</f>
        <v/>
      </c>
      <c r="BV305" s="5" t="str">
        <f t="shared" si="66"/>
        <v/>
      </c>
      <c r="BW305" s="5" t="str">
        <f t="shared" si="67"/>
        <v/>
      </c>
      <c r="BX305" s="14" t="str">
        <f t="shared" si="68"/>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43"/>
      <c r="AY306" s="124"/>
      <c r="AZ306" s="124"/>
      <c r="BA306" s="4"/>
      <c r="BB306" s="127"/>
      <c r="BC306" s="4"/>
      <c r="BD306" s="4"/>
      <c r="BE306" s="9" t="s">
        <v>157</v>
      </c>
      <c r="BF306" s="7"/>
      <c r="BG306" s="7"/>
      <c r="BH306" s="7" t="str">
        <f t="shared" ca="1" si="64"/>
        <v/>
      </c>
      <c r="BI306" s="4" t="str">
        <f t="shared" si="74"/>
        <v/>
      </c>
      <c r="BJ306" s="123" t="str">
        <f t="shared" si="65"/>
        <v/>
      </c>
      <c r="BK306" s="140" t="str">
        <f t="shared" si="71"/>
        <v/>
      </c>
      <c r="BQ306" s="4" t="str">
        <f>IF(IFERROR(VLOOKUP(C306,C307:C$1993,1,0),"")="","",COUNTIF(C:C,C306))</f>
        <v/>
      </c>
      <c r="BU306" s="5" t="str">
        <f>IF(B306="","",IF(BQ306="",1+(MAX(BU$2:BU305)),""))</f>
        <v/>
      </c>
      <c r="BV306" s="5" t="str">
        <f t="shared" si="66"/>
        <v/>
      </c>
      <c r="BW306" s="5" t="str">
        <f t="shared" si="67"/>
        <v/>
      </c>
      <c r="BX306" s="14" t="str">
        <f t="shared" si="68"/>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43"/>
      <c r="AY307" s="124"/>
      <c r="AZ307" s="124"/>
      <c r="BA307" s="4"/>
      <c r="BB307" s="127"/>
      <c r="BC307" s="4"/>
      <c r="BD307" s="4"/>
      <c r="BE307" s="9"/>
      <c r="BF307" s="7"/>
      <c r="BG307" s="7"/>
      <c r="BH307" s="7" t="str">
        <f t="shared" ca="1" si="64"/>
        <v/>
      </c>
      <c r="BI307" s="4" t="str">
        <f t="shared" si="74"/>
        <v/>
      </c>
      <c r="BJ307" s="123" t="str">
        <f t="shared" si="65"/>
        <v/>
      </c>
      <c r="BK307" s="140" t="str">
        <f t="shared" si="71"/>
        <v/>
      </c>
      <c r="BQ307" s="4" t="str">
        <f>IF(IFERROR(VLOOKUP(C307,C308:C$1993,1,0),"")="","",COUNTIF(C:C,C307))</f>
        <v/>
      </c>
      <c r="BU307" s="5" t="str">
        <f>IF(B307="","",IF(BQ307="",1+(MAX(BU$2:BU306)),""))</f>
        <v/>
      </c>
      <c r="BV307" s="5" t="str">
        <f t="shared" si="66"/>
        <v/>
      </c>
      <c r="BW307" s="5" t="str">
        <f t="shared" si="67"/>
        <v/>
      </c>
      <c r="BX307" s="14" t="str">
        <f t="shared" si="68"/>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43"/>
      <c r="AY308" s="124"/>
      <c r="AZ308" s="124"/>
      <c r="BA308" s="4"/>
      <c r="BB308" s="127"/>
      <c r="BC308" s="4"/>
      <c r="BD308" s="4"/>
      <c r="BE308" s="9" t="s">
        <v>157</v>
      </c>
      <c r="BF308" s="7"/>
      <c r="BG308" s="7"/>
      <c r="BH308" s="7" t="str">
        <f t="shared" ca="1" si="64"/>
        <v/>
      </c>
      <c r="BI308" s="4" t="str">
        <f t="shared" si="74"/>
        <v/>
      </c>
      <c r="BJ308" s="123" t="str">
        <f t="shared" si="65"/>
        <v/>
      </c>
      <c r="BK308" s="140" t="str">
        <f t="shared" si="71"/>
        <v/>
      </c>
      <c r="BQ308" s="4" t="str">
        <f>IF(IFERROR(VLOOKUP(C308,C309:C$1993,1,0),"")="","",COUNTIF(C:C,C308))</f>
        <v/>
      </c>
      <c r="BU308" s="5" t="str">
        <f>IF(B308="","",IF(BQ308="",1+(MAX(BU$2:BU307)),""))</f>
        <v/>
      </c>
      <c r="BV308" s="5" t="str">
        <f t="shared" si="66"/>
        <v/>
      </c>
      <c r="BW308" s="5" t="str">
        <f t="shared" si="67"/>
        <v/>
      </c>
      <c r="BX308" s="14" t="str">
        <f t="shared" si="68"/>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43"/>
      <c r="AY309" s="124"/>
      <c r="AZ309" s="124"/>
      <c r="BA309" s="4"/>
      <c r="BB309" s="127"/>
      <c r="BC309" s="4"/>
      <c r="BD309" s="4"/>
      <c r="BE309" s="9"/>
      <c r="BF309" s="7"/>
      <c r="BG309" s="7"/>
      <c r="BH309" s="7" t="str">
        <f t="shared" ca="1" si="64"/>
        <v/>
      </c>
      <c r="BI309" s="4" t="str">
        <f t="shared" si="74"/>
        <v/>
      </c>
      <c r="BJ309" s="123" t="str">
        <f t="shared" si="65"/>
        <v/>
      </c>
      <c r="BK309" s="140" t="str">
        <f t="shared" si="71"/>
        <v/>
      </c>
      <c r="BQ309" s="4" t="str">
        <f>IF(IFERROR(VLOOKUP(C309,C310:C$1993,1,0),"")="","",COUNTIF(C:C,C309))</f>
        <v/>
      </c>
      <c r="BU309" s="5" t="str">
        <f>IF(B309="","",IF(BQ309="",1+(MAX(BU$2:BU308)),""))</f>
        <v/>
      </c>
      <c r="BV309" s="5" t="str">
        <f t="shared" si="66"/>
        <v/>
      </c>
      <c r="BW309" s="5" t="str">
        <f t="shared" si="67"/>
        <v/>
      </c>
      <c r="BX309" s="14" t="str">
        <f t="shared" si="68"/>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43"/>
      <c r="AY310" s="124"/>
      <c r="AZ310" s="124"/>
      <c r="BA310" s="4"/>
      <c r="BB310" s="127"/>
      <c r="BC310" s="4"/>
      <c r="BD310" s="4"/>
      <c r="BE310" s="9" t="s">
        <v>157</v>
      </c>
      <c r="BF310" s="7"/>
      <c r="BG310" s="7"/>
      <c r="BH310" s="7" t="str">
        <f t="shared" ca="1" si="64"/>
        <v/>
      </c>
      <c r="BI310" s="4" t="str">
        <f t="shared" si="74"/>
        <v/>
      </c>
      <c r="BJ310" s="123" t="str">
        <f t="shared" si="65"/>
        <v/>
      </c>
      <c r="BK310" s="140" t="str">
        <f t="shared" si="71"/>
        <v/>
      </c>
      <c r="BQ310" s="4" t="str">
        <f>IF(IFERROR(VLOOKUP(C310,C311:C$1993,1,0),"")="","",COUNTIF(C:C,C310))</f>
        <v/>
      </c>
      <c r="BU310" s="5" t="str">
        <f>IF(B310="","",IF(BQ310="",1+(MAX(BU$2:BU309)),""))</f>
        <v/>
      </c>
      <c r="BV310" s="5" t="str">
        <f t="shared" si="66"/>
        <v/>
      </c>
      <c r="BW310" s="5" t="str">
        <f t="shared" si="67"/>
        <v/>
      </c>
      <c r="BX310" s="14" t="str">
        <f t="shared" si="68"/>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43"/>
      <c r="AY311" s="124"/>
      <c r="AZ311" s="124"/>
      <c r="BA311" s="4"/>
      <c r="BB311" s="127"/>
      <c r="BC311" s="4"/>
      <c r="BD311" s="4"/>
      <c r="BE311" s="9"/>
      <c r="BF311" s="7"/>
      <c r="BG311" s="7"/>
      <c r="BH311" s="7" t="str">
        <f t="shared" ca="1" si="64"/>
        <v/>
      </c>
      <c r="BI311" s="4" t="str">
        <f t="shared" si="74"/>
        <v/>
      </c>
      <c r="BJ311" s="123" t="str">
        <f t="shared" si="65"/>
        <v/>
      </c>
      <c r="BK311" s="140" t="str">
        <f t="shared" si="71"/>
        <v/>
      </c>
      <c r="BQ311" s="4" t="str">
        <f>IF(IFERROR(VLOOKUP(C311,C312:C$1993,1,0),"")="","",COUNTIF(C:C,C311))</f>
        <v/>
      </c>
      <c r="BU311" s="5" t="str">
        <f>IF(B311="","",IF(BQ311="",1+(MAX(BU$2:BU310)),""))</f>
        <v/>
      </c>
      <c r="BV311" s="5" t="str">
        <f t="shared" si="66"/>
        <v/>
      </c>
      <c r="BW311" s="5" t="str">
        <f t="shared" si="67"/>
        <v/>
      </c>
      <c r="BX311" s="14" t="str">
        <f t="shared" si="68"/>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43"/>
      <c r="AY312" s="124"/>
      <c r="AZ312" s="124"/>
      <c r="BA312" s="4"/>
      <c r="BB312" s="127"/>
      <c r="BC312" s="4"/>
      <c r="BD312" s="4"/>
      <c r="BE312" s="9" t="s">
        <v>157</v>
      </c>
      <c r="BF312" s="7"/>
      <c r="BG312" s="7"/>
      <c r="BH312" s="7" t="str">
        <f t="shared" ca="1" si="64"/>
        <v/>
      </c>
      <c r="BI312" s="4" t="str">
        <f t="shared" si="74"/>
        <v/>
      </c>
      <c r="BJ312" s="123" t="str">
        <f t="shared" si="65"/>
        <v/>
      </c>
      <c r="BK312" s="140" t="str">
        <f t="shared" si="71"/>
        <v/>
      </c>
      <c r="BQ312" s="4" t="str">
        <f>IF(IFERROR(VLOOKUP(C312,C313:C$1993,1,0),"")="","",COUNTIF(C:C,C312))</f>
        <v/>
      </c>
      <c r="BU312" s="5" t="str">
        <f>IF(B312="","",IF(BQ312="",1+(MAX(BU$2:BU311)),""))</f>
        <v/>
      </c>
      <c r="BV312" s="5" t="str">
        <f t="shared" si="66"/>
        <v/>
      </c>
      <c r="BW312" s="5" t="str">
        <f t="shared" si="67"/>
        <v/>
      </c>
      <c r="BX312" s="14" t="str">
        <f t="shared" si="68"/>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43"/>
      <c r="AY313" s="124"/>
      <c r="AZ313" s="124"/>
      <c r="BA313" s="4"/>
      <c r="BB313" s="127"/>
      <c r="BC313" s="4"/>
      <c r="BD313" s="4"/>
      <c r="BE313" s="9"/>
      <c r="BF313" s="7"/>
      <c r="BG313" s="7"/>
      <c r="BH313" s="7" t="str">
        <f t="shared" ca="1" si="64"/>
        <v/>
      </c>
      <c r="BI313" s="4" t="str">
        <f t="shared" si="74"/>
        <v/>
      </c>
      <c r="BJ313" s="123" t="str">
        <f t="shared" si="65"/>
        <v/>
      </c>
      <c r="BK313" s="140" t="str">
        <f t="shared" si="71"/>
        <v/>
      </c>
      <c r="BQ313" s="4" t="str">
        <f>IF(IFERROR(VLOOKUP(C313,C314:C$1993,1,0),"")="","",COUNTIF(C:C,C313))</f>
        <v/>
      </c>
      <c r="BU313" s="5" t="str">
        <f>IF(B313="","",IF(BQ313="",1+(MAX(BU$2:BU312)),""))</f>
        <v/>
      </c>
      <c r="BV313" s="5" t="str">
        <f t="shared" si="66"/>
        <v/>
      </c>
      <c r="BW313" s="5" t="str">
        <f t="shared" si="67"/>
        <v/>
      </c>
      <c r="BX313" s="14" t="str">
        <f t="shared" si="68"/>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43"/>
      <c r="AY314" s="124"/>
      <c r="AZ314" s="124"/>
      <c r="BA314" s="4"/>
      <c r="BB314" s="127"/>
      <c r="BC314" s="4"/>
      <c r="BD314" s="4"/>
      <c r="BE314" s="9" t="s">
        <v>157</v>
      </c>
      <c r="BF314" s="7"/>
      <c r="BG314" s="7"/>
      <c r="BH314" s="7" t="str">
        <f t="shared" ca="1" si="64"/>
        <v/>
      </c>
      <c r="BI314" s="4" t="str">
        <f t="shared" si="74"/>
        <v/>
      </c>
      <c r="BJ314" s="123" t="str">
        <f t="shared" si="65"/>
        <v/>
      </c>
      <c r="BK314" s="140" t="str">
        <f t="shared" si="71"/>
        <v/>
      </c>
      <c r="BQ314" s="4" t="str">
        <f>IF(IFERROR(VLOOKUP(C314,C315:C$1993,1,0),"")="","",COUNTIF(C:C,C314))</f>
        <v/>
      </c>
      <c r="BU314" s="5" t="str">
        <f>IF(B314="","",IF(BQ314="",1+(MAX(BU$2:BU313)),""))</f>
        <v/>
      </c>
      <c r="BV314" s="5" t="str">
        <f t="shared" si="66"/>
        <v/>
      </c>
      <c r="BW314" s="5" t="str">
        <f t="shared" si="67"/>
        <v/>
      </c>
      <c r="BX314" s="14" t="str">
        <f t="shared" si="68"/>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43"/>
      <c r="AY315" s="124"/>
      <c r="AZ315" s="124"/>
      <c r="BA315" s="4"/>
      <c r="BB315" s="127"/>
      <c r="BC315" s="4"/>
      <c r="BD315" s="4"/>
      <c r="BE315" s="9"/>
      <c r="BF315" s="7"/>
      <c r="BG315" s="7"/>
      <c r="BH315" s="7" t="str">
        <f t="shared" ca="1" si="64"/>
        <v/>
      </c>
      <c r="BI315" s="4" t="str">
        <f t="shared" si="74"/>
        <v/>
      </c>
      <c r="BJ315" s="123" t="str">
        <f t="shared" si="65"/>
        <v/>
      </c>
      <c r="BK315" s="140" t="str">
        <f t="shared" si="71"/>
        <v/>
      </c>
      <c r="BQ315" s="4" t="str">
        <f>IF(IFERROR(VLOOKUP(C315,C316:C$1993,1,0),"")="","",COUNTIF(C:C,C315))</f>
        <v/>
      </c>
      <c r="BU315" s="5" t="str">
        <f>IF(B315="","",IF(BQ315="",1+(MAX(BU$2:BU314)),""))</f>
        <v/>
      </c>
      <c r="BV315" s="5" t="str">
        <f t="shared" si="66"/>
        <v/>
      </c>
      <c r="BW315" s="5" t="str">
        <f t="shared" si="67"/>
        <v/>
      </c>
      <c r="BX315" s="14" t="str">
        <f t="shared" si="68"/>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43"/>
      <c r="AY316" s="124"/>
      <c r="AZ316" s="124"/>
      <c r="BA316" s="4"/>
      <c r="BB316" s="127"/>
      <c r="BC316" s="4"/>
      <c r="BD316" s="4"/>
      <c r="BE316" s="9" t="s">
        <v>157</v>
      </c>
      <c r="BF316" s="7"/>
      <c r="BG316" s="7"/>
      <c r="BH316" s="7" t="str">
        <f t="shared" ca="1" si="64"/>
        <v/>
      </c>
      <c r="BI316" s="4" t="str">
        <f t="shared" si="74"/>
        <v/>
      </c>
      <c r="BJ316" s="123" t="str">
        <f t="shared" si="65"/>
        <v/>
      </c>
      <c r="BK316" s="140" t="str">
        <f t="shared" si="71"/>
        <v/>
      </c>
      <c r="BQ316" s="4" t="str">
        <f>IF(IFERROR(VLOOKUP(C316,C317:C$1993,1,0),"")="","",COUNTIF(C:C,C316))</f>
        <v/>
      </c>
      <c r="BU316" s="5" t="str">
        <f>IF(B316="","",IF(BQ316="",1+(MAX(BU$2:BU315)),""))</f>
        <v/>
      </c>
      <c r="BV316" s="5" t="str">
        <f t="shared" si="66"/>
        <v/>
      </c>
      <c r="BW316" s="5" t="str">
        <f t="shared" si="67"/>
        <v/>
      </c>
      <c r="BX316" s="14" t="str">
        <f t="shared" si="68"/>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43"/>
      <c r="AY317" s="124"/>
      <c r="AZ317" s="124"/>
      <c r="BA317" s="4"/>
      <c r="BB317" s="127"/>
      <c r="BC317" s="4"/>
      <c r="BD317" s="4"/>
      <c r="BE317" s="9"/>
      <c r="BF317" s="7"/>
      <c r="BG317" s="7"/>
      <c r="BH317" s="7" t="str">
        <f t="shared" ca="1" si="64"/>
        <v/>
      </c>
      <c r="BI317" s="4" t="str">
        <f t="shared" si="74"/>
        <v/>
      </c>
      <c r="BJ317" s="123" t="str">
        <f t="shared" si="65"/>
        <v/>
      </c>
      <c r="BK317" s="140" t="str">
        <f t="shared" si="71"/>
        <v/>
      </c>
      <c r="BQ317" s="4" t="str">
        <f>IF(IFERROR(VLOOKUP(C317,C318:C$1993,1,0),"")="","",COUNTIF(C:C,C317))</f>
        <v/>
      </c>
      <c r="BU317" s="5" t="str">
        <f>IF(B317="","",IF(BQ317="",1+(MAX(BU$2:BU316)),""))</f>
        <v/>
      </c>
      <c r="BV317" s="5" t="str">
        <f t="shared" si="66"/>
        <v/>
      </c>
      <c r="BW317" s="5" t="str">
        <f t="shared" si="67"/>
        <v/>
      </c>
      <c r="BX317" s="14" t="str">
        <f t="shared" si="68"/>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43"/>
      <c r="AY318" s="124"/>
      <c r="AZ318" s="124"/>
      <c r="BA318" s="4"/>
      <c r="BB318" s="127"/>
      <c r="BC318" s="4"/>
      <c r="BD318" s="4"/>
      <c r="BE318" s="9" t="s">
        <v>157</v>
      </c>
      <c r="BF318" s="7"/>
      <c r="BG318" s="7"/>
      <c r="BH318" s="7" t="str">
        <f t="shared" ca="1" si="64"/>
        <v/>
      </c>
      <c r="BI318" s="4" t="str">
        <f t="shared" si="74"/>
        <v/>
      </c>
      <c r="BJ318" s="123" t="str">
        <f t="shared" si="65"/>
        <v/>
      </c>
      <c r="BK318" s="140" t="str">
        <f t="shared" si="71"/>
        <v/>
      </c>
      <c r="BQ318" s="4" t="str">
        <f>IF(IFERROR(VLOOKUP(C318,C319:C$1993,1,0),"")="","",COUNTIF(C:C,C318))</f>
        <v/>
      </c>
      <c r="BU318" s="5" t="str">
        <f>IF(B318="","",IF(BQ318="",1+(MAX(BU$2:BU317)),""))</f>
        <v/>
      </c>
      <c r="BV318" s="5" t="str">
        <f t="shared" si="66"/>
        <v/>
      </c>
      <c r="BW318" s="5" t="str">
        <f t="shared" si="67"/>
        <v/>
      </c>
      <c r="BX318" s="14" t="str">
        <f t="shared" si="68"/>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43"/>
      <c r="AY319" s="124"/>
      <c r="AZ319" s="124"/>
      <c r="BA319" s="4"/>
      <c r="BB319" s="127"/>
      <c r="BC319" s="4"/>
      <c r="BD319" s="4"/>
      <c r="BE319" s="9"/>
      <c r="BF319" s="7"/>
      <c r="BG319" s="7"/>
      <c r="BH319" s="7" t="str">
        <f t="shared" ca="1" si="64"/>
        <v/>
      </c>
      <c r="BI319" s="4" t="str">
        <f t="shared" si="74"/>
        <v/>
      </c>
      <c r="BJ319" s="123" t="str">
        <f t="shared" si="65"/>
        <v/>
      </c>
      <c r="BK319" s="140" t="str">
        <f t="shared" si="71"/>
        <v/>
      </c>
      <c r="BQ319" s="4" t="str">
        <f>IF(IFERROR(VLOOKUP(C319,C320:C$1993,1,0),"")="","",COUNTIF(C:C,C319))</f>
        <v/>
      </c>
      <c r="BU319" s="5" t="str">
        <f>IF(B319="","",IF(BQ319="",1+(MAX(BU$2:BU318)),""))</f>
        <v/>
      </c>
      <c r="BV319" s="5" t="str">
        <f t="shared" si="66"/>
        <v/>
      </c>
      <c r="BW319" s="5" t="str">
        <f t="shared" si="67"/>
        <v/>
      </c>
      <c r="BX319" s="14" t="str">
        <f t="shared" si="68"/>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43"/>
      <c r="AY320" s="124"/>
      <c r="AZ320" s="124"/>
      <c r="BA320" s="4"/>
      <c r="BB320" s="127"/>
      <c r="BC320" s="4"/>
      <c r="BD320" s="4"/>
      <c r="BE320" s="9" t="s">
        <v>157</v>
      </c>
      <c r="BF320" s="7"/>
      <c r="BG320" s="7"/>
      <c r="BH320" s="7" t="str">
        <f t="shared" ca="1" si="64"/>
        <v/>
      </c>
      <c r="BI320" s="4" t="str">
        <f t="shared" si="74"/>
        <v/>
      </c>
      <c r="BJ320" s="123" t="str">
        <f t="shared" si="65"/>
        <v/>
      </c>
      <c r="BK320" s="140" t="str">
        <f t="shared" si="71"/>
        <v/>
      </c>
      <c r="BQ320" s="4" t="str">
        <f>IF(IFERROR(VLOOKUP(C320,C321:C$1993,1,0),"")="","",COUNTIF(C:C,C320))</f>
        <v/>
      </c>
      <c r="BU320" s="5" t="str">
        <f>IF(B320="","",IF(BQ320="",1+(MAX(BU$2:BU319)),""))</f>
        <v/>
      </c>
      <c r="BV320" s="5" t="str">
        <f t="shared" si="66"/>
        <v/>
      </c>
      <c r="BW320" s="5" t="str">
        <f t="shared" si="67"/>
        <v/>
      </c>
      <c r="BX320" s="14" t="str">
        <f t="shared" si="68"/>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43"/>
      <c r="AY321" s="124"/>
      <c r="AZ321" s="124"/>
      <c r="BA321" s="4"/>
      <c r="BB321" s="127"/>
      <c r="BC321" s="4"/>
      <c r="BD321" s="4"/>
      <c r="BE321" s="9"/>
      <c r="BF321" s="7"/>
      <c r="BG321" s="7"/>
      <c r="BH321" s="7" t="str">
        <f t="shared" ca="1" si="64"/>
        <v/>
      </c>
      <c r="BI321" s="4" t="str">
        <f t="shared" si="74"/>
        <v/>
      </c>
      <c r="BJ321" s="123" t="str">
        <f t="shared" si="65"/>
        <v/>
      </c>
      <c r="BK321" s="140" t="str">
        <f t="shared" si="71"/>
        <v/>
      </c>
      <c r="BQ321" s="4" t="str">
        <f>IF(IFERROR(VLOOKUP(C321,C322:C$1993,1,0),"")="","",COUNTIF(C:C,C321))</f>
        <v/>
      </c>
      <c r="BU321" s="5" t="str">
        <f>IF(B321="","",IF(BQ321="",1+(MAX(BU$2:BU320)),""))</f>
        <v/>
      </c>
      <c r="BV321" s="5" t="str">
        <f t="shared" si="66"/>
        <v/>
      </c>
      <c r="BW321" s="5" t="str">
        <f t="shared" si="67"/>
        <v/>
      </c>
      <c r="BX321" s="14" t="str">
        <f t="shared" si="68"/>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43"/>
      <c r="AY322" s="124"/>
      <c r="AZ322" s="124"/>
      <c r="BA322" s="4"/>
      <c r="BB322" s="127"/>
      <c r="BC322" s="4"/>
      <c r="BD322" s="4"/>
      <c r="BE322" s="9" t="s">
        <v>157</v>
      </c>
      <c r="BF322" s="7"/>
      <c r="BG322" s="7"/>
      <c r="BH322" s="7" t="str">
        <f t="shared" ref="BH322:BH385" ca="1" si="77">IFERROR(IF(BE322="","",IF(BA322=5,"",IF(BE322-TODAY()&gt;0,"VIGENTE","VENCIDO"))),"")</f>
        <v/>
      </c>
      <c r="BI322" s="4" t="str">
        <f t="shared" si="74"/>
        <v/>
      </c>
      <c r="BJ322" s="123" t="str">
        <f t="shared" ref="BJ322:BJ385" si="78">IFERROR(IF(AA322="","",AA322/V322),"")</f>
        <v/>
      </c>
      <c r="BK322" s="140" t="str">
        <f t="shared" si="71"/>
        <v/>
      </c>
      <c r="BQ322" s="4" t="str">
        <f>IF(IFERROR(VLOOKUP(C322,C323:C$1993,1,0),"")="","",COUNTIF(C:C,C322))</f>
        <v/>
      </c>
      <c r="BU322" s="5" t="str">
        <f>IF(B322="","",IF(BQ322="",1+(MAX(BU$2:BU321)),""))</f>
        <v/>
      </c>
      <c r="BV322" s="5" t="str">
        <f t="shared" ref="BV322:BV385" si="79">IF(BU322="","",Z322)</f>
        <v/>
      </c>
      <c r="BW322" s="5" t="str">
        <f t="shared" ref="BW322:BW385" si="80">IF(BU322="","",H322)</f>
        <v/>
      </c>
      <c r="BX322" s="14" t="str">
        <f t="shared" ref="BX322:BX385" si="81">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ref="A323:A386" ca="1" si="82">IF(OR(AS323="",BH323="",BH323="VENCIDO"),IF(B323="","",IF(LEN(B323)=1,"000"&amp;B323,IF(LEN(B323)=2,"00"&amp;B323,IF(LEN(B323)=3,"0"&amp;B323,B323)))),C323)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43"/>
      <c r="AY323" s="124"/>
      <c r="AZ323" s="124"/>
      <c r="BA323" s="4"/>
      <c r="BB323" s="127"/>
      <c r="BC323" s="4"/>
      <c r="BD323" s="4"/>
      <c r="BE323" s="9"/>
      <c r="BF323" s="7"/>
      <c r="BG323" s="7"/>
      <c r="BH323" s="7" t="str">
        <f t="shared" ca="1" si="77"/>
        <v/>
      </c>
      <c r="BI323" s="4" t="str">
        <f t="shared" si="74"/>
        <v/>
      </c>
      <c r="BJ323" s="123" t="str">
        <f t="shared" si="78"/>
        <v/>
      </c>
      <c r="BK323" s="140" t="str">
        <f t="shared" ref="BK323:BK386" si="84">IFERROR(IF(AA323/Z323=0,"",AA323/Z323),"")</f>
        <v/>
      </c>
      <c r="BQ323" s="4" t="str">
        <f>IF(IFERROR(VLOOKUP(C323,C324:C$1993,1,0),"")="","",COUNTIF(C:C,C323))</f>
        <v/>
      </c>
      <c r="BU323" s="5" t="str">
        <f>IF(B323="","",IF(BQ323="",1+(MAX(BU$2:BU322)),""))</f>
        <v/>
      </c>
      <c r="BV323" s="5" t="str">
        <f t="shared" si="79"/>
        <v/>
      </c>
      <c r="BW323" s="5" t="str">
        <f t="shared" si="80"/>
        <v/>
      </c>
      <c r="BX323" s="14" t="str">
        <f t="shared" si="81"/>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43"/>
      <c r="AY324" s="124"/>
      <c r="AZ324" s="124"/>
      <c r="BA324" s="4"/>
      <c r="BB324" s="127"/>
      <c r="BC324" s="4"/>
      <c r="BD324" s="4"/>
      <c r="BE324" s="9" t="s">
        <v>157</v>
      </c>
      <c r="BF324" s="7"/>
      <c r="BG324" s="7"/>
      <c r="BH324" s="7" t="str">
        <f t="shared" ca="1" si="77"/>
        <v/>
      </c>
      <c r="BI324" s="4" t="str">
        <f t="shared" si="74"/>
        <v/>
      </c>
      <c r="BJ324" s="123" t="str">
        <f t="shared" si="78"/>
        <v/>
      </c>
      <c r="BK324" s="140" t="str">
        <f t="shared" si="84"/>
        <v/>
      </c>
      <c r="BQ324" s="4" t="str">
        <f>IF(IFERROR(VLOOKUP(C324,C325:C$1993,1,0),"")="","",COUNTIF(C:C,C324))</f>
        <v/>
      </c>
      <c r="BU324" s="5" t="str">
        <f>IF(B324="","",IF(BQ324="",1+(MAX(BU$2:BU323)),""))</f>
        <v/>
      </c>
      <c r="BV324" s="5" t="str">
        <f t="shared" si="79"/>
        <v/>
      </c>
      <c r="BW324" s="5" t="str">
        <f t="shared" si="80"/>
        <v/>
      </c>
      <c r="BX324" s="14" t="str">
        <f t="shared" si="81"/>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43"/>
      <c r="AY325" s="124"/>
      <c r="AZ325" s="124"/>
      <c r="BA325" s="4"/>
      <c r="BB325" s="127"/>
      <c r="BC325" s="4"/>
      <c r="BD325" s="4"/>
      <c r="BE325" s="9"/>
      <c r="BF325" s="7"/>
      <c r="BG325" s="7"/>
      <c r="BH325" s="7" t="str">
        <f t="shared" ca="1" si="77"/>
        <v/>
      </c>
      <c r="BI325" s="4" t="str">
        <f t="shared" si="74"/>
        <v/>
      </c>
      <c r="BJ325" s="123" t="str">
        <f t="shared" si="78"/>
        <v/>
      </c>
      <c r="BK325" s="140" t="str">
        <f t="shared" si="84"/>
        <v/>
      </c>
      <c r="BQ325" s="4" t="str">
        <f>IF(IFERROR(VLOOKUP(C325,C326:C$1993,1,0),"")="","",COUNTIF(C:C,C325))</f>
        <v/>
      </c>
      <c r="BU325" s="5" t="str">
        <f>IF(B325="","",IF(BQ325="",1+(MAX(BU$2:BU324)),""))</f>
        <v/>
      </c>
      <c r="BV325" s="5" t="str">
        <f t="shared" si="79"/>
        <v/>
      </c>
      <c r="BW325" s="5" t="str">
        <f t="shared" si="80"/>
        <v/>
      </c>
      <c r="BX325" s="14" t="str">
        <f t="shared" si="81"/>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43"/>
      <c r="AY326" s="124"/>
      <c r="AZ326" s="124"/>
      <c r="BA326" s="4"/>
      <c r="BB326" s="127"/>
      <c r="BC326" s="4"/>
      <c r="BD326" s="4"/>
      <c r="BE326" s="9" t="s">
        <v>157</v>
      </c>
      <c r="BF326" s="7"/>
      <c r="BG326" s="7"/>
      <c r="BH326" s="7" t="str">
        <f t="shared" ca="1" si="77"/>
        <v/>
      </c>
      <c r="BI326" s="4" t="str">
        <f t="shared" si="74"/>
        <v/>
      </c>
      <c r="BJ326" s="123" t="str">
        <f t="shared" si="78"/>
        <v/>
      </c>
      <c r="BK326" s="140" t="str">
        <f t="shared" si="84"/>
        <v/>
      </c>
      <c r="BQ326" s="4" t="str">
        <f>IF(IFERROR(VLOOKUP(C326,C327:C$1993,1,0),"")="","",COUNTIF(C:C,C326))</f>
        <v/>
      </c>
      <c r="BU326" s="5" t="str">
        <f>IF(B326="","",IF(BQ326="",1+(MAX(BU$2:BU325)),""))</f>
        <v/>
      </c>
      <c r="BV326" s="5" t="str">
        <f t="shared" si="79"/>
        <v/>
      </c>
      <c r="BW326" s="5" t="str">
        <f t="shared" si="80"/>
        <v/>
      </c>
      <c r="BX326" s="14" t="str">
        <f t="shared" si="81"/>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43"/>
      <c r="AY327" s="124"/>
      <c r="AZ327" s="124"/>
      <c r="BA327" s="4"/>
      <c r="BB327" s="127"/>
      <c r="BC327" s="4"/>
      <c r="BD327" s="4"/>
      <c r="BE327" s="9"/>
      <c r="BF327" s="7"/>
      <c r="BG327" s="7"/>
      <c r="BH327" s="7" t="str">
        <f t="shared" ca="1" si="77"/>
        <v/>
      </c>
      <c r="BI327" s="4" t="str">
        <f t="shared" si="74"/>
        <v/>
      </c>
      <c r="BJ327" s="123" t="str">
        <f t="shared" si="78"/>
        <v/>
      </c>
      <c r="BK327" s="140" t="str">
        <f t="shared" si="84"/>
        <v/>
      </c>
      <c r="BQ327" s="4" t="str">
        <f>IF(IFERROR(VLOOKUP(C327,C328:C$1993,1,0),"")="","",COUNTIF(C:C,C327))</f>
        <v/>
      </c>
      <c r="BU327" s="5" t="str">
        <f>IF(B327="","",IF(BQ327="",1+(MAX(BU$2:BU326)),""))</f>
        <v/>
      </c>
      <c r="BV327" s="5" t="str">
        <f t="shared" si="79"/>
        <v/>
      </c>
      <c r="BW327" s="5" t="str">
        <f t="shared" si="80"/>
        <v/>
      </c>
      <c r="BX327" s="14" t="str">
        <f t="shared" si="81"/>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43"/>
      <c r="AY328" s="124"/>
      <c r="AZ328" s="124"/>
      <c r="BA328" s="4"/>
      <c r="BB328" s="127"/>
      <c r="BC328" s="4"/>
      <c r="BD328" s="4"/>
      <c r="BE328" s="9" t="s">
        <v>157</v>
      </c>
      <c r="BF328" s="7"/>
      <c r="BG328" s="7"/>
      <c r="BH328" s="7" t="str">
        <f t="shared" ca="1" si="77"/>
        <v/>
      </c>
      <c r="BI328" s="4" t="str">
        <f t="shared" si="74"/>
        <v/>
      </c>
      <c r="BJ328" s="123" t="str">
        <f t="shared" si="78"/>
        <v/>
      </c>
      <c r="BK328" s="140" t="str">
        <f t="shared" si="84"/>
        <v/>
      </c>
      <c r="BQ328" s="4" t="str">
        <f>IF(IFERROR(VLOOKUP(C328,C329:C$1993,1,0),"")="","",COUNTIF(C:C,C328))</f>
        <v/>
      </c>
      <c r="BU328" s="5" t="str">
        <f>IF(B328="","",IF(BQ328="",1+(MAX(BU$2:BU327)),""))</f>
        <v/>
      </c>
      <c r="BV328" s="5" t="str">
        <f t="shared" si="79"/>
        <v/>
      </c>
      <c r="BW328" s="5" t="str">
        <f t="shared" si="80"/>
        <v/>
      </c>
      <c r="BX328" s="14" t="str">
        <f t="shared" si="81"/>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43"/>
      <c r="AY329" s="124"/>
      <c r="AZ329" s="124"/>
      <c r="BA329" s="4"/>
      <c r="BB329" s="127"/>
      <c r="BC329" s="4"/>
      <c r="BD329" s="4"/>
      <c r="BE329" s="9"/>
      <c r="BF329" s="7"/>
      <c r="BG329" s="7"/>
      <c r="BH329" s="7" t="str">
        <f t="shared" ca="1" si="77"/>
        <v/>
      </c>
      <c r="BI329" s="4" t="str">
        <f t="shared" si="74"/>
        <v/>
      </c>
      <c r="BJ329" s="123" t="str">
        <f t="shared" si="78"/>
        <v/>
      </c>
      <c r="BK329" s="140" t="str">
        <f t="shared" si="84"/>
        <v/>
      </c>
      <c r="BQ329" s="4" t="str">
        <f>IF(IFERROR(VLOOKUP(C329,C330:C$1993,1,0),"")="","",COUNTIF(C:C,C329))</f>
        <v/>
      </c>
      <c r="BU329" s="5" t="str">
        <f>IF(B329="","",IF(BQ329="",1+(MAX(BU$2:BU328)),""))</f>
        <v/>
      </c>
      <c r="BV329" s="5" t="str">
        <f t="shared" si="79"/>
        <v/>
      </c>
      <c r="BW329" s="5" t="str">
        <f t="shared" si="80"/>
        <v/>
      </c>
      <c r="BX329" s="14" t="str">
        <f t="shared" si="81"/>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43"/>
      <c r="AY330" s="124"/>
      <c r="AZ330" s="124"/>
      <c r="BA330" s="4"/>
      <c r="BB330" s="127"/>
      <c r="BC330" s="4"/>
      <c r="BD330" s="4"/>
      <c r="BE330" s="9" t="s">
        <v>157</v>
      </c>
      <c r="BF330" s="7"/>
      <c r="BG330" s="7"/>
      <c r="BH330" s="7" t="str">
        <f t="shared" ca="1" si="77"/>
        <v/>
      </c>
      <c r="BI330" s="4" t="str">
        <f t="shared" si="74"/>
        <v/>
      </c>
      <c r="BJ330" s="123" t="str">
        <f t="shared" si="78"/>
        <v/>
      </c>
      <c r="BK330" s="140" t="str">
        <f t="shared" si="84"/>
        <v/>
      </c>
      <c r="BQ330" s="4" t="str">
        <f>IF(IFERROR(VLOOKUP(C330,C331:C$1993,1,0),"")="","",COUNTIF(C:C,C330))</f>
        <v/>
      </c>
      <c r="BU330" s="5" t="str">
        <f>IF(B330="","",IF(BQ330="",1+(MAX(BU$2:BU329)),""))</f>
        <v/>
      </c>
      <c r="BV330" s="5" t="str">
        <f t="shared" si="79"/>
        <v/>
      </c>
      <c r="BW330" s="5" t="str">
        <f t="shared" si="80"/>
        <v/>
      </c>
      <c r="BX330" s="14" t="str">
        <f t="shared" si="81"/>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43"/>
      <c r="AY331" s="124"/>
      <c r="AZ331" s="124"/>
      <c r="BA331" s="4"/>
      <c r="BB331" s="127"/>
      <c r="BC331" s="4"/>
      <c r="BD331" s="4"/>
      <c r="BE331" s="9"/>
      <c r="BF331" s="7"/>
      <c r="BG331" s="7"/>
      <c r="BH331" s="7" t="str">
        <f t="shared" ca="1" si="77"/>
        <v/>
      </c>
      <c r="BI331" s="4" t="str">
        <f t="shared" si="74"/>
        <v/>
      </c>
      <c r="BJ331" s="123" t="str">
        <f t="shared" si="78"/>
        <v/>
      </c>
      <c r="BK331" s="140" t="str">
        <f t="shared" si="84"/>
        <v/>
      </c>
      <c r="BQ331" s="4" t="str">
        <f>IF(IFERROR(VLOOKUP(C331,C332:C$1993,1,0),"")="","",COUNTIF(C:C,C331))</f>
        <v/>
      </c>
      <c r="BU331" s="5" t="str">
        <f>IF(B331="","",IF(BQ331="",1+(MAX(BU$2:BU330)),""))</f>
        <v/>
      </c>
      <c r="BV331" s="5" t="str">
        <f t="shared" si="79"/>
        <v/>
      </c>
      <c r="BW331" s="5" t="str">
        <f t="shared" si="80"/>
        <v/>
      </c>
      <c r="BX331" s="14" t="str">
        <f t="shared" si="81"/>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43"/>
      <c r="AY332" s="124"/>
      <c r="AZ332" s="124"/>
      <c r="BA332" s="4"/>
      <c r="BB332" s="127"/>
      <c r="BC332" s="4"/>
      <c r="BD332" s="4"/>
      <c r="BE332" s="9" t="s">
        <v>157</v>
      </c>
      <c r="BF332" s="7"/>
      <c r="BG332" s="7"/>
      <c r="BH332" s="7" t="str">
        <f t="shared" ca="1" si="77"/>
        <v/>
      </c>
      <c r="BI332" s="4" t="str">
        <f t="shared" si="74"/>
        <v/>
      </c>
      <c r="BJ332" s="123" t="str">
        <f t="shared" si="78"/>
        <v/>
      </c>
      <c r="BK332" s="140" t="str">
        <f t="shared" si="84"/>
        <v/>
      </c>
      <c r="BQ332" s="4" t="str">
        <f>IF(IFERROR(VLOOKUP(C332,C333:C$1993,1,0),"")="","",COUNTIF(C:C,C332))</f>
        <v/>
      </c>
      <c r="BU332" s="5" t="str">
        <f>IF(B332="","",IF(BQ332="",1+(MAX(BU$2:BU331)),""))</f>
        <v/>
      </c>
      <c r="BV332" s="5" t="str">
        <f t="shared" si="79"/>
        <v/>
      </c>
      <c r="BW332" s="5" t="str">
        <f t="shared" si="80"/>
        <v/>
      </c>
      <c r="BX332" s="14" t="str">
        <f t="shared" si="81"/>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43"/>
      <c r="AY333" s="124"/>
      <c r="AZ333" s="124"/>
      <c r="BA333" s="4"/>
      <c r="BB333" s="127"/>
      <c r="BC333" s="4"/>
      <c r="BD333" s="4"/>
      <c r="BE333" s="9"/>
      <c r="BF333" s="7"/>
      <c r="BG333" s="7"/>
      <c r="BH333" s="7" t="str">
        <f t="shared" ca="1" si="77"/>
        <v/>
      </c>
      <c r="BI333" s="4" t="str">
        <f t="shared" si="74"/>
        <v/>
      </c>
      <c r="BJ333" s="123" t="str">
        <f t="shared" si="78"/>
        <v/>
      </c>
      <c r="BK333" s="140" t="str">
        <f t="shared" si="84"/>
        <v/>
      </c>
      <c r="BQ333" s="4" t="str">
        <f>IF(IFERROR(VLOOKUP(C333,C334:C$1993,1,0),"")="","",COUNTIF(C:C,C333))</f>
        <v/>
      </c>
      <c r="BU333" s="5" t="str">
        <f>IF(B333="","",IF(BQ333="",1+(MAX(BU$2:BU332)),""))</f>
        <v/>
      </c>
      <c r="BV333" s="5" t="str">
        <f t="shared" si="79"/>
        <v/>
      </c>
      <c r="BW333" s="5" t="str">
        <f t="shared" si="80"/>
        <v/>
      </c>
      <c r="BX333" s="14" t="str">
        <f t="shared" si="81"/>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43"/>
      <c r="AY334" s="124"/>
      <c r="AZ334" s="124"/>
      <c r="BA334" s="4"/>
      <c r="BB334" s="127"/>
      <c r="BC334" s="4"/>
      <c r="BD334" s="4"/>
      <c r="BE334" s="9" t="s">
        <v>157</v>
      </c>
      <c r="BF334" s="7"/>
      <c r="BG334" s="7"/>
      <c r="BH334" s="7" t="str">
        <f t="shared" ca="1" si="77"/>
        <v/>
      </c>
      <c r="BI334" s="4" t="str">
        <f t="shared" si="74"/>
        <v/>
      </c>
      <c r="BJ334" s="123" t="str">
        <f t="shared" si="78"/>
        <v/>
      </c>
      <c r="BK334" s="140" t="str">
        <f t="shared" si="84"/>
        <v/>
      </c>
      <c r="BQ334" s="4" t="str">
        <f>IF(IFERROR(VLOOKUP(C334,C335:C$1993,1,0),"")="","",COUNTIF(C:C,C334))</f>
        <v/>
      </c>
      <c r="BU334" s="5" t="str">
        <f>IF(B334="","",IF(BQ334="",1+(MAX(BU$2:BU333)),""))</f>
        <v/>
      </c>
      <c r="BV334" s="5" t="str">
        <f t="shared" si="79"/>
        <v/>
      </c>
      <c r="BW334" s="5" t="str">
        <f t="shared" si="80"/>
        <v/>
      </c>
      <c r="BX334" s="14" t="str">
        <f t="shared" si="81"/>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43"/>
      <c r="AY335" s="124"/>
      <c r="AZ335" s="124"/>
      <c r="BA335" s="4"/>
      <c r="BB335" s="127"/>
      <c r="BC335" s="4"/>
      <c r="BD335" s="4"/>
      <c r="BE335" s="9"/>
      <c r="BF335" s="7"/>
      <c r="BG335" s="7"/>
      <c r="BH335" s="7" t="str">
        <f t="shared" ca="1" si="77"/>
        <v/>
      </c>
      <c r="BI335" s="4" t="str">
        <f t="shared" si="74"/>
        <v/>
      </c>
      <c r="BJ335" s="123" t="str">
        <f t="shared" si="78"/>
        <v/>
      </c>
      <c r="BK335" s="140" t="str">
        <f t="shared" si="84"/>
        <v/>
      </c>
      <c r="BQ335" s="4" t="str">
        <f>IF(IFERROR(VLOOKUP(C335,C336:C$1993,1,0),"")="","",COUNTIF(C:C,C335))</f>
        <v/>
      </c>
      <c r="BU335" s="5" t="str">
        <f>IF(B335="","",IF(BQ335="",1+(MAX(BU$2:BU334)),""))</f>
        <v/>
      </c>
      <c r="BV335" s="5" t="str">
        <f t="shared" si="79"/>
        <v/>
      </c>
      <c r="BW335" s="5" t="str">
        <f t="shared" si="80"/>
        <v/>
      </c>
      <c r="BX335" s="14" t="str">
        <f t="shared" si="81"/>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43"/>
      <c r="AY336" s="124"/>
      <c r="AZ336" s="124"/>
      <c r="BA336" s="4"/>
      <c r="BB336" s="127"/>
      <c r="BC336" s="4"/>
      <c r="BD336" s="4"/>
      <c r="BE336" s="9" t="s">
        <v>157</v>
      </c>
      <c r="BF336" s="7"/>
      <c r="BG336" s="7"/>
      <c r="BH336" s="7" t="str">
        <f t="shared" ca="1" si="77"/>
        <v/>
      </c>
      <c r="BI336" s="4" t="str">
        <f t="shared" si="74"/>
        <v/>
      </c>
      <c r="BJ336" s="123" t="str">
        <f t="shared" si="78"/>
        <v/>
      </c>
      <c r="BK336" s="140" t="str">
        <f t="shared" si="84"/>
        <v/>
      </c>
      <c r="BQ336" s="4" t="str">
        <f>IF(IFERROR(VLOOKUP(C336,C337:C$1993,1,0),"")="","",COUNTIF(C:C,C336))</f>
        <v/>
      </c>
      <c r="BU336" s="5" t="str">
        <f>IF(B336="","",IF(BQ336="",1+(MAX(BU$2:BU335)),""))</f>
        <v/>
      </c>
      <c r="BV336" s="5" t="str">
        <f t="shared" si="79"/>
        <v/>
      </c>
      <c r="BW336" s="5" t="str">
        <f t="shared" si="80"/>
        <v/>
      </c>
      <c r="BX336" s="14" t="str">
        <f t="shared" si="81"/>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43"/>
      <c r="AY337" s="124"/>
      <c r="AZ337" s="124"/>
      <c r="BA337" s="4"/>
      <c r="BB337" s="127"/>
      <c r="BC337" s="4"/>
      <c r="BD337" s="4"/>
      <c r="BE337" s="9"/>
      <c r="BF337" s="7"/>
      <c r="BG337" s="7"/>
      <c r="BH337" s="7" t="str">
        <f t="shared" ca="1" si="77"/>
        <v/>
      </c>
      <c r="BI337" s="4" t="str">
        <f t="shared" si="74"/>
        <v/>
      </c>
      <c r="BJ337" s="123" t="str">
        <f t="shared" si="78"/>
        <v/>
      </c>
      <c r="BK337" s="140" t="str">
        <f t="shared" si="84"/>
        <v/>
      </c>
      <c r="BQ337" s="4" t="str">
        <f>IF(IFERROR(VLOOKUP(C337,C338:C$1993,1,0),"")="","",COUNTIF(C:C,C337))</f>
        <v/>
      </c>
      <c r="BU337" s="5" t="str">
        <f>IF(B337="","",IF(BQ337="",1+(MAX(BU$2:BU336)),""))</f>
        <v/>
      </c>
      <c r="BV337" s="5" t="str">
        <f t="shared" si="79"/>
        <v/>
      </c>
      <c r="BW337" s="5" t="str">
        <f t="shared" si="80"/>
        <v/>
      </c>
      <c r="BX337" s="14" t="str">
        <f t="shared" si="81"/>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43"/>
      <c r="AY338" s="124"/>
      <c r="AZ338" s="124"/>
      <c r="BA338" s="4"/>
      <c r="BB338" s="127"/>
      <c r="BC338" s="4"/>
      <c r="BD338" s="4"/>
      <c r="BE338" s="9" t="s">
        <v>157</v>
      </c>
      <c r="BF338" s="7"/>
      <c r="BG338" s="7"/>
      <c r="BH338" s="7" t="str">
        <f t="shared" ca="1" si="77"/>
        <v/>
      </c>
      <c r="BI338" s="4" t="str">
        <f t="shared" si="74"/>
        <v/>
      </c>
      <c r="BJ338" s="123" t="str">
        <f t="shared" si="78"/>
        <v/>
      </c>
      <c r="BK338" s="140" t="str">
        <f t="shared" si="84"/>
        <v/>
      </c>
      <c r="BQ338" s="4" t="str">
        <f>IF(IFERROR(VLOOKUP(C338,C339:C$1993,1,0),"")="","",COUNTIF(C:C,C338))</f>
        <v/>
      </c>
      <c r="BU338" s="5" t="str">
        <f>IF(B338="","",IF(BQ338="",1+(MAX(BU$2:BU337)),""))</f>
        <v/>
      </c>
      <c r="BV338" s="5" t="str">
        <f t="shared" si="79"/>
        <v/>
      </c>
      <c r="BW338" s="5" t="str">
        <f t="shared" si="80"/>
        <v/>
      </c>
      <c r="BX338" s="14" t="str">
        <f t="shared" si="81"/>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43"/>
      <c r="AY339" s="124"/>
      <c r="AZ339" s="124"/>
      <c r="BA339" s="4"/>
      <c r="BB339" s="127"/>
      <c r="BC339" s="4"/>
      <c r="BD339" s="4"/>
      <c r="BE339" s="9"/>
      <c r="BF339" s="7"/>
      <c r="BG339" s="7"/>
      <c r="BH339" s="7" t="str">
        <f t="shared" ca="1" si="77"/>
        <v/>
      </c>
      <c r="BI339" s="4" t="str">
        <f t="shared" ref="BI339:BI402" si="87">IFERROR(IF(AA339=0,"",AA339/BB339),"")</f>
        <v/>
      </c>
      <c r="BJ339" s="123" t="str">
        <f t="shared" si="78"/>
        <v/>
      </c>
      <c r="BK339" s="140" t="str">
        <f t="shared" si="84"/>
        <v/>
      </c>
      <c r="BQ339" s="4" t="str">
        <f>IF(IFERROR(VLOOKUP(C339,C340:C$1993,1,0),"")="","",COUNTIF(C:C,C339))</f>
        <v/>
      </c>
      <c r="BU339" s="5" t="str">
        <f>IF(B339="","",IF(BQ339="",1+(MAX(BU$2:BU338)),""))</f>
        <v/>
      </c>
      <c r="BV339" s="5" t="str">
        <f t="shared" si="79"/>
        <v/>
      </c>
      <c r="BW339" s="5" t="str">
        <f t="shared" si="80"/>
        <v/>
      </c>
      <c r="BX339" s="14" t="str">
        <f t="shared" si="81"/>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43"/>
      <c r="AY340" s="124"/>
      <c r="AZ340" s="124"/>
      <c r="BA340" s="4"/>
      <c r="BB340" s="127"/>
      <c r="BC340" s="4"/>
      <c r="BD340" s="4"/>
      <c r="BE340" s="9" t="s">
        <v>157</v>
      </c>
      <c r="BF340" s="7"/>
      <c r="BG340" s="7"/>
      <c r="BH340" s="7" t="str">
        <f t="shared" ca="1" si="77"/>
        <v/>
      </c>
      <c r="BI340" s="4" t="str">
        <f t="shared" si="87"/>
        <v/>
      </c>
      <c r="BJ340" s="123" t="str">
        <f t="shared" si="78"/>
        <v/>
      </c>
      <c r="BK340" s="140" t="str">
        <f t="shared" si="84"/>
        <v/>
      </c>
      <c r="BQ340" s="4" t="str">
        <f>IF(IFERROR(VLOOKUP(C340,C341:C$1993,1,0),"")="","",COUNTIF(C:C,C340))</f>
        <v/>
      </c>
      <c r="BU340" s="5" t="str">
        <f>IF(B340="","",IF(BQ340="",1+(MAX(BU$2:BU339)),""))</f>
        <v/>
      </c>
      <c r="BV340" s="5" t="str">
        <f t="shared" si="79"/>
        <v/>
      </c>
      <c r="BW340" s="5" t="str">
        <f t="shared" si="80"/>
        <v/>
      </c>
      <c r="BX340" s="14" t="str">
        <f t="shared" si="81"/>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43"/>
      <c r="AY341" s="124"/>
      <c r="AZ341" s="124"/>
      <c r="BA341" s="4"/>
      <c r="BB341" s="127"/>
      <c r="BC341" s="4"/>
      <c r="BD341" s="4"/>
      <c r="BE341" s="9"/>
      <c r="BF341" s="7"/>
      <c r="BG341" s="7"/>
      <c r="BH341" s="7" t="str">
        <f t="shared" ca="1" si="77"/>
        <v/>
      </c>
      <c r="BI341" s="4" t="str">
        <f t="shared" si="87"/>
        <v/>
      </c>
      <c r="BJ341" s="123" t="str">
        <f t="shared" si="78"/>
        <v/>
      </c>
      <c r="BK341" s="140" t="str">
        <f t="shared" si="84"/>
        <v/>
      </c>
      <c r="BQ341" s="4" t="str">
        <f>IF(IFERROR(VLOOKUP(C341,C342:C$1993,1,0),"")="","",COUNTIF(C:C,C341))</f>
        <v/>
      </c>
      <c r="BU341" s="5" t="str">
        <f>IF(B341="","",IF(BQ341="",1+(MAX(BU$2:BU340)),""))</f>
        <v/>
      </c>
      <c r="BV341" s="5" t="str">
        <f t="shared" si="79"/>
        <v/>
      </c>
      <c r="BW341" s="5" t="str">
        <f t="shared" si="80"/>
        <v/>
      </c>
      <c r="BX341" s="14" t="str">
        <f t="shared" si="81"/>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43"/>
      <c r="AY342" s="124"/>
      <c r="AZ342" s="124"/>
      <c r="BA342" s="4"/>
      <c r="BB342" s="127"/>
      <c r="BC342" s="4"/>
      <c r="BD342" s="4"/>
      <c r="BE342" s="9" t="s">
        <v>157</v>
      </c>
      <c r="BF342" s="7"/>
      <c r="BG342" s="7"/>
      <c r="BH342" s="7" t="str">
        <f t="shared" ca="1" si="77"/>
        <v/>
      </c>
      <c r="BI342" s="4" t="str">
        <f t="shared" si="87"/>
        <v/>
      </c>
      <c r="BJ342" s="123" t="str">
        <f t="shared" si="78"/>
        <v/>
      </c>
      <c r="BK342" s="140" t="str">
        <f t="shared" si="84"/>
        <v/>
      </c>
      <c r="BQ342" s="4" t="str">
        <f>IF(IFERROR(VLOOKUP(C342,C343:C$1993,1,0),"")="","",COUNTIF(C:C,C342))</f>
        <v/>
      </c>
      <c r="BU342" s="5" t="str">
        <f>IF(B342="","",IF(BQ342="",1+(MAX(BU$2:BU341)),""))</f>
        <v/>
      </c>
      <c r="BV342" s="5" t="str">
        <f t="shared" si="79"/>
        <v/>
      </c>
      <c r="BW342" s="5" t="str">
        <f t="shared" si="80"/>
        <v/>
      </c>
      <c r="BX342" s="14" t="str">
        <f t="shared" si="81"/>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43"/>
      <c r="AY343" s="124"/>
      <c r="AZ343" s="124"/>
      <c r="BA343" s="4"/>
      <c r="BB343" s="127"/>
      <c r="BC343" s="4"/>
      <c r="BD343" s="4"/>
      <c r="BE343" s="9"/>
      <c r="BF343" s="7"/>
      <c r="BG343" s="7"/>
      <c r="BH343" s="7" t="str">
        <f t="shared" ca="1" si="77"/>
        <v/>
      </c>
      <c r="BI343" s="4" t="str">
        <f t="shared" si="87"/>
        <v/>
      </c>
      <c r="BJ343" s="123" t="str">
        <f t="shared" si="78"/>
        <v/>
      </c>
      <c r="BK343" s="140" t="str">
        <f t="shared" si="84"/>
        <v/>
      </c>
      <c r="BQ343" s="4" t="str">
        <f>IF(IFERROR(VLOOKUP(C343,C344:C$1993,1,0),"")="","",COUNTIF(C:C,C343))</f>
        <v/>
      </c>
      <c r="BU343" s="5" t="str">
        <f>IF(B343="","",IF(BQ343="",1+(MAX(BU$2:BU342)),""))</f>
        <v/>
      </c>
      <c r="BV343" s="5" t="str">
        <f t="shared" si="79"/>
        <v/>
      </c>
      <c r="BW343" s="5" t="str">
        <f t="shared" si="80"/>
        <v/>
      </c>
      <c r="BX343" s="14" t="str">
        <f t="shared" si="81"/>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43"/>
      <c r="AY344" s="124"/>
      <c r="AZ344" s="124"/>
      <c r="BA344" s="4"/>
      <c r="BB344" s="127"/>
      <c r="BC344" s="4"/>
      <c r="BD344" s="4"/>
      <c r="BE344" s="9" t="s">
        <v>157</v>
      </c>
      <c r="BF344" s="7"/>
      <c r="BG344" s="7"/>
      <c r="BH344" s="7" t="str">
        <f t="shared" ca="1" si="77"/>
        <v/>
      </c>
      <c r="BI344" s="4" t="str">
        <f t="shared" si="87"/>
        <v/>
      </c>
      <c r="BJ344" s="123" t="str">
        <f t="shared" si="78"/>
        <v/>
      </c>
      <c r="BK344" s="140" t="str">
        <f t="shared" si="84"/>
        <v/>
      </c>
      <c r="BQ344" s="4" t="str">
        <f>IF(IFERROR(VLOOKUP(C344,C345:C$1993,1,0),"")="","",COUNTIF(C:C,C344))</f>
        <v/>
      </c>
      <c r="BU344" s="5" t="str">
        <f>IF(B344="","",IF(BQ344="",1+(MAX(BU$2:BU343)),""))</f>
        <v/>
      </c>
      <c r="BV344" s="5" t="str">
        <f t="shared" si="79"/>
        <v/>
      </c>
      <c r="BW344" s="5" t="str">
        <f t="shared" si="80"/>
        <v/>
      </c>
      <c r="BX344" s="14" t="str">
        <f t="shared" si="81"/>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43"/>
      <c r="AY345" s="124"/>
      <c r="AZ345" s="124"/>
      <c r="BA345" s="4"/>
      <c r="BB345" s="127"/>
      <c r="BC345" s="4"/>
      <c r="BD345" s="4"/>
      <c r="BE345" s="9"/>
      <c r="BF345" s="7"/>
      <c r="BG345" s="7"/>
      <c r="BH345" s="7" t="str">
        <f t="shared" ca="1" si="77"/>
        <v/>
      </c>
      <c r="BI345" s="4" t="str">
        <f t="shared" si="87"/>
        <v/>
      </c>
      <c r="BJ345" s="123" t="str">
        <f t="shared" si="78"/>
        <v/>
      </c>
      <c r="BK345" s="140" t="str">
        <f t="shared" si="84"/>
        <v/>
      </c>
      <c r="BQ345" s="4" t="str">
        <f>IF(IFERROR(VLOOKUP(C345,C346:C$1993,1,0),"")="","",COUNTIF(C:C,C345))</f>
        <v/>
      </c>
      <c r="BU345" s="5" t="str">
        <f>IF(B345="","",IF(BQ345="",1+(MAX(BU$2:BU344)),""))</f>
        <v/>
      </c>
      <c r="BV345" s="5" t="str">
        <f t="shared" si="79"/>
        <v/>
      </c>
      <c r="BW345" s="5" t="str">
        <f t="shared" si="80"/>
        <v/>
      </c>
      <c r="BX345" s="14" t="str">
        <f t="shared" si="81"/>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43"/>
      <c r="AY346" s="124"/>
      <c r="AZ346" s="124"/>
      <c r="BA346" s="4"/>
      <c r="BB346" s="127"/>
      <c r="BC346" s="4"/>
      <c r="BD346" s="4"/>
      <c r="BE346" s="9" t="s">
        <v>157</v>
      </c>
      <c r="BF346" s="7"/>
      <c r="BG346" s="7"/>
      <c r="BH346" s="7" t="str">
        <f t="shared" ca="1" si="77"/>
        <v/>
      </c>
      <c r="BI346" s="4" t="str">
        <f t="shared" si="87"/>
        <v/>
      </c>
      <c r="BJ346" s="123" t="str">
        <f t="shared" si="78"/>
        <v/>
      </c>
      <c r="BK346" s="140" t="str">
        <f t="shared" si="84"/>
        <v/>
      </c>
      <c r="BQ346" s="4" t="str">
        <f>IF(IFERROR(VLOOKUP(C346,C347:C$1993,1,0),"")="","",COUNTIF(C:C,C346))</f>
        <v/>
      </c>
      <c r="BU346" s="5" t="str">
        <f>IF(B346="","",IF(BQ346="",1+(MAX(BU$2:BU345)),""))</f>
        <v/>
      </c>
      <c r="BV346" s="5" t="str">
        <f t="shared" si="79"/>
        <v/>
      </c>
      <c r="BW346" s="5" t="str">
        <f t="shared" si="80"/>
        <v/>
      </c>
      <c r="BX346" s="14" t="str">
        <f t="shared" si="81"/>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43"/>
      <c r="AY347" s="124"/>
      <c r="AZ347" s="124"/>
      <c r="BA347" s="4"/>
      <c r="BB347" s="127"/>
      <c r="BC347" s="4"/>
      <c r="BD347" s="4"/>
      <c r="BE347" s="9"/>
      <c r="BF347" s="7"/>
      <c r="BG347" s="7"/>
      <c r="BH347" s="7" t="str">
        <f t="shared" ca="1" si="77"/>
        <v/>
      </c>
      <c r="BI347" s="4" t="str">
        <f t="shared" si="87"/>
        <v/>
      </c>
      <c r="BJ347" s="123" t="str">
        <f t="shared" si="78"/>
        <v/>
      </c>
      <c r="BK347" s="140" t="str">
        <f t="shared" si="84"/>
        <v/>
      </c>
      <c r="BQ347" s="4" t="str">
        <f>IF(IFERROR(VLOOKUP(C347,C348:C$1993,1,0),"")="","",COUNTIF(C:C,C347))</f>
        <v/>
      </c>
      <c r="BU347" s="5" t="str">
        <f>IF(B347="","",IF(BQ347="",1+(MAX(BU$2:BU346)),""))</f>
        <v/>
      </c>
      <c r="BV347" s="5" t="str">
        <f t="shared" si="79"/>
        <v/>
      </c>
      <c r="BW347" s="5" t="str">
        <f t="shared" si="80"/>
        <v/>
      </c>
      <c r="BX347" s="14" t="str">
        <f t="shared" si="81"/>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43"/>
      <c r="AY348" s="124"/>
      <c r="AZ348" s="124"/>
      <c r="BA348" s="4"/>
      <c r="BB348" s="127"/>
      <c r="BC348" s="4"/>
      <c r="BD348" s="4"/>
      <c r="BE348" s="9" t="s">
        <v>157</v>
      </c>
      <c r="BF348" s="7"/>
      <c r="BG348" s="7"/>
      <c r="BH348" s="7" t="str">
        <f t="shared" ca="1" si="77"/>
        <v/>
      </c>
      <c r="BI348" s="4" t="str">
        <f t="shared" si="87"/>
        <v/>
      </c>
      <c r="BJ348" s="123" t="str">
        <f t="shared" si="78"/>
        <v/>
      </c>
      <c r="BK348" s="140" t="str">
        <f t="shared" si="84"/>
        <v/>
      </c>
      <c r="BQ348" s="4" t="str">
        <f>IF(IFERROR(VLOOKUP(C348,C349:C$1993,1,0),"")="","",COUNTIF(C:C,C348))</f>
        <v/>
      </c>
      <c r="BU348" s="5" t="str">
        <f>IF(B348="","",IF(BQ348="",1+(MAX(BU$2:BU347)),""))</f>
        <v/>
      </c>
      <c r="BV348" s="5" t="str">
        <f t="shared" si="79"/>
        <v/>
      </c>
      <c r="BW348" s="5" t="str">
        <f t="shared" si="80"/>
        <v/>
      </c>
      <c r="BX348" s="14" t="str">
        <f t="shared" si="81"/>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43"/>
      <c r="AY349" s="124"/>
      <c r="AZ349" s="124"/>
      <c r="BA349" s="4"/>
      <c r="BB349" s="127"/>
      <c r="BC349" s="4"/>
      <c r="BD349" s="4"/>
      <c r="BE349" s="9"/>
      <c r="BF349" s="7"/>
      <c r="BG349" s="7"/>
      <c r="BH349" s="7" t="str">
        <f t="shared" ca="1" si="77"/>
        <v/>
      </c>
      <c r="BI349" s="4" t="str">
        <f t="shared" si="87"/>
        <v/>
      </c>
      <c r="BJ349" s="123" t="str">
        <f t="shared" si="78"/>
        <v/>
      </c>
      <c r="BK349" s="140" t="str">
        <f t="shared" si="84"/>
        <v/>
      </c>
      <c r="BQ349" s="4" t="str">
        <f>IF(IFERROR(VLOOKUP(C349,C350:C$1993,1,0),"")="","",COUNTIF(C:C,C349))</f>
        <v/>
      </c>
      <c r="BU349" s="5" t="str">
        <f>IF(B349="","",IF(BQ349="",1+(MAX(BU$2:BU348)),""))</f>
        <v/>
      </c>
      <c r="BV349" s="5" t="str">
        <f t="shared" si="79"/>
        <v/>
      </c>
      <c r="BW349" s="5" t="str">
        <f t="shared" si="80"/>
        <v/>
      </c>
      <c r="BX349" s="14" t="str">
        <f t="shared" si="81"/>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43"/>
      <c r="AY350" s="124"/>
      <c r="AZ350" s="124"/>
      <c r="BA350" s="4"/>
      <c r="BB350" s="127"/>
      <c r="BC350" s="4"/>
      <c r="BD350" s="4"/>
      <c r="BE350" s="9" t="s">
        <v>157</v>
      </c>
      <c r="BF350" s="7"/>
      <c r="BG350" s="7"/>
      <c r="BH350" s="7" t="str">
        <f t="shared" ca="1" si="77"/>
        <v/>
      </c>
      <c r="BI350" s="4" t="str">
        <f t="shared" si="87"/>
        <v/>
      </c>
      <c r="BJ350" s="123" t="str">
        <f t="shared" si="78"/>
        <v/>
      </c>
      <c r="BK350" s="140" t="str">
        <f t="shared" si="84"/>
        <v/>
      </c>
      <c r="BQ350" s="4" t="str">
        <f>IF(IFERROR(VLOOKUP(C350,C351:C$1993,1,0),"")="","",COUNTIF(C:C,C350))</f>
        <v/>
      </c>
      <c r="BU350" s="5" t="str">
        <f>IF(B350="","",IF(BQ350="",1+(MAX(BU$2:BU349)),""))</f>
        <v/>
      </c>
      <c r="BV350" s="5" t="str">
        <f t="shared" si="79"/>
        <v/>
      </c>
      <c r="BW350" s="5" t="str">
        <f t="shared" si="80"/>
        <v/>
      </c>
      <c r="BX350" s="14" t="str">
        <f t="shared" si="81"/>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43"/>
      <c r="AY351" s="124"/>
      <c r="AZ351" s="124"/>
      <c r="BA351" s="4"/>
      <c r="BB351" s="127"/>
      <c r="BC351" s="4"/>
      <c r="BD351" s="4"/>
      <c r="BE351" s="9"/>
      <c r="BF351" s="7"/>
      <c r="BG351" s="7"/>
      <c r="BH351" s="7" t="str">
        <f t="shared" ca="1" si="77"/>
        <v/>
      </c>
      <c r="BI351" s="4" t="str">
        <f t="shared" si="87"/>
        <v/>
      </c>
      <c r="BJ351" s="123" t="str">
        <f t="shared" si="78"/>
        <v/>
      </c>
      <c r="BK351" s="140" t="str">
        <f t="shared" si="84"/>
        <v/>
      </c>
      <c r="BQ351" s="4" t="str">
        <f>IF(IFERROR(VLOOKUP(C351,C352:C$1993,1,0),"")="","",COUNTIF(C:C,C351))</f>
        <v/>
      </c>
      <c r="BU351" s="5" t="str">
        <f>IF(B351="","",IF(BQ351="",1+(MAX(BU$2:BU350)),""))</f>
        <v/>
      </c>
      <c r="BV351" s="5" t="str">
        <f t="shared" si="79"/>
        <v/>
      </c>
      <c r="BW351" s="5" t="str">
        <f t="shared" si="80"/>
        <v/>
      </c>
      <c r="BX351" s="14" t="str">
        <f t="shared" si="81"/>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43"/>
      <c r="AY352" s="124"/>
      <c r="AZ352" s="124"/>
      <c r="BA352" s="4"/>
      <c r="BB352" s="127"/>
      <c r="BC352" s="4"/>
      <c r="BD352" s="4"/>
      <c r="BE352" s="9" t="s">
        <v>157</v>
      </c>
      <c r="BF352" s="7"/>
      <c r="BG352" s="7"/>
      <c r="BH352" s="7" t="str">
        <f t="shared" ca="1" si="77"/>
        <v/>
      </c>
      <c r="BI352" s="4" t="str">
        <f t="shared" si="87"/>
        <v/>
      </c>
      <c r="BJ352" s="123" t="str">
        <f t="shared" si="78"/>
        <v/>
      </c>
      <c r="BK352" s="140" t="str">
        <f t="shared" si="84"/>
        <v/>
      </c>
      <c r="BQ352" s="4" t="str">
        <f>IF(IFERROR(VLOOKUP(C352,C353:C$1993,1,0),"")="","",COUNTIF(C:C,C352))</f>
        <v/>
      </c>
      <c r="BU352" s="5" t="str">
        <f>IF(B352="","",IF(BQ352="",1+(MAX(BU$2:BU351)),""))</f>
        <v/>
      </c>
      <c r="BV352" s="5" t="str">
        <f t="shared" si="79"/>
        <v/>
      </c>
      <c r="BW352" s="5" t="str">
        <f t="shared" si="80"/>
        <v/>
      </c>
      <c r="BX352" s="14" t="str">
        <f t="shared" si="81"/>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43"/>
      <c r="AY353" s="124"/>
      <c r="AZ353" s="124"/>
      <c r="BA353" s="4"/>
      <c r="BB353" s="127"/>
      <c r="BC353" s="4"/>
      <c r="BD353" s="4"/>
      <c r="BE353" s="9"/>
      <c r="BF353" s="7"/>
      <c r="BG353" s="7"/>
      <c r="BH353" s="7" t="str">
        <f t="shared" ca="1" si="77"/>
        <v/>
      </c>
      <c r="BI353" s="4" t="str">
        <f t="shared" si="87"/>
        <v/>
      </c>
      <c r="BJ353" s="123" t="str">
        <f t="shared" si="78"/>
        <v/>
      </c>
      <c r="BK353" s="140" t="str">
        <f t="shared" si="84"/>
        <v/>
      </c>
      <c r="BQ353" s="4" t="str">
        <f>IF(IFERROR(VLOOKUP(C353,C354:C$1993,1,0),"")="","",COUNTIF(C:C,C353))</f>
        <v/>
      </c>
      <c r="BU353" s="5" t="str">
        <f>IF(B353="","",IF(BQ353="",1+(MAX(BU$2:BU352)),""))</f>
        <v/>
      </c>
      <c r="BV353" s="5" t="str">
        <f t="shared" si="79"/>
        <v/>
      </c>
      <c r="BW353" s="5" t="str">
        <f t="shared" si="80"/>
        <v/>
      </c>
      <c r="BX353" s="14" t="str">
        <f t="shared" si="81"/>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43"/>
      <c r="AY354" s="124"/>
      <c r="AZ354" s="124"/>
      <c r="BA354" s="4"/>
      <c r="BB354" s="127"/>
      <c r="BC354" s="4"/>
      <c r="BD354" s="4"/>
      <c r="BE354" s="9" t="s">
        <v>157</v>
      </c>
      <c r="BF354" s="7"/>
      <c r="BG354" s="7"/>
      <c r="BH354" s="7" t="str">
        <f t="shared" ca="1" si="77"/>
        <v/>
      </c>
      <c r="BI354" s="4" t="str">
        <f t="shared" si="87"/>
        <v/>
      </c>
      <c r="BJ354" s="123" t="str">
        <f t="shared" si="78"/>
        <v/>
      </c>
      <c r="BK354" s="140" t="str">
        <f t="shared" si="84"/>
        <v/>
      </c>
      <c r="BQ354" s="4" t="str">
        <f>IF(IFERROR(VLOOKUP(C354,C355:C$1993,1,0),"")="","",COUNTIF(C:C,C354))</f>
        <v/>
      </c>
      <c r="BU354" s="5" t="str">
        <f>IF(B354="","",IF(BQ354="",1+(MAX(BU$2:BU353)),""))</f>
        <v/>
      </c>
      <c r="BV354" s="5" t="str">
        <f t="shared" si="79"/>
        <v/>
      </c>
      <c r="BW354" s="5" t="str">
        <f t="shared" si="80"/>
        <v/>
      </c>
      <c r="BX354" s="14" t="str">
        <f t="shared" si="81"/>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43"/>
      <c r="AY355" s="124"/>
      <c r="AZ355" s="124"/>
      <c r="BA355" s="4"/>
      <c r="BB355" s="127"/>
      <c r="BC355" s="4"/>
      <c r="BD355" s="4"/>
      <c r="BE355" s="9"/>
      <c r="BF355" s="7"/>
      <c r="BG355" s="7"/>
      <c r="BH355" s="7" t="str">
        <f t="shared" ca="1" si="77"/>
        <v/>
      </c>
      <c r="BI355" s="4" t="str">
        <f t="shared" si="87"/>
        <v/>
      </c>
      <c r="BJ355" s="123" t="str">
        <f t="shared" si="78"/>
        <v/>
      </c>
      <c r="BK355" s="140" t="str">
        <f t="shared" si="84"/>
        <v/>
      </c>
      <c r="BQ355" s="4" t="str">
        <f>IF(IFERROR(VLOOKUP(C355,C356:C$1993,1,0),"")="","",COUNTIF(C:C,C355))</f>
        <v/>
      </c>
      <c r="BU355" s="5" t="str">
        <f>IF(B355="","",IF(BQ355="",1+(MAX(BU$2:BU354)),""))</f>
        <v/>
      </c>
      <c r="BV355" s="5" t="str">
        <f t="shared" si="79"/>
        <v/>
      </c>
      <c r="BW355" s="5" t="str">
        <f t="shared" si="80"/>
        <v/>
      </c>
      <c r="BX355" s="14" t="str">
        <f t="shared" si="81"/>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43"/>
      <c r="AY356" s="124"/>
      <c r="AZ356" s="124"/>
      <c r="BA356" s="4"/>
      <c r="BB356" s="127"/>
      <c r="BC356" s="4"/>
      <c r="BD356" s="4"/>
      <c r="BE356" s="9" t="s">
        <v>157</v>
      </c>
      <c r="BF356" s="7"/>
      <c r="BG356" s="7"/>
      <c r="BH356" s="7" t="str">
        <f t="shared" ca="1" si="77"/>
        <v/>
      </c>
      <c r="BI356" s="4" t="str">
        <f t="shared" si="87"/>
        <v/>
      </c>
      <c r="BJ356" s="123" t="str">
        <f t="shared" si="78"/>
        <v/>
      </c>
      <c r="BK356" s="140" t="str">
        <f t="shared" si="84"/>
        <v/>
      </c>
      <c r="BQ356" s="4" t="str">
        <f>IF(IFERROR(VLOOKUP(C356,C357:C$1993,1,0),"")="","",COUNTIF(C:C,C356))</f>
        <v/>
      </c>
      <c r="BU356" s="5" t="str">
        <f>IF(B356="","",IF(BQ356="",1+(MAX(BU$2:BU355)),""))</f>
        <v/>
      </c>
      <c r="BV356" s="5" t="str">
        <f t="shared" si="79"/>
        <v/>
      </c>
      <c r="BW356" s="5" t="str">
        <f t="shared" si="80"/>
        <v/>
      </c>
      <c r="BX356" s="14" t="str">
        <f t="shared" si="81"/>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43"/>
      <c r="AY357" s="124"/>
      <c r="AZ357" s="124"/>
      <c r="BA357" s="4"/>
      <c r="BB357" s="127"/>
      <c r="BC357" s="4"/>
      <c r="BD357" s="4"/>
      <c r="BE357" s="9"/>
      <c r="BF357" s="7"/>
      <c r="BG357" s="7"/>
      <c r="BH357" s="7" t="str">
        <f t="shared" ca="1" si="77"/>
        <v/>
      </c>
      <c r="BI357" s="4" t="str">
        <f t="shared" si="87"/>
        <v/>
      </c>
      <c r="BJ357" s="123" t="str">
        <f t="shared" si="78"/>
        <v/>
      </c>
      <c r="BK357" s="140" t="str">
        <f t="shared" si="84"/>
        <v/>
      </c>
      <c r="BQ357" s="4" t="str">
        <f>IF(IFERROR(VLOOKUP(C357,C358:C$1993,1,0),"")="","",COUNTIF(C:C,C357))</f>
        <v/>
      </c>
      <c r="BU357" s="5" t="str">
        <f>IF(B357="","",IF(BQ357="",1+(MAX(BU$2:BU356)),""))</f>
        <v/>
      </c>
      <c r="BV357" s="5" t="str">
        <f t="shared" si="79"/>
        <v/>
      </c>
      <c r="BW357" s="5" t="str">
        <f t="shared" si="80"/>
        <v/>
      </c>
      <c r="BX357" s="14" t="str">
        <f t="shared" si="81"/>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43"/>
      <c r="AY358" s="124"/>
      <c r="AZ358" s="124"/>
      <c r="BA358" s="4"/>
      <c r="BB358" s="127"/>
      <c r="BC358" s="4"/>
      <c r="BD358" s="4"/>
      <c r="BE358" s="9" t="s">
        <v>157</v>
      </c>
      <c r="BF358" s="7"/>
      <c r="BG358" s="7"/>
      <c r="BH358" s="7" t="str">
        <f t="shared" ca="1" si="77"/>
        <v/>
      </c>
      <c r="BI358" s="4" t="str">
        <f t="shared" si="87"/>
        <v/>
      </c>
      <c r="BJ358" s="123" t="str">
        <f t="shared" si="78"/>
        <v/>
      </c>
      <c r="BK358" s="140" t="str">
        <f t="shared" si="84"/>
        <v/>
      </c>
      <c r="BQ358" s="4" t="str">
        <f>IF(IFERROR(VLOOKUP(C358,C359:C$1993,1,0),"")="","",COUNTIF(C:C,C358))</f>
        <v/>
      </c>
      <c r="BU358" s="5" t="str">
        <f>IF(B358="","",IF(BQ358="",1+(MAX(BU$2:BU357)),""))</f>
        <v/>
      </c>
      <c r="BV358" s="5" t="str">
        <f t="shared" si="79"/>
        <v/>
      </c>
      <c r="BW358" s="5" t="str">
        <f t="shared" si="80"/>
        <v/>
      </c>
      <c r="BX358" s="14" t="str">
        <f t="shared" si="81"/>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43"/>
      <c r="AY359" s="124"/>
      <c r="AZ359" s="124"/>
      <c r="BA359" s="4"/>
      <c r="BB359" s="127"/>
      <c r="BC359" s="4"/>
      <c r="BD359" s="4"/>
      <c r="BE359" s="9"/>
      <c r="BF359" s="7"/>
      <c r="BG359" s="7"/>
      <c r="BH359" s="7" t="str">
        <f t="shared" ca="1" si="77"/>
        <v/>
      </c>
      <c r="BI359" s="4" t="str">
        <f t="shared" si="87"/>
        <v/>
      </c>
      <c r="BJ359" s="123" t="str">
        <f t="shared" si="78"/>
        <v/>
      </c>
      <c r="BK359" s="140" t="str">
        <f t="shared" si="84"/>
        <v/>
      </c>
      <c r="BQ359" s="4" t="str">
        <f>IF(IFERROR(VLOOKUP(C359,C360:C$1993,1,0),"")="","",COUNTIF(C:C,C359))</f>
        <v/>
      </c>
      <c r="BU359" s="5" t="str">
        <f>IF(B359="","",IF(BQ359="",1+(MAX(BU$2:BU358)),""))</f>
        <v/>
      </c>
      <c r="BV359" s="5" t="str">
        <f t="shared" si="79"/>
        <v/>
      </c>
      <c r="BW359" s="5" t="str">
        <f t="shared" si="80"/>
        <v/>
      </c>
      <c r="BX359" s="14" t="str">
        <f t="shared" si="81"/>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43"/>
      <c r="AY360" s="124"/>
      <c r="AZ360" s="124"/>
      <c r="BA360" s="4"/>
      <c r="BB360" s="127"/>
      <c r="BC360" s="4"/>
      <c r="BD360" s="4"/>
      <c r="BE360" s="9" t="s">
        <v>157</v>
      </c>
      <c r="BF360" s="7"/>
      <c r="BG360" s="7"/>
      <c r="BH360" s="7" t="str">
        <f t="shared" ca="1" si="77"/>
        <v/>
      </c>
      <c r="BI360" s="4" t="str">
        <f t="shared" si="87"/>
        <v/>
      </c>
      <c r="BJ360" s="123" t="str">
        <f t="shared" si="78"/>
        <v/>
      </c>
      <c r="BK360" s="140" t="str">
        <f t="shared" si="84"/>
        <v/>
      </c>
      <c r="BQ360" s="4" t="str">
        <f>IF(IFERROR(VLOOKUP(C360,C361:C$1993,1,0),"")="","",COUNTIF(C:C,C360))</f>
        <v/>
      </c>
      <c r="BU360" s="5" t="str">
        <f>IF(B360="","",IF(BQ360="",1+(MAX(BU$2:BU359)),""))</f>
        <v/>
      </c>
      <c r="BV360" s="5" t="str">
        <f t="shared" si="79"/>
        <v/>
      </c>
      <c r="BW360" s="5" t="str">
        <f t="shared" si="80"/>
        <v/>
      </c>
      <c r="BX360" s="14" t="str">
        <f t="shared" si="81"/>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43"/>
      <c r="AY361" s="124"/>
      <c r="AZ361" s="124"/>
      <c r="BA361" s="4"/>
      <c r="BB361" s="127"/>
      <c r="BC361" s="4"/>
      <c r="BD361" s="4"/>
      <c r="BE361" s="9"/>
      <c r="BF361" s="7"/>
      <c r="BG361" s="7"/>
      <c r="BH361" s="7" t="str">
        <f t="shared" ca="1" si="77"/>
        <v/>
      </c>
      <c r="BI361" s="4" t="str">
        <f t="shared" si="87"/>
        <v/>
      </c>
      <c r="BJ361" s="123" t="str">
        <f t="shared" si="78"/>
        <v/>
      </c>
      <c r="BK361" s="140" t="str">
        <f t="shared" si="84"/>
        <v/>
      </c>
      <c r="BQ361" s="4" t="str">
        <f>IF(IFERROR(VLOOKUP(C361,C362:C$1993,1,0),"")="","",COUNTIF(C:C,C361))</f>
        <v/>
      </c>
      <c r="BU361" s="5" t="str">
        <f>IF(B361="","",IF(BQ361="",1+(MAX(BU$2:BU360)),""))</f>
        <v/>
      </c>
      <c r="BV361" s="5" t="str">
        <f t="shared" si="79"/>
        <v/>
      </c>
      <c r="BW361" s="5" t="str">
        <f t="shared" si="80"/>
        <v/>
      </c>
      <c r="BX361" s="14" t="str">
        <f t="shared" si="81"/>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43"/>
      <c r="AY362" s="124"/>
      <c r="AZ362" s="124"/>
      <c r="BA362" s="4"/>
      <c r="BB362" s="127"/>
      <c r="BC362" s="4"/>
      <c r="BD362" s="4"/>
      <c r="BE362" s="9" t="s">
        <v>157</v>
      </c>
      <c r="BF362" s="7"/>
      <c r="BG362" s="7"/>
      <c r="BH362" s="7" t="str">
        <f t="shared" ca="1" si="77"/>
        <v/>
      </c>
      <c r="BI362" s="4" t="str">
        <f t="shared" si="87"/>
        <v/>
      </c>
      <c r="BJ362" s="123" t="str">
        <f t="shared" si="78"/>
        <v/>
      </c>
      <c r="BK362" s="140" t="str">
        <f t="shared" si="84"/>
        <v/>
      </c>
      <c r="BQ362" s="4" t="str">
        <f>IF(IFERROR(VLOOKUP(C362,C363:C$1993,1,0),"")="","",COUNTIF(C:C,C362))</f>
        <v/>
      </c>
      <c r="BU362" s="5" t="str">
        <f>IF(B362="","",IF(BQ362="",1+(MAX(BU$2:BU361)),""))</f>
        <v/>
      </c>
      <c r="BV362" s="5" t="str">
        <f t="shared" si="79"/>
        <v/>
      </c>
      <c r="BW362" s="5" t="str">
        <f t="shared" si="80"/>
        <v/>
      </c>
      <c r="BX362" s="14" t="str">
        <f t="shared" si="81"/>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43"/>
      <c r="AY363" s="124"/>
      <c r="AZ363" s="124"/>
      <c r="BA363" s="4"/>
      <c r="BB363" s="127"/>
      <c r="BC363" s="4"/>
      <c r="BD363" s="4"/>
      <c r="BE363" s="9"/>
      <c r="BF363" s="7"/>
      <c r="BG363" s="7"/>
      <c r="BH363" s="7" t="str">
        <f t="shared" ca="1" si="77"/>
        <v/>
      </c>
      <c r="BI363" s="4" t="str">
        <f t="shared" si="87"/>
        <v/>
      </c>
      <c r="BJ363" s="123" t="str">
        <f t="shared" si="78"/>
        <v/>
      </c>
      <c r="BK363" s="140" t="str">
        <f t="shared" si="84"/>
        <v/>
      </c>
      <c r="BQ363" s="4" t="str">
        <f>IF(IFERROR(VLOOKUP(C363,C364:C$1993,1,0),"")="","",COUNTIF(C:C,C363))</f>
        <v/>
      </c>
      <c r="BU363" s="5" t="str">
        <f>IF(B363="","",IF(BQ363="",1+(MAX(BU$2:BU362)),""))</f>
        <v/>
      </c>
      <c r="BV363" s="5" t="str">
        <f t="shared" si="79"/>
        <v/>
      </c>
      <c r="BW363" s="5" t="str">
        <f t="shared" si="80"/>
        <v/>
      </c>
      <c r="BX363" s="14" t="str">
        <f t="shared" si="81"/>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43"/>
      <c r="AY364" s="124"/>
      <c r="AZ364" s="124"/>
      <c r="BA364" s="4"/>
      <c r="BB364" s="127"/>
      <c r="BC364" s="4"/>
      <c r="BD364" s="4"/>
      <c r="BE364" s="9" t="s">
        <v>157</v>
      </c>
      <c r="BF364" s="7"/>
      <c r="BG364" s="7"/>
      <c r="BH364" s="7" t="str">
        <f t="shared" ca="1" si="77"/>
        <v/>
      </c>
      <c r="BI364" s="4" t="str">
        <f t="shared" si="87"/>
        <v/>
      </c>
      <c r="BJ364" s="123" t="str">
        <f t="shared" si="78"/>
        <v/>
      </c>
      <c r="BK364" s="140" t="str">
        <f t="shared" si="84"/>
        <v/>
      </c>
      <c r="BQ364" s="4" t="str">
        <f>IF(IFERROR(VLOOKUP(C364,C365:C$1993,1,0),"")="","",COUNTIF(C:C,C364))</f>
        <v/>
      </c>
      <c r="BU364" s="5" t="str">
        <f>IF(B364="","",IF(BQ364="",1+(MAX(BU$2:BU363)),""))</f>
        <v/>
      </c>
      <c r="BV364" s="5" t="str">
        <f t="shared" si="79"/>
        <v/>
      </c>
      <c r="BW364" s="5" t="str">
        <f t="shared" si="80"/>
        <v/>
      </c>
      <c r="BX364" s="14" t="str">
        <f t="shared" si="81"/>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43"/>
      <c r="AY365" s="124"/>
      <c r="AZ365" s="124"/>
      <c r="BA365" s="4"/>
      <c r="BB365" s="127"/>
      <c r="BC365" s="4"/>
      <c r="BD365" s="4"/>
      <c r="BE365" s="9"/>
      <c r="BF365" s="7"/>
      <c r="BG365" s="7"/>
      <c r="BH365" s="7" t="str">
        <f t="shared" ca="1" si="77"/>
        <v/>
      </c>
      <c r="BI365" s="4" t="str">
        <f t="shared" si="87"/>
        <v/>
      </c>
      <c r="BJ365" s="123" t="str">
        <f t="shared" si="78"/>
        <v/>
      </c>
      <c r="BK365" s="140" t="str">
        <f t="shared" si="84"/>
        <v/>
      </c>
      <c r="BQ365" s="4" t="str">
        <f>IF(IFERROR(VLOOKUP(C365,C366:C$1993,1,0),"")="","",COUNTIF(C:C,C365))</f>
        <v/>
      </c>
      <c r="BU365" s="5" t="str">
        <f>IF(B365="","",IF(BQ365="",1+(MAX(BU$2:BU364)),""))</f>
        <v/>
      </c>
      <c r="BV365" s="5" t="str">
        <f t="shared" si="79"/>
        <v/>
      </c>
      <c r="BW365" s="5" t="str">
        <f t="shared" si="80"/>
        <v/>
      </c>
      <c r="BX365" s="14" t="str">
        <f t="shared" si="81"/>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43"/>
      <c r="AY366" s="124"/>
      <c r="AZ366" s="124"/>
      <c r="BA366" s="4"/>
      <c r="BB366" s="127"/>
      <c r="BC366" s="4"/>
      <c r="BD366" s="4"/>
      <c r="BE366" s="9" t="s">
        <v>157</v>
      </c>
      <c r="BF366" s="7"/>
      <c r="BG366" s="7"/>
      <c r="BH366" s="7" t="str">
        <f t="shared" ca="1" si="77"/>
        <v/>
      </c>
      <c r="BI366" s="4" t="str">
        <f t="shared" si="87"/>
        <v/>
      </c>
      <c r="BJ366" s="123" t="str">
        <f t="shared" si="78"/>
        <v/>
      </c>
      <c r="BK366" s="140" t="str">
        <f t="shared" si="84"/>
        <v/>
      </c>
      <c r="BQ366" s="4" t="str">
        <f>IF(IFERROR(VLOOKUP(C366,C367:C$1993,1,0),"")="","",COUNTIF(C:C,C366))</f>
        <v/>
      </c>
      <c r="BU366" s="5" t="str">
        <f>IF(B366="","",IF(BQ366="",1+(MAX(BU$2:BU365)),""))</f>
        <v/>
      </c>
      <c r="BV366" s="5" t="str">
        <f t="shared" si="79"/>
        <v/>
      </c>
      <c r="BW366" s="5" t="str">
        <f t="shared" si="80"/>
        <v/>
      </c>
      <c r="BX366" s="14" t="str">
        <f t="shared" si="81"/>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43"/>
      <c r="AY367" s="124"/>
      <c r="AZ367" s="124"/>
      <c r="BA367" s="4"/>
      <c r="BB367" s="127"/>
      <c r="BC367" s="4"/>
      <c r="BD367" s="4"/>
      <c r="BE367" s="9"/>
      <c r="BF367" s="7"/>
      <c r="BG367" s="7"/>
      <c r="BH367" s="7" t="str">
        <f t="shared" ca="1" si="77"/>
        <v/>
      </c>
      <c r="BI367" s="4" t="str">
        <f t="shared" si="87"/>
        <v/>
      </c>
      <c r="BJ367" s="123" t="str">
        <f t="shared" si="78"/>
        <v/>
      </c>
      <c r="BK367" s="140" t="str">
        <f t="shared" si="84"/>
        <v/>
      </c>
      <c r="BQ367" s="4" t="str">
        <f>IF(IFERROR(VLOOKUP(C367,C368:C$1993,1,0),"")="","",COUNTIF(C:C,C367))</f>
        <v/>
      </c>
      <c r="BU367" s="5" t="str">
        <f>IF(B367="","",IF(BQ367="",1+(MAX(BU$2:BU366)),""))</f>
        <v/>
      </c>
      <c r="BV367" s="5" t="str">
        <f t="shared" si="79"/>
        <v/>
      </c>
      <c r="BW367" s="5" t="str">
        <f t="shared" si="80"/>
        <v/>
      </c>
      <c r="BX367" s="14" t="str">
        <f t="shared" si="81"/>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43"/>
      <c r="AY368" s="124"/>
      <c r="AZ368" s="124"/>
      <c r="BA368" s="4"/>
      <c r="BB368" s="127"/>
      <c r="BC368" s="4"/>
      <c r="BD368" s="4"/>
      <c r="BE368" s="9" t="s">
        <v>157</v>
      </c>
      <c r="BF368" s="7"/>
      <c r="BG368" s="7"/>
      <c r="BH368" s="7" t="str">
        <f t="shared" ca="1" si="77"/>
        <v/>
      </c>
      <c r="BI368" s="4" t="str">
        <f t="shared" si="87"/>
        <v/>
      </c>
      <c r="BJ368" s="123" t="str">
        <f t="shared" si="78"/>
        <v/>
      </c>
      <c r="BK368" s="140" t="str">
        <f t="shared" si="84"/>
        <v/>
      </c>
      <c r="BQ368" s="4" t="str">
        <f>IF(IFERROR(VLOOKUP(C368,C369:C$1993,1,0),"")="","",COUNTIF(C:C,C368))</f>
        <v/>
      </c>
      <c r="BU368" s="5" t="str">
        <f>IF(B368="","",IF(BQ368="",1+(MAX(BU$2:BU367)),""))</f>
        <v/>
      </c>
      <c r="BV368" s="5" t="str">
        <f t="shared" si="79"/>
        <v/>
      </c>
      <c r="BW368" s="5" t="str">
        <f t="shared" si="80"/>
        <v/>
      </c>
      <c r="BX368" s="14" t="str">
        <f t="shared" si="81"/>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43"/>
      <c r="AY369" s="124"/>
      <c r="AZ369" s="124"/>
      <c r="BA369" s="4"/>
      <c r="BB369" s="127"/>
      <c r="BC369" s="4"/>
      <c r="BD369" s="4"/>
      <c r="BE369" s="9"/>
      <c r="BF369" s="7"/>
      <c r="BG369" s="7"/>
      <c r="BH369" s="7" t="str">
        <f t="shared" ca="1" si="77"/>
        <v/>
      </c>
      <c r="BI369" s="4" t="str">
        <f t="shared" si="87"/>
        <v/>
      </c>
      <c r="BJ369" s="123" t="str">
        <f t="shared" si="78"/>
        <v/>
      </c>
      <c r="BK369" s="140" t="str">
        <f t="shared" si="84"/>
        <v/>
      </c>
      <c r="BQ369" s="4" t="str">
        <f>IF(IFERROR(VLOOKUP(C369,C370:C$1993,1,0),"")="","",COUNTIF(C:C,C369))</f>
        <v/>
      </c>
      <c r="BU369" s="5" t="str">
        <f>IF(B369="","",IF(BQ369="",1+(MAX(BU$2:BU368)),""))</f>
        <v/>
      </c>
      <c r="BV369" s="5" t="str">
        <f t="shared" si="79"/>
        <v/>
      </c>
      <c r="BW369" s="5" t="str">
        <f t="shared" si="80"/>
        <v/>
      </c>
      <c r="BX369" s="14" t="str">
        <f t="shared" si="81"/>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43"/>
      <c r="AY370" s="124"/>
      <c r="AZ370" s="124"/>
      <c r="BA370" s="4"/>
      <c r="BB370" s="127"/>
      <c r="BC370" s="4"/>
      <c r="BD370" s="4"/>
      <c r="BE370" s="9" t="s">
        <v>157</v>
      </c>
      <c r="BF370" s="7"/>
      <c r="BG370" s="7"/>
      <c r="BH370" s="7" t="str">
        <f t="shared" ca="1" si="77"/>
        <v/>
      </c>
      <c r="BI370" s="4" t="str">
        <f t="shared" si="87"/>
        <v/>
      </c>
      <c r="BJ370" s="123" t="str">
        <f t="shared" si="78"/>
        <v/>
      </c>
      <c r="BK370" s="140" t="str">
        <f t="shared" si="84"/>
        <v/>
      </c>
      <c r="BQ370" s="4" t="str">
        <f>IF(IFERROR(VLOOKUP(C370,C371:C$1993,1,0),"")="","",COUNTIF(C:C,C370))</f>
        <v/>
      </c>
      <c r="BU370" s="5" t="str">
        <f>IF(B370="","",IF(BQ370="",1+(MAX(BU$2:BU369)),""))</f>
        <v/>
      </c>
      <c r="BV370" s="5" t="str">
        <f t="shared" si="79"/>
        <v/>
      </c>
      <c r="BW370" s="5" t="str">
        <f t="shared" si="80"/>
        <v/>
      </c>
      <c r="BX370" s="14" t="str">
        <f t="shared" si="81"/>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43"/>
      <c r="AY371" s="124"/>
      <c r="AZ371" s="124"/>
      <c r="BA371" s="4"/>
      <c r="BB371" s="127"/>
      <c r="BC371" s="4"/>
      <c r="BD371" s="4"/>
      <c r="BE371" s="9"/>
      <c r="BF371" s="7"/>
      <c r="BG371" s="7"/>
      <c r="BH371" s="7" t="str">
        <f t="shared" ca="1" si="77"/>
        <v/>
      </c>
      <c r="BI371" s="4" t="str">
        <f t="shared" si="87"/>
        <v/>
      </c>
      <c r="BJ371" s="123" t="str">
        <f t="shared" si="78"/>
        <v/>
      </c>
      <c r="BK371" s="140" t="str">
        <f t="shared" si="84"/>
        <v/>
      </c>
      <c r="BQ371" s="4" t="str">
        <f>IF(IFERROR(VLOOKUP(C371,C372:C$1993,1,0),"")="","",COUNTIF(C:C,C371))</f>
        <v/>
      </c>
      <c r="BU371" s="5" t="str">
        <f>IF(B371="","",IF(BQ371="",1+(MAX(BU$2:BU370)),""))</f>
        <v/>
      </c>
      <c r="BV371" s="5" t="str">
        <f t="shared" si="79"/>
        <v/>
      </c>
      <c r="BW371" s="5" t="str">
        <f t="shared" si="80"/>
        <v/>
      </c>
      <c r="BX371" s="14" t="str">
        <f t="shared" si="81"/>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43"/>
      <c r="AY372" s="124"/>
      <c r="AZ372" s="124"/>
      <c r="BA372" s="4"/>
      <c r="BB372" s="127"/>
      <c r="BC372" s="4"/>
      <c r="BD372" s="4"/>
      <c r="BE372" s="9" t="s">
        <v>157</v>
      </c>
      <c r="BF372" s="7"/>
      <c r="BG372" s="7"/>
      <c r="BH372" s="7" t="str">
        <f t="shared" ca="1" si="77"/>
        <v/>
      </c>
      <c r="BI372" s="4" t="str">
        <f t="shared" si="87"/>
        <v/>
      </c>
      <c r="BJ372" s="123" t="str">
        <f t="shared" si="78"/>
        <v/>
      </c>
      <c r="BK372" s="140" t="str">
        <f t="shared" si="84"/>
        <v/>
      </c>
      <c r="BQ372" s="4" t="str">
        <f>IF(IFERROR(VLOOKUP(C372,C373:C$1993,1,0),"")="","",COUNTIF(C:C,C372))</f>
        <v/>
      </c>
      <c r="BU372" s="5" t="str">
        <f>IF(B372="","",IF(BQ372="",1+(MAX(BU$2:BU371)),""))</f>
        <v/>
      </c>
      <c r="BV372" s="5" t="str">
        <f t="shared" si="79"/>
        <v/>
      </c>
      <c r="BW372" s="5" t="str">
        <f t="shared" si="80"/>
        <v/>
      </c>
      <c r="BX372" s="14" t="str">
        <f t="shared" si="81"/>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43"/>
      <c r="AY373" s="124"/>
      <c r="AZ373" s="124"/>
      <c r="BA373" s="4"/>
      <c r="BB373" s="127"/>
      <c r="BC373" s="4"/>
      <c r="BD373" s="4"/>
      <c r="BE373" s="9"/>
      <c r="BF373" s="7"/>
      <c r="BG373" s="7"/>
      <c r="BH373" s="7" t="str">
        <f t="shared" ca="1" si="77"/>
        <v/>
      </c>
      <c r="BI373" s="4" t="str">
        <f t="shared" si="87"/>
        <v/>
      </c>
      <c r="BJ373" s="123" t="str">
        <f t="shared" si="78"/>
        <v/>
      </c>
      <c r="BK373" s="140" t="str">
        <f t="shared" si="84"/>
        <v/>
      </c>
      <c r="BQ373" s="4" t="str">
        <f>IF(IFERROR(VLOOKUP(C373,C374:C$1993,1,0),"")="","",COUNTIF(C:C,C373))</f>
        <v/>
      </c>
      <c r="BU373" s="5" t="str">
        <f>IF(B373="","",IF(BQ373="",1+(MAX(BU$2:BU372)),""))</f>
        <v/>
      </c>
      <c r="BV373" s="5" t="str">
        <f t="shared" si="79"/>
        <v/>
      </c>
      <c r="BW373" s="5" t="str">
        <f t="shared" si="80"/>
        <v/>
      </c>
      <c r="BX373" s="14" t="str">
        <f t="shared" si="81"/>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43"/>
      <c r="AY374" s="124"/>
      <c r="AZ374" s="124"/>
      <c r="BA374" s="4"/>
      <c r="BB374" s="127"/>
      <c r="BC374" s="4"/>
      <c r="BD374" s="4"/>
      <c r="BE374" s="9" t="s">
        <v>157</v>
      </c>
      <c r="BF374" s="7"/>
      <c r="BG374" s="7"/>
      <c r="BH374" s="7" t="str">
        <f t="shared" ca="1" si="77"/>
        <v/>
      </c>
      <c r="BI374" s="4" t="str">
        <f t="shared" si="87"/>
        <v/>
      </c>
      <c r="BJ374" s="123" t="str">
        <f t="shared" si="78"/>
        <v/>
      </c>
      <c r="BK374" s="140" t="str">
        <f t="shared" si="84"/>
        <v/>
      </c>
      <c r="BQ374" s="4" t="str">
        <f>IF(IFERROR(VLOOKUP(C374,C375:C$1993,1,0),"")="","",COUNTIF(C:C,C374))</f>
        <v/>
      </c>
      <c r="BU374" s="5" t="str">
        <f>IF(B374="","",IF(BQ374="",1+(MAX(BU$2:BU373)),""))</f>
        <v/>
      </c>
      <c r="BV374" s="5" t="str">
        <f t="shared" si="79"/>
        <v/>
      </c>
      <c r="BW374" s="5" t="str">
        <f t="shared" si="80"/>
        <v/>
      </c>
      <c r="BX374" s="14" t="str">
        <f t="shared" si="81"/>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43"/>
      <c r="AY375" s="124"/>
      <c r="AZ375" s="124"/>
      <c r="BA375" s="4"/>
      <c r="BB375" s="127"/>
      <c r="BC375" s="4"/>
      <c r="BD375" s="4"/>
      <c r="BE375" s="9"/>
      <c r="BF375" s="7"/>
      <c r="BG375" s="7"/>
      <c r="BH375" s="7" t="str">
        <f t="shared" ca="1" si="77"/>
        <v/>
      </c>
      <c r="BI375" s="4" t="str">
        <f t="shared" si="87"/>
        <v/>
      </c>
      <c r="BJ375" s="123" t="str">
        <f t="shared" si="78"/>
        <v/>
      </c>
      <c r="BK375" s="140" t="str">
        <f t="shared" si="84"/>
        <v/>
      </c>
      <c r="BQ375" s="4" t="str">
        <f>IF(IFERROR(VLOOKUP(C375,C376:C$1993,1,0),"")="","",COUNTIF(C:C,C375))</f>
        <v/>
      </c>
      <c r="BU375" s="5" t="str">
        <f>IF(B375="","",IF(BQ375="",1+(MAX(BU$2:BU374)),""))</f>
        <v/>
      </c>
      <c r="BV375" s="5" t="str">
        <f t="shared" si="79"/>
        <v/>
      </c>
      <c r="BW375" s="5" t="str">
        <f t="shared" si="80"/>
        <v/>
      </c>
      <c r="BX375" s="14" t="str">
        <f t="shared" si="81"/>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43"/>
      <c r="AY376" s="124"/>
      <c r="AZ376" s="124"/>
      <c r="BA376" s="4"/>
      <c r="BB376" s="127"/>
      <c r="BC376" s="4"/>
      <c r="BD376" s="4"/>
      <c r="BE376" s="9" t="s">
        <v>157</v>
      </c>
      <c r="BF376" s="7"/>
      <c r="BG376" s="7"/>
      <c r="BH376" s="7" t="str">
        <f t="shared" ca="1" si="77"/>
        <v/>
      </c>
      <c r="BI376" s="4" t="str">
        <f t="shared" si="87"/>
        <v/>
      </c>
      <c r="BJ376" s="123" t="str">
        <f t="shared" si="78"/>
        <v/>
      </c>
      <c r="BK376" s="140" t="str">
        <f t="shared" si="84"/>
        <v/>
      </c>
      <c r="BQ376" s="4" t="str">
        <f>IF(IFERROR(VLOOKUP(C376,C377:C$1993,1,0),"")="","",COUNTIF(C:C,C376))</f>
        <v/>
      </c>
      <c r="BU376" s="5" t="str">
        <f>IF(B376="","",IF(BQ376="",1+(MAX(BU$2:BU375)),""))</f>
        <v/>
      </c>
      <c r="BV376" s="5" t="str">
        <f t="shared" si="79"/>
        <v/>
      </c>
      <c r="BW376" s="5" t="str">
        <f t="shared" si="80"/>
        <v/>
      </c>
      <c r="BX376" s="14" t="str">
        <f t="shared" si="81"/>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43"/>
      <c r="AY377" s="124"/>
      <c r="AZ377" s="124"/>
      <c r="BA377" s="4"/>
      <c r="BB377" s="127"/>
      <c r="BC377" s="4"/>
      <c r="BD377" s="4"/>
      <c r="BE377" s="9"/>
      <c r="BF377" s="7"/>
      <c r="BG377" s="7"/>
      <c r="BH377" s="7" t="str">
        <f t="shared" ca="1" si="77"/>
        <v/>
      </c>
      <c r="BI377" s="4" t="str">
        <f t="shared" si="87"/>
        <v/>
      </c>
      <c r="BJ377" s="123" t="str">
        <f t="shared" si="78"/>
        <v/>
      </c>
      <c r="BK377" s="140" t="str">
        <f t="shared" si="84"/>
        <v/>
      </c>
      <c r="BQ377" s="4" t="str">
        <f>IF(IFERROR(VLOOKUP(C377,C378:C$1993,1,0),"")="","",COUNTIF(C:C,C377))</f>
        <v/>
      </c>
      <c r="BU377" s="5" t="str">
        <f>IF(B377="","",IF(BQ377="",1+(MAX(BU$2:BU376)),""))</f>
        <v/>
      </c>
      <c r="BV377" s="5" t="str">
        <f t="shared" si="79"/>
        <v/>
      </c>
      <c r="BW377" s="5" t="str">
        <f t="shared" si="80"/>
        <v/>
      </c>
      <c r="BX377" s="14" t="str">
        <f t="shared" si="81"/>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43"/>
      <c r="AY378" s="124"/>
      <c r="AZ378" s="124"/>
      <c r="BA378" s="4"/>
      <c r="BB378" s="127"/>
      <c r="BC378" s="4"/>
      <c r="BD378" s="4"/>
      <c r="BE378" s="9" t="s">
        <v>157</v>
      </c>
      <c r="BF378" s="7"/>
      <c r="BG378" s="7"/>
      <c r="BH378" s="7" t="str">
        <f t="shared" ca="1" si="77"/>
        <v/>
      </c>
      <c r="BI378" s="4" t="str">
        <f t="shared" si="87"/>
        <v/>
      </c>
      <c r="BJ378" s="123" t="str">
        <f t="shared" si="78"/>
        <v/>
      </c>
      <c r="BK378" s="140" t="str">
        <f t="shared" si="84"/>
        <v/>
      </c>
      <c r="BQ378" s="4" t="str">
        <f>IF(IFERROR(VLOOKUP(C378,C379:C$1993,1,0),"")="","",COUNTIF(C:C,C378))</f>
        <v/>
      </c>
      <c r="BU378" s="5" t="str">
        <f>IF(B378="","",IF(BQ378="",1+(MAX(BU$2:BU377)),""))</f>
        <v/>
      </c>
      <c r="BV378" s="5" t="str">
        <f t="shared" si="79"/>
        <v/>
      </c>
      <c r="BW378" s="5" t="str">
        <f t="shared" si="80"/>
        <v/>
      </c>
      <c r="BX378" s="14" t="str">
        <f t="shared" si="81"/>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43"/>
      <c r="AY379" s="124"/>
      <c r="AZ379" s="124"/>
      <c r="BA379" s="4"/>
      <c r="BB379" s="127"/>
      <c r="BC379" s="4"/>
      <c r="BD379" s="4"/>
      <c r="BE379" s="9"/>
      <c r="BF379" s="7"/>
      <c r="BG379" s="7"/>
      <c r="BH379" s="7" t="str">
        <f t="shared" ca="1" si="77"/>
        <v/>
      </c>
      <c r="BI379" s="4" t="str">
        <f t="shared" si="87"/>
        <v/>
      </c>
      <c r="BJ379" s="123" t="str">
        <f t="shared" si="78"/>
        <v/>
      </c>
      <c r="BK379" s="140" t="str">
        <f t="shared" si="84"/>
        <v/>
      </c>
      <c r="BQ379" s="4" t="str">
        <f>IF(IFERROR(VLOOKUP(C379,C380:C$1993,1,0),"")="","",COUNTIF(C:C,C379))</f>
        <v/>
      </c>
      <c r="BU379" s="5" t="str">
        <f>IF(B379="","",IF(BQ379="",1+(MAX(BU$2:BU378)),""))</f>
        <v/>
      </c>
      <c r="BV379" s="5" t="str">
        <f t="shared" si="79"/>
        <v/>
      </c>
      <c r="BW379" s="5" t="str">
        <f t="shared" si="80"/>
        <v/>
      </c>
      <c r="BX379" s="14" t="str">
        <f t="shared" si="81"/>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43"/>
      <c r="AY380" s="124"/>
      <c r="AZ380" s="124"/>
      <c r="BA380" s="4"/>
      <c r="BB380" s="127"/>
      <c r="BC380" s="4"/>
      <c r="BD380" s="4"/>
      <c r="BE380" s="9" t="s">
        <v>157</v>
      </c>
      <c r="BF380" s="7"/>
      <c r="BG380" s="7"/>
      <c r="BH380" s="7" t="str">
        <f t="shared" ca="1" si="77"/>
        <v/>
      </c>
      <c r="BI380" s="4" t="str">
        <f t="shared" si="87"/>
        <v/>
      </c>
      <c r="BJ380" s="123" t="str">
        <f t="shared" si="78"/>
        <v/>
      </c>
      <c r="BK380" s="140" t="str">
        <f t="shared" si="84"/>
        <v/>
      </c>
      <c r="BQ380" s="4" t="str">
        <f>IF(IFERROR(VLOOKUP(C380,C381:C$1993,1,0),"")="","",COUNTIF(C:C,C380))</f>
        <v/>
      </c>
      <c r="BU380" s="5" t="str">
        <f>IF(B380="","",IF(BQ380="",1+(MAX(BU$2:BU379)),""))</f>
        <v/>
      </c>
      <c r="BV380" s="5" t="str">
        <f t="shared" si="79"/>
        <v/>
      </c>
      <c r="BW380" s="5" t="str">
        <f t="shared" si="80"/>
        <v/>
      </c>
      <c r="BX380" s="14" t="str">
        <f t="shared" si="81"/>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43"/>
      <c r="AY381" s="124"/>
      <c r="AZ381" s="124"/>
      <c r="BA381" s="4"/>
      <c r="BB381" s="127"/>
      <c r="BC381" s="4"/>
      <c r="BD381" s="4"/>
      <c r="BE381" s="9"/>
      <c r="BF381" s="7"/>
      <c r="BG381" s="7"/>
      <c r="BH381" s="7" t="str">
        <f t="shared" ca="1" si="77"/>
        <v/>
      </c>
      <c r="BI381" s="4" t="str">
        <f t="shared" si="87"/>
        <v/>
      </c>
      <c r="BJ381" s="123" t="str">
        <f t="shared" si="78"/>
        <v/>
      </c>
      <c r="BK381" s="140" t="str">
        <f t="shared" si="84"/>
        <v/>
      </c>
      <c r="BQ381" s="4" t="str">
        <f>IF(IFERROR(VLOOKUP(C381,C382:C$1993,1,0),"")="","",COUNTIF(C:C,C381))</f>
        <v/>
      </c>
      <c r="BU381" s="5" t="str">
        <f>IF(B381="","",IF(BQ381="",1+(MAX(BU$2:BU380)),""))</f>
        <v/>
      </c>
      <c r="BV381" s="5" t="str">
        <f t="shared" si="79"/>
        <v/>
      </c>
      <c r="BW381" s="5" t="str">
        <f t="shared" si="80"/>
        <v/>
      </c>
      <c r="BX381" s="14" t="str">
        <f t="shared" si="81"/>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43"/>
      <c r="AY382" s="124"/>
      <c r="AZ382" s="124"/>
      <c r="BA382" s="4"/>
      <c r="BB382" s="127"/>
      <c r="BC382" s="4"/>
      <c r="BD382" s="4"/>
      <c r="BE382" s="9" t="s">
        <v>157</v>
      </c>
      <c r="BF382" s="7"/>
      <c r="BG382" s="7"/>
      <c r="BH382" s="7" t="str">
        <f t="shared" ca="1" si="77"/>
        <v/>
      </c>
      <c r="BI382" s="4" t="str">
        <f t="shared" si="87"/>
        <v/>
      </c>
      <c r="BJ382" s="123" t="str">
        <f t="shared" si="78"/>
        <v/>
      </c>
      <c r="BK382" s="140" t="str">
        <f t="shared" si="84"/>
        <v/>
      </c>
      <c r="BQ382" s="4" t="str">
        <f>IF(IFERROR(VLOOKUP(C382,C383:C$1993,1,0),"")="","",COUNTIF(C:C,C382))</f>
        <v/>
      </c>
      <c r="BU382" s="5" t="str">
        <f>IF(B382="","",IF(BQ382="",1+(MAX(BU$2:BU381)),""))</f>
        <v/>
      </c>
      <c r="BV382" s="5" t="str">
        <f t="shared" si="79"/>
        <v/>
      </c>
      <c r="BW382" s="5" t="str">
        <f t="shared" si="80"/>
        <v/>
      </c>
      <c r="BX382" s="14" t="str">
        <f t="shared" si="81"/>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43"/>
      <c r="AY383" s="124"/>
      <c r="AZ383" s="124"/>
      <c r="BA383" s="4"/>
      <c r="BB383" s="127"/>
      <c r="BC383" s="4"/>
      <c r="BD383" s="4"/>
      <c r="BE383" s="9"/>
      <c r="BF383" s="7"/>
      <c r="BG383" s="7"/>
      <c r="BH383" s="7" t="str">
        <f t="shared" ca="1" si="77"/>
        <v/>
      </c>
      <c r="BI383" s="4" t="str">
        <f t="shared" si="87"/>
        <v/>
      </c>
      <c r="BJ383" s="123" t="str">
        <f t="shared" si="78"/>
        <v/>
      </c>
      <c r="BK383" s="140" t="str">
        <f t="shared" si="84"/>
        <v/>
      </c>
      <c r="BQ383" s="4" t="str">
        <f>IF(IFERROR(VLOOKUP(C383,C384:C$1993,1,0),"")="","",COUNTIF(C:C,C383))</f>
        <v/>
      </c>
      <c r="BU383" s="5" t="str">
        <f>IF(B383="","",IF(BQ383="",1+(MAX(BU$2:BU382)),""))</f>
        <v/>
      </c>
      <c r="BV383" s="5" t="str">
        <f t="shared" si="79"/>
        <v/>
      </c>
      <c r="BW383" s="5" t="str">
        <f t="shared" si="80"/>
        <v/>
      </c>
      <c r="BX383" s="14" t="str">
        <f t="shared" si="81"/>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43"/>
      <c r="AY384" s="124"/>
      <c r="AZ384" s="124"/>
      <c r="BA384" s="4"/>
      <c r="BB384" s="127"/>
      <c r="BC384" s="4"/>
      <c r="BD384" s="4"/>
      <c r="BE384" s="9" t="s">
        <v>157</v>
      </c>
      <c r="BF384" s="7"/>
      <c r="BG384" s="7"/>
      <c r="BH384" s="7" t="str">
        <f t="shared" ca="1" si="77"/>
        <v/>
      </c>
      <c r="BI384" s="4" t="str">
        <f t="shared" si="87"/>
        <v/>
      </c>
      <c r="BJ384" s="123" t="str">
        <f t="shared" si="78"/>
        <v/>
      </c>
      <c r="BK384" s="140" t="str">
        <f t="shared" si="84"/>
        <v/>
      </c>
      <c r="BQ384" s="4" t="str">
        <f>IF(IFERROR(VLOOKUP(C384,C385:C$1993,1,0),"")="","",COUNTIF(C:C,C384))</f>
        <v/>
      </c>
      <c r="BU384" s="5" t="str">
        <f>IF(B384="","",IF(BQ384="",1+(MAX(BU$2:BU383)),""))</f>
        <v/>
      </c>
      <c r="BV384" s="5" t="str">
        <f t="shared" si="79"/>
        <v/>
      </c>
      <c r="BW384" s="5" t="str">
        <f t="shared" si="80"/>
        <v/>
      </c>
      <c r="BX384" s="14" t="str">
        <f t="shared" si="81"/>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43"/>
      <c r="AY385" s="124"/>
      <c r="AZ385" s="124"/>
      <c r="BA385" s="4"/>
      <c r="BB385" s="127"/>
      <c r="BC385" s="4"/>
      <c r="BD385" s="4"/>
      <c r="BE385" s="9"/>
      <c r="BF385" s="7"/>
      <c r="BG385" s="7"/>
      <c r="BH385" s="7" t="str">
        <f t="shared" ca="1" si="77"/>
        <v/>
      </c>
      <c r="BI385" s="4" t="str">
        <f t="shared" si="87"/>
        <v/>
      </c>
      <c r="BJ385" s="123" t="str">
        <f t="shared" si="78"/>
        <v/>
      </c>
      <c r="BK385" s="140" t="str">
        <f t="shared" si="84"/>
        <v/>
      </c>
      <c r="BQ385" s="4" t="str">
        <f>IF(IFERROR(VLOOKUP(C385,C386:C$1993,1,0),"")="","",COUNTIF(C:C,C385))</f>
        <v/>
      </c>
      <c r="BU385" s="5" t="str">
        <f>IF(B385="","",IF(BQ385="",1+(MAX(BU$2:BU384)),""))</f>
        <v/>
      </c>
      <c r="BV385" s="5" t="str">
        <f t="shared" si="79"/>
        <v/>
      </c>
      <c r="BW385" s="5" t="str">
        <f t="shared" si="80"/>
        <v/>
      </c>
      <c r="BX385" s="14" t="str">
        <f t="shared" si="81"/>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43"/>
      <c r="AY386" s="124"/>
      <c r="AZ386" s="124"/>
      <c r="BA386" s="4"/>
      <c r="BB386" s="127"/>
      <c r="BC386" s="4"/>
      <c r="BD386" s="4"/>
      <c r="BE386" s="9" t="s">
        <v>157</v>
      </c>
      <c r="BF386" s="7"/>
      <c r="BG386" s="7"/>
      <c r="BH386" s="7" t="str">
        <f t="shared" ref="BH386:BH449" ca="1" si="91">IFERROR(IF(BE386="","",IF(BA386=5,"",IF(BE386-TODAY()&gt;0,"VIGENTE","VENCIDO"))),"")</f>
        <v/>
      </c>
      <c r="BI386" s="4" t="str">
        <f t="shared" si="87"/>
        <v/>
      </c>
      <c r="BJ386" s="123" t="str">
        <f t="shared" ref="BJ386:BJ449" si="92">IFERROR(IF(AA386="","",AA386/V386),"")</f>
        <v/>
      </c>
      <c r="BK386" s="140" t="str">
        <f t="shared" si="84"/>
        <v/>
      </c>
      <c r="BQ386" s="4" t="str">
        <f>IF(IFERROR(VLOOKUP(C386,C387:C$1993,1,0),"")="","",COUNTIF(C:C,C386))</f>
        <v/>
      </c>
      <c r="BU386" s="5" t="str">
        <f>IF(B386="","",IF(BQ386="",1+(MAX(BU$2:BU385)),""))</f>
        <v/>
      </c>
      <c r="BV386" s="5" t="str">
        <f t="shared" ref="BV386:BV449" si="93">IF(BU386="","",Z386)</f>
        <v/>
      </c>
      <c r="BW386" s="5" t="str">
        <f t="shared" ref="BW386:BW449" si="94">IF(BU386="","",H386)</f>
        <v/>
      </c>
      <c r="BX386" s="14" t="str">
        <f t="shared" ref="BX386:BX449" si="95">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ref="A387:A450" ca="1" si="96">IF(OR(AS387="",BH387="",BH387="VENCIDO"),IF(B387="","",IF(LEN(B387)=1,"000"&amp;B387,IF(LEN(B387)=2,"00"&amp;B387,IF(LEN(B387)=3,"0"&amp;B387,B387)))),C387)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43"/>
      <c r="AY387" s="124"/>
      <c r="AZ387" s="124"/>
      <c r="BA387" s="4"/>
      <c r="BB387" s="127"/>
      <c r="BC387" s="4"/>
      <c r="BD387" s="4"/>
      <c r="BE387" s="9"/>
      <c r="BF387" s="7"/>
      <c r="BG387" s="7"/>
      <c r="BH387" s="7" t="str">
        <f t="shared" ca="1" si="91"/>
        <v/>
      </c>
      <c r="BI387" s="4" t="str">
        <f t="shared" si="87"/>
        <v/>
      </c>
      <c r="BJ387" s="123" t="str">
        <f t="shared" si="92"/>
        <v/>
      </c>
      <c r="BK387" s="140" t="str">
        <f t="shared" ref="BK387:BK450" si="98">IFERROR(IF(AA387/Z387=0,"",AA387/Z387),"")</f>
        <v/>
      </c>
      <c r="BQ387" s="4" t="str">
        <f>IF(IFERROR(VLOOKUP(C387,C388:C$1993,1,0),"")="","",COUNTIF(C:C,C387))</f>
        <v/>
      </c>
      <c r="BU387" s="5" t="str">
        <f>IF(B387="","",IF(BQ387="",1+(MAX(BU$2:BU386)),""))</f>
        <v/>
      </c>
      <c r="BV387" s="5" t="str">
        <f t="shared" si="93"/>
        <v/>
      </c>
      <c r="BW387" s="5" t="str">
        <f t="shared" si="94"/>
        <v/>
      </c>
      <c r="BX387" s="14" t="str">
        <f t="shared" si="95"/>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43"/>
      <c r="AY388" s="124"/>
      <c r="AZ388" s="124"/>
      <c r="BA388" s="4"/>
      <c r="BB388" s="127"/>
      <c r="BC388" s="4"/>
      <c r="BD388" s="4"/>
      <c r="BE388" s="9" t="s">
        <v>157</v>
      </c>
      <c r="BF388" s="7"/>
      <c r="BG388" s="7"/>
      <c r="BH388" s="7" t="str">
        <f t="shared" ca="1" si="91"/>
        <v/>
      </c>
      <c r="BI388" s="4" t="str">
        <f t="shared" si="87"/>
        <v/>
      </c>
      <c r="BJ388" s="123" t="str">
        <f t="shared" si="92"/>
        <v/>
      </c>
      <c r="BK388" s="140" t="str">
        <f t="shared" si="98"/>
        <v/>
      </c>
      <c r="BQ388" s="4" t="str">
        <f>IF(IFERROR(VLOOKUP(C388,C389:C$1993,1,0),"")="","",COUNTIF(C:C,C388))</f>
        <v/>
      </c>
      <c r="BU388" s="5" t="str">
        <f>IF(B388="","",IF(BQ388="",1+(MAX(BU$2:BU387)),""))</f>
        <v/>
      </c>
      <c r="BV388" s="5" t="str">
        <f t="shared" si="93"/>
        <v/>
      </c>
      <c r="BW388" s="5" t="str">
        <f t="shared" si="94"/>
        <v/>
      </c>
      <c r="BX388" s="14" t="str">
        <f t="shared" si="95"/>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43"/>
      <c r="AY389" s="124"/>
      <c r="AZ389" s="124"/>
      <c r="BA389" s="4"/>
      <c r="BB389" s="127"/>
      <c r="BC389" s="4"/>
      <c r="BD389" s="4"/>
      <c r="BE389" s="9"/>
      <c r="BF389" s="7"/>
      <c r="BG389" s="7"/>
      <c r="BH389" s="7" t="str">
        <f t="shared" ca="1" si="91"/>
        <v/>
      </c>
      <c r="BI389" s="4" t="str">
        <f t="shared" si="87"/>
        <v/>
      </c>
      <c r="BJ389" s="123" t="str">
        <f t="shared" si="92"/>
        <v/>
      </c>
      <c r="BK389" s="140" t="str">
        <f t="shared" si="98"/>
        <v/>
      </c>
      <c r="BQ389" s="4" t="str">
        <f>IF(IFERROR(VLOOKUP(C389,C390:C$1993,1,0),"")="","",COUNTIF(C:C,C389))</f>
        <v/>
      </c>
      <c r="BU389" s="5" t="str">
        <f>IF(B389="","",IF(BQ389="",1+(MAX(BU$2:BU388)),""))</f>
        <v/>
      </c>
      <c r="BV389" s="5" t="str">
        <f t="shared" si="93"/>
        <v/>
      </c>
      <c r="BW389" s="5" t="str">
        <f t="shared" si="94"/>
        <v/>
      </c>
      <c r="BX389" s="14" t="str">
        <f t="shared" si="95"/>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43"/>
      <c r="AY390" s="124"/>
      <c r="AZ390" s="124"/>
      <c r="BA390" s="4"/>
      <c r="BB390" s="127"/>
      <c r="BC390" s="4"/>
      <c r="BD390" s="4"/>
      <c r="BE390" s="9" t="s">
        <v>157</v>
      </c>
      <c r="BF390" s="7"/>
      <c r="BG390" s="7"/>
      <c r="BH390" s="7" t="str">
        <f t="shared" ca="1" si="91"/>
        <v/>
      </c>
      <c r="BI390" s="4" t="str">
        <f t="shared" si="87"/>
        <v/>
      </c>
      <c r="BJ390" s="123" t="str">
        <f t="shared" si="92"/>
        <v/>
      </c>
      <c r="BK390" s="140" t="str">
        <f t="shared" si="98"/>
        <v/>
      </c>
      <c r="BQ390" s="4" t="str">
        <f>IF(IFERROR(VLOOKUP(C390,C391:C$1993,1,0),"")="","",COUNTIF(C:C,C390))</f>
        <v/>
      </c>
      <c r="BU390" s="5" t="str">
        <f>IF(B390="","",IF(BQ390="",1+(MAX(BU$2:BU389)),""))</f>
        <v/>
      </c>
      <c r="BV390" s="5" t="str">
        <f t="shared" si="93"/>
        <v/>
      </c>
      <c r="BW390" s="5" t="str">
        <f t="shared" si="94"/>
        <v/>
      </c>
      <c r="BX390" s="14" t="str">
        <f t="shared" si="95"/>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43"/>
      <c r="AY391" s="124"/>
      <c r="AZ391" s="124"/>
      <c r="BA391" s="4"/>
      <c r="BB391" s="127"/>
      <c r="BC391" s="4"/>
      <c r="BD391" s="4"/>
      <c r="BE391" s="9"/>
      <c r="BF391" s="7"/>
      <c r="BG391" s="7"/>
      <c r="BH391" s="7" t="str">
        <f t="shared" ca="1" si="91"/>
        <v/>
      </c>
      <c r="BI391" s="4" t="str">
        <f t="shared" si="87"/>
        <v/>
      </c>
      <c r="BJ391" s="123" t="str">
        <f t="shared" si="92"/>
        <v/>
      </c>
      <c r="BK391" s="140" t="str">
        <f t="shared" si="98"/>
        <v/>
      </c>
      <c r="BQ391" s="4" t="str">
        <f>IF(IFERROR(VLOOKUP(C391,C392:C$1993,1,0),"")="","",COUNTIF(C:C,C391))</f>
        <v/>
      </c>
      <c r="BU391" s="5" t="str">
        <f>IF(B391="","",IF(BQ391="",1+(MAX(BU$2:BU390)),""))</f>
        <v/>
      </c>
      <c r="BV391" s="5" t="str">
        <f t="shared" si="93"/>
        <v/>
      </c>
      <c r="BW391" s="5" t="str">
        <f t="shared" si="94"/>
        <v/>
      </c>
      <c r="BX391" s="14" t="str">
        <f t="shared" si="95"/>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43"/>
      <c r="AY392" s="124"/>
      <c r="AZ392" s="124"/>
      <c r="BA392" s="4"/>
      <c r="BB392" s="127"/>
      <c r="BC392" s="4"/>
      <c r="BD392" s="4"/>
      <c r="BE392" s="9" t="s">
        <v>157</v>
      </c>
      <c r="BF392" s="7"/>
      <c r="BG392" s="7"/>
      <c r="BH392" s="7" t="str">
        <f t="shared" ca="1" si="91"/>
        <v/>
      </c>
      <c r="BI392" s="4" t="str">
        <f t="shared" si="87"/>
        <v/>
      </c>
      <c r="BJ392" s="123" t="str">
        <f t="shared" si="92"/>
        <v/>
      </c>
      <c r="BK392" s="140" t="str">
        <f t="shared" si="98"/>
        <v/>
      </c>
      <c r="BQ392" s="4" t="str">
        <f>IF(IFERROR(VLOOKUP(C392,C393:C$1993,1,0),"")="","",COUNTIF(C:C,C392))</f>
        <v/>
      </c>
      <c r="BU392" s="5" t="str">
        <f>IF(B392="","",IF(BQ392="",1+(MAX(BU$2:BU391)),""))</f>
        <v/>
      </c>
      <c r="BV392" s="5" t="str">
        <f t="shared" si="93"/>
        <v/>
      </c>
      <c r="BW392" s="5" t="str">
        <f t="shared" si="94"/>
        <v/>
      </c>
      <c r="BX392" s="14" t="str">
        <f t="shared" si="95"/>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43"/>
      <c r="AY393" s="124"/>
      <c r="AZ393" s="124"/>
      <c r="BA393" s="4"/>
      <c r="BB393" s="127"/>
      <c r="BC393" s="4"/>
      <c r="BD393" s="4"/>
      <c r="BE393" s="9"/>
      <c r="BF393" s="7"/>
      <c r="BG393" s="7"/>
      <c r="BH393" s="7" t="str">
        <f t="shared" ca="1" si="91"/>
        <v/>
      </c>
      <c r="BI393" s="4" t="str">
        <f t="shared" si="87"/>
        <v/>
      </c>
      <c r="BJ393" s="123" t="str">
        <f t="shared" si="92"/>
        <v/>
      </c>
      <c r="BK393" s="140" t="str">
        <f t="shared" si="98"/>
        <v/>
      </c>
      <c r="BQ393" s="4" t="str">
        <f>IF(IFERROR(VLOOKUP(C393,C394:C$1993,1,0),"")="","",COUNTIF(C:C,C393))</f>
        <v/>
      </c>
      <c r="BU393" s="5" t="str">
        <f>IF(B393="","",IF(BQ393="",1+(MAX(BU$2:BU392)),""))</f>
        <v/>
      </c>
      <c r="BV393" s="5" t="str">
        <f t="shared" si="93"/>
        <v/>
      </c>
      <c r="BW393" s="5" t="str">
        <f t="shared" si="94"/>
        <v/>
      </c>
      <c r="BX393" s="14" t="str">
        <f t="shared" si="95"/>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43"/>
      <c r="AY394" s="124"/>
      <c r="AZ394" s="124"/>
      <c r="BA394" s="4"/>
      <c r="BB394" s="127"/>
      <c r="BC394" s="4"/>
      <c r="BD394" s="4"/>
      <c r="BE394" s="9" t="s">
        <v>157</v>
      </c>
      <c r="BF394" s="7"/>
      <c r="BG394" s="7"/>
      <c r="BH394" s="7" t="str">
        <f t="shared" ca="1" si="91"/>
        <v/>
      </c>
      <c r="BI394" s="4" t="str">
        <f t="shared" si="87"/>
        <v/>
      </c>
      <c r="BJ394" s="123" t="str">
        <f t="shared" si="92"/>
        <v/>
      </c>
      <c r="BK394" s="140" t="str">
        <f t="shared" si="98"/>
        <v/>
      </c>
      <c r="BQ394" s="4" t="str">
        <f>IF(IFERROR(VLOOKUP(C394,C395:C$1993,1,0),"")="","",COUNTIF(C:C,C394))</f>
        <v/>
      </c>
      <c r="BU394" s="5" t="str">
        <f>IF(B394="","",IF(BQ394="",1+(MAX(BU$2:BU393)),""))</f>
        <v/>
      </c>
      <c r="BV394" s="5" t="str">
        <f t="shared" si="93"/>
        <v/>
      </c>
      <c r="BW394" s="5" t="str">
        <f t="shared" si="94"/>
        <v/>
      </c>
      <c r="BX394" s="14" t="str">
        <f t="shared" si="95"/>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43"/>
      <c r="AY395" s="124"/>
      <c r="AZ395" s="124"/>
      <c r="BA395" s="4"/>
      <c r="BB395" s="127"/>
      <c r="BC395" s="4"/>
      <c r="BD395" s="4"/>
      <c r="BE395" s="9"/>
      <c r="BF395" s="7"/>
      <c r="BG395" s="7"/>
      <c r="BH395" s="7" t="str">
        <f t="shared" ca="1" si="91"/>
        <v/>
      </c>
      <c r="BI395" s="4" t="str">
        <f t="shared" si="87"/>
        <v/>
      </c>
      <c r="BJ395" s="123" t="str">
        <f t="shared" si="92"/>
        <v/>
      </c>
      <c r="BK395" s="140" t="str">
        <f t="shared" si="98"/>
        <v/>
      </c>
      <c r="BQ395" s="4" t="str">
        <f>IF(IFERROR(VLOOKUP(C395,C396:C$1993,1,0),"")="","",COUNTIF(C:C,C395))</f>
        <v/>
      </c>
      <c r="BU395" s="5" t="str">
        <f>IF(B395="","",IF(BQ395="",1+(MAX(BU$2:BU394)),""))</f>
        <v/>
      </c>
      <c r="BV395" s="5" t="str">
        <f t="shared" si="93"/>
        <v/>
      </c>
      <c r="BW395" s="5" t="str">
        <f t="shared" si="94"/>
        <v/>
      </c>
      <c r="BX395" s="14" t="str">
        <f t="shared" si="95"/>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43"/>
      <c r="AY396" s="124"/>
      <c r="AZ396" s="124"/>
      <c r="BA396" s="4"/>
      <c r="BB396" s="127"/>
      <c r="BC396" s="4"/>
      <c r="BD396" s="4"/>
      <c r="BE396" s="9"/>
      <c r="BF396" s="7"/>
      <c r="BG396" s="7"/>
      <c r="BH396" s="7" t="str">
        <f t="shared" ca="1" si="91"/>
        <v/>
      </c>
      <c r="BI396" s="4" t="str">
        <f t="shared" si="87"/>
        <v/>
      </c>
      <c r="BJ396" s="123" t="str">
        <f t="shared" si="92"/>
        <v/>
      </c>
      <c r="BK396" s="140" t="str">
        <f t="shared" si="98"/>
        <v/>
      </c>
      <c r="BQ396" s="4" t="str">
        <f>IF(IFERROR(VLOOKUP(C396,C397:C$1993,1,0),"")="","",COUNTIF(C:C,C396))</f>
        <v/>
      </c>
      <c r="BU396" s="5" t="str">
        <f>IF(B396="","",IF(BQ396="",1+(MAX(BU$2:BU395)),""))</f>
        <v/>
      </c>
      <c r="BV396" s="5" t="str">
        <f t="shared" si="93"/>
        <v/>
      </c>
      <c r="BW396" s="5" t="str">
        <f t="shared" si="94"/>
        <v/>
      </c>
      <c r="BX396" s="14" t="str">
        <f t="shared" si="95"/>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43"/>
      <c r="AY397" s="124"/>
      <c r="AZ397" s="124"/>
      <c r="BA397" s="4"/>
      <c r="BB397" s="127"/>
      <c r="BC397" s="4"/>
      <c r="BD397" s="4"/>
      <c r="BE397" s="9"/>
      <c r="BF397" s="7"/>
      <c r="BG397" s="7"/>
      <c r="BH397" s="7" t="str">
        <f t="shared" ca="1" si="91"/>
        <v/>
      </c>
      <c r="BI397" s="4" t="str">
        <f t="shared" si="87"/>
        <v/>
      </c>
      <c r="BJ397" s="123" t="str">
        <f t="shared" si="92"/>
        <v/>
      </c>
      <c r="BK397" s="140" t="str">
        <f t="shared" si="98"/>
        <v/>
      </c>
      <c r="BQ397" s="4" t="str">
        <f>IF(IFERROR(VLOOKUP(C397,C398:C$1993,1,0),"")="","",COUNTIF(C:C,C397))</f>
        <v/>
      </c>
      <c r="BU397" s="5" t="str">
        <f>IF(B397="","",IF(BQ397="",1+(MAX(BU$2:BU396)),""))</f>
        <v/>
      </c>
      <c r="BV397" s="5" t="str">
        <f t="shared" si="93"/>
        <v/>
      </c>
      <c r="BW397" s="5" t="str">
        <f t="shared" si="94"/>
        <v/>
      </c>
      <c r="BX397" s="14" t="str">
        <f t="shared" si="95"/>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43"/>
      <c r="AY398" s="124"/>
      <c r="AZ398" s="124"/>
      <c r="BA398" s="4"/>
      <c r="BB398" s="127"/>
      <c r="BC398" s="4"/>
      <c r="BD398" s="4"/>
      <c r="BE398" s="9"/>
      <c r="BF398" s="7"/>
      <c r="BG398" s="7"/>
      <c r="BH398" s="7" t="str">
        <f t="shared" ca="1" si="91"/>
        <v/>
      </c>
      <c r="BI398" s="4" t="str">
        <f t="shared" si="87"/>
        <v/>
      </c>
      <c r="BJ398" s="123" t="str">
        <f t="shared" si="92"/>
        <v/>
      </c>
      <c r="BK398" s="140" t="str">
        <f t="shared" si="98"/>
        <v/>
      </c>
      <c r="BQ398" s="4" t="str">
        <f>IF(IFERROR(VLOOKUP(C398,C399:C$1993,1,0),"")="","",COUNTIF(C:C,C398))</f>
        <v/>
      </c>
      <c r="BU398" s="5" t="str">
        <f>IF(B398="","",IF(BQ398="",1+(MAX(BU$2:BU397)),""))</f>
        <v/>
      </c>
      <c r="BV398" s="5" t="str">
        <f t="shared" si="93"/>
        <v/>
      </c>
      <c r="BW398" s="5" t="str">
        <f t="shared" si="94"/>
        <v/>
      </c>
      <c r="BX398" s="14" t="str">
        <f t="shared" si="95"/>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43"/>
      <c r="AY399" s="124"/>
      <c r="AZ399" s="124"/>
      <c r="BA399" s="4"/>
      <c r="BB399" s="127"/>
      <c r="BC399" s="4"/>
      <c r="BD399" s="4"/>
      <c r="BE399" s="9"/>
      <c r="BF399" s="7"/>
      <c r="BG399" s="7"/>
      <c r="BH399" s="7" t="str">
        <f t="shared" ca="1" si="91"/>
        <v/>
      </c>
      <c r="BI399" s="4" t="str">
        <f t="shared" si="87"/>
        <v/>
      </c>
      <c r="BJ399" s="123" t="str">
        <f t="shared" si="92"/>
        <v/>
      </c>
      <c r="BK399" s="140" t="str">
        <f t="shared" si="98"/>
        <v/>
      </c>
      <c r="BQ399" s="4" t="str">
        <f>IF(IFERROR(VLOOKUP(C399,C400:C$1993,1,0),"")="","",COUNTIF(C:C,C399))</f>
        <v/>
      </c>
      <c r="BU399" s="5" t="str">
        <f>IF(B399="","",IF(BQ399="",1+(MAX(BU$2:BU398)),""))</f>
        <v/>
      </c>
      <c r="BV399" s="5" t="str">
        <f t="shared" si="93"/>
        <v/>
      </c>
      <c r="BW399" s="5" t="str">
        <f t="shared" si="94"/>
        <v/>
      </c>
      <c r="BX399" s="14" t="str">
        <f t="shared" si="95"/>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43"/>
      <c r="AY400" s="124"/>
      <c r="AZ400" s="124"/>
      <c r="BA400" s="4"/>
      <c r="BB400" s="127"/>
      <c r="BC400" s="4"/>
      <c r="BD400" s="4"/>
      <c r="BE400" s="9"/>
      <c r="BF400" s="7"/>
      <c r="BG400" s="7"/>
      <c r="BH400" s="7" t="str">
        <f t="shared" ca="1" si="91"/>
        <v/>
      </c>
      <c r="BI400" s="4" t="str">
        <f t="shared" si="87"/>
        <v/>
      </c>
      <c r="BJ400" s="123" t="str">
        <f t="shared" si="92"/>
        <v/>
      </c>
      <c r="BK400" s="140" t="str">
        <f t="shared" si="98"/>
        <v/>
      </c>
      <c r="BQ400" s="4" t="str">
        <f>IF(IFERROR(VLOOKUP(C400,C401:C$1993,1,0),"")="","",COUNTIF(C:C,C400))</f>
        <v/>
      </c>
      <c r="BU400" s="5" t="str">
        <f>IF(B400="","",IF(BQ400="",1+(MAX(BU$2:BU399)),""))</f>
        <v/>
      </c>
      <c r="BV400" s="5" t="str">
        <f t="shared" si="93"/>
        <v/>
      </c>
      <c r="BW400" s="5" t="str">
        <f t="shared" si="94"/>
        <v/>
      </c>
      <c r="BX400" s="14" t="str">
        <f t="shared" si="95"/>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43"/>
      <c r="AY401" s="124"/>
      <c r="AZ401" s="124"/>
      <c r="BA401" s="4"/>
      <c r="BB401" s="127"/>
      <c r="BC401" s="4"/>
      <c r="BD401" s="4"/>
      <c r="BE401" s="9"/>
      <c r="BF401" s="7"/>
      <c r="BG401" s="7"/>
      <c r="BH401" s="7" t="str">
        <f t="shared" ca="1" si="91"/>
        <v/>
      </c>
      <c r="BI401" s="4" t="str">
        <f t="shared" si="87"/>
        <v/>
      </c>
      <c r="BJ401" s="123" t="str">
        <f t="shared" si="92"/>
        <v/>
      </c>
      <c r="BK401" s="140" t="str">
        <f t="shared" si="98"/>
        <v/>
      </c>
      <c r="BQ401" s="4" t="str">
        <f>IF(IFERROR(VLOOKUP(C401,C402:C$1993,1,0),"")="","",COUNTIF(C:C,C401))</f>
        <v/>
      </c>
      <c r="BU401" s="5" t="str">
        <f>IF(B401="","",IF(BQ401="",1+(MAX(BU$2:BU400)),""))</f>
        <v/>
      </c>
      <c r="BV401" s="5" t="str">
        <f t="shared" si="93"/>
        <v/>
      </c>
      <c r="BW401" s="5" t="str">
        <f t="shared" si="94"/>
        <v/>
      </c>
      <c r="BX401" s="14" t="str">
        <f t="shared" si="95"/>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43"/>
      <c r="AY402" s="124"/>
      <c r="AZ402" s="124"/>
      <c r="BA402" s="4"/>
      <c r="BB402" s="127"/>
      <c r="BC402" s="4"/>
      <c r="BD402" s="4"/>
      <c r="BE402" s="9"/>
      <c r="BF402" s="7"/>
      <c r="BG402" s="7"/>
      <c r="BH402" s="7" t="str">
        <f t="shared" ca="1" si="91"/>
        <v/>
      </c>
      <c r="BI402" s="4" t="str">
        <f t="shared" si="87"/>
        <v/>
      </c>
      <c r="BJ402" s="123" t="str">
        <f t="shared" si="92"/>
        <v/>
      </c>
      <c r="BK402" s="140" t="str">
        <f t="shared" si="98"/>
        <v/>
      </c>
      <c r="BQ402" s="4" t="str">
        <f>IF(IFERROR(VLOOKUP(C402,C403:C$1993,1,0),"")="","",COUNTIF(C:C,C402))</f>
        <v/>
      </c>
      <c r="BU402" s="5" t="str">
        <f>IF(B402="","",IF(BQ402="",1+(MAX(BU$2:BU401)),""))</f>
        <v/>
      </c>
      <c r="BV402" s="5" t="str">
        <f t="shared" si="93"/>
        <v/>
      </c>
      <c r="BW402" s="5" t="str">
        <f t="shared" si="94"/>
        <v/>
      </c>
      <c r="BX402" s="14" t="str">
        <f t="shared" si="95"/>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43"/>
      <c r="AY403" s="124"/>
      <c r="AZ403" s="124"/>
      <c r="BA403" s="4"/>
      <c r="BB403" s="127"/>
      <c r="BC403" s="4"/>
      <c r="BD403" s="4"/>
      <c r="BE403" s="9"/>
      <c r="BF403" s="7"/>
      <c r="BG403" s="7"/>
      <c r="BH403" s="7" t="str">
        <f t="shared" ca="1" si="91"/>
        <v/>
      </c>
      <c r="BI403" s="4" t="str">
        <f t="shared" ref="BI403:BI466" si="102">IFERROR(IF(AA403=0,"",AA403/BB403),"")</f>
        <v/>
      </c>
      <c r="BJ403" s="123" t="str">
        <f t="shared" si="92"/>
        <v/>
      </c>
      <c r="BK403" s="140" t="str">
        <f t="shared" si="98"/>
        <v/>
      </c>
      <c r="BQ403" s="4" t="str">
        <f>IF(IFERROR(VLOOKUP(C403,C404:C$1993,1,0),"")="","",COUNTIF(C:C,C403))</f>
        <v/>
      </c>
      <c r="BU403" s="5" t="str">
        <f>IF(B403="","",IF(BQ403="",1+(MAX(BU$2:BU402)),""))</f>
        <v/>
      </c>
      <c r="BV403" s="5" t="str">
        <f t="shared" si="93"/>
        <v/>
      </c>
      <c r="BW403" s="5" t="str">
        <f t="shared" si="94"/>
        <v/>
      </c>
      <c r="BX403" s="14" t="str">
        <f t="shared" si="95"/>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43"/>
      <c r="AY404" s="124"/>
      <c r="AZ404" s="124"/>
      <c r="BA404" s="4"/>
      <c r="BB404" s="127"/>
      <c r="BC404" s="4"/>
      <c r="BD404" s="4"/>
      <c r="BE404" s="9"/>
      <c r="BF404" s="7"/>
      <c r="BG404" s="7"/>
      <c r="BH404" s="7" t="str">
        <f t="shared" ca="1" si="91"/>
        <v/>
      </c>
      <c r="BI404" s="4" t="str">
        <f t="shared" si="102"/>
        <v/>
      </c>
      <c r="BJ404" s="123" t="str">
        <f t="shared" si="92"/>
        <v/>
      </c>
      <c r="BK404" s="140" t="str">
        <f t="shared" si="98"/>
        <v/>
      </c>
      <c r="BQ404" s="4" t="str">
        <f>IF(IFERROR(VLOOKUP(C404,C405:C$1993,1,0),"")="","",COUNTIF(C:C,C404))</f>
        <v/>
      </c>
      <c r="BU404" s="5" t="str">
        <f>IF(B404="","",IF(BQ404="",1+(MAX(BU$2:BU403)),""))</f>
        <v/>
      </c>
      <c r="BV404" s="5" t="str">
        <f t="shared" si="93"/>
        <v/>
      </c>
      <c r="BW404" s="5" t="str">
        <f t="shared" si="94"/>
        <v/>
      </c>
      <c r="BX404" s="14" t="str">
        <f t="shared" si="95"/>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43"/>
      <c r="AY405" s="124"/>
      <c r="AZ405" s="124"/>
      <c r="BA405" s="4"/>
      <c r="BB405" s="127"/>
      <c r="BC405" s="4"/>
      <c r="BD405" s="4"/>
      <c r="BE405" s="9"/>
      <c r="BF405" s="7"/>
      <c r="BG405" s="7"/>
      <c r="BH405" s="7" t="str">
        <f t="shared" ca="1" si="91"/>
        <v/>
      </c>
      <c r="BI405" s="4" t="str">
        <f t="shared" si="102"/>
        <v/>
      </c>
      <c r="BJ405" s="123" t="str">
        <f t="shared" si="92"/>
        <v/>
      </c>
      <c r="BK405" s="140" t="str">
        <f t="shared" si="98"/>
        <v/>
      </c>
      <c r="BQ405" s="4" t="str">
        <f>IF(IFERROR(VLOOKUP(C405,C406:C$1993,1,0),"")="","",COUNTIF(C:C,C405))</f>
        <v/>
      </c>
      <c r="BU405" s="5" t="str">
        <f>IF(B405="","",IF(BQ405="",1+(MAX(BU$2:BU404)),""))</f>
        <v/>
      </c>
      <c r="BV405" s="5" t="str">
        <f t="shared" si="93"/>
        <v/>
      </c>
      <c r="BW405" s="5" t="str">
        <f t="shared" si="94"/>
        <v/>
      </c>
      <c r="BX405" s="14" t="str">
        <f t="shared" si="95"/>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43"/>
      <c r="AY406" s="124"/>
      <c r="AZ406" s="124"/>
      <c r="BA406" s="4"/>
      <c r="BB406" s="127"/>
      <c r="BC406" s="4"/>
      <c r="BD406" s="4"/>
      <c r="BE406" s="9"/>
      <c r="BF406" s="7"/>
      <c r="BG406" s="7"/>
      <c r="BH406" s="7" t="str">
        <f t="shared" ca="1" si="91"/>
        <v/>
      </c>
      <c r="BI406" s="4" t="str">
        <f t="shared" si="102"/>
        <v/>
      </c>
      <c r="BJ406" s="123" t="str">
        <f t="shared" si="92"/>
        <v/>
      </c>
      <c r="BK406" s="140" t="str">
        <f t="shared" si="98"/>
        <v/>
      </c>
      <c r="BQ406" s="4" t="str">
        <f>IF(IFERROR(VLOOKUP(C406,C407:C$1993,1,0),"")="","",COUNTIF(C:C,C406))</f>
        <v/>
      </c>
      <c r="BU406" s="5" t="str">
        <f>IF(B406="","",IF(BQ406="",1+(MAX(BU$2:BU405)),""))</f>
        <v/>
      </c>
      <c r="BV406" s="5" t="str">
        <f t="shared" si="93"/>
        <v/>
      </c>
      <c r="BW406" s="5" t="str">
        <f t="shared" si="94"/>
        <v/>
      </c>
      <c r="BX406" s="14" t="str">
        <f t="shared" si="95"/>
        <v/>
      </c>
      <c r="BY406" s="28"/>
      <c r="BZ406" s="15"/>
      <c r="CA406" s="5" t="str">
        <f t="shared" ref="CA406:CA469" si="104">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43"/>
      <c r="AY407" s="124"/>
      <c r="AZ407" s="124"/>
      <c r="BA407" s="4"/>
      <c r="BB407" s="127"/>
      <c r="BC407" s="4"/>
      <c r="BD407" s="4"/>
      <c r="BE407" s="9"/>
      <c r="BF407" s="7"/>
      <c r="BG407" s="7"/>
      <c r="BH407" s="7" t="str">
        <f t="shared" ca="1" si="91"/>
        <v/>
      </c>
      <c r="BI407" s="4" t="str">
        <f t="shared" si="102"/>
        <v/>
      </c>
      <c r="BJ407" s="123" t="str">
        <f t="shared" si="92"/>
        <v/>
      </c>
      <c r="BK407" s="140" t="str">
        <f t="shared" si="98"/>
        <v/>
      </c>
      <c r="BQ407" s="4" t="str">
        <f>IF(IFERROR(VLOOKUP(C407,C408:C$1993,1,0),"")="","",COUNTIF(C:C,C407))</f>
        <v/>
      </c>
      <c r="BU407" s="5" t="str">
        <f>IF(B407="","",IF(BQ407="",1+(MAX(BU$2:BU406)),""))</f>
        <v/>
      </c>
      <c r="BV407" s="5" t="str">
        <f t="shared" si="93"/>
        <v/>
      </c>
      <c r="BW407" s="5" t="str">
        <f t="shared" si="94"/>
        <v/>
      </c>
      <c r="BX407" s="14" t="str">
        <f t="shared" si="95"/>
        <v/>
      </c>
      <c r="BY407" s="28"/>
      <c r="BZ407" s="15"/>
      <c r="CA407" s="5" t="str">
        <f t="shared" si="104"/>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43"/>
      <c r="AY408" s="124"/>
      <c r="AZ408" s="124"/>
      <c r="BA408" s="4"/>
      <c r="BB408" s="127"/>
      <c r="BC408" s="4"/>
      <c r="BD408" s="4"/>
      <c r="BE408" s="9"/>
      <c r="BF408" s="7"/>
      <c r="BG408" s="7"/>
      <c r="BH408" s="7" t="str">
        <f t="shared" ca="1" si="91"/>
        <v/>
      </c>
      <c r="BI408" s="4" t="str">
        <f t="shared" si="102"/>
        <v/>
      </c>
      <c r="BJ408" s="123" t="str">
        <f t="shared" si="92"/>
        <v/>
      </c>
      <c r="BK408" s="140" t="str">
        <f t="shared" si="98"/>
        <v/>
      </c>
      <c r="BQ408" s="4" t="str">
        <f>IF(IFERROR(VLOOKUP(C408,C409:C$1993,1,0),"")="","",COUNTIF(C:C,C408))</f>
        <v/>
      </c>
      <c r="BU408" s="5" t="str">
        <f>IF(B408="","",IF(BQ408="",1+(MAX(BU$2:BU407)),""))</f>
        <v/>
      </c>
      <c r="BV408" s="5" t="str">
        <f t="shared" si="93"/>
        <v/>
      </c>
      <c r="BW408" s="5" t="str">
        <f t="shared" si="94"/>
        <v/>
      </c>
      <c r="BX408" s="14" t="str">
        <f t="shared" si="95"/>
        <v/>
      </c>
      <c r="BY408" s="28"/>
      <c r="BZ408" s="15"/>
      <c r="CA408" s="5" t="str">
        <f t="shared" si="104"/>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43"/>
      <c r="AY409" s="124"/>
      <c r="AZ409" s="124"/>
      <c r="BA409" s="4"/>
      <c r="BB409" s="127"/>
      <c r="BC409" s="4"/>
      <c r="BD409" s="4"/>
      <c r="BE409" s="9"/>
      <c r="BF409" s="7"/>
      <c r="BG409" s="7"/>
      <c r="BH409" s="7" t="str">
        <f t="shared" ca="1" si="91"/>
        <v/>
      </c>
      <c r="BI409" s="4" t="str">
        <f t="shared" si="102"/>
        <v/>
      </c>
      <c r="BJ409" s="123" t="str">
        <f t="shared" si="92"/>
        <v/>
      </c>
      <c r="BK409" s="140" t="str">
        <f t="shared" si="98"/>
        <v/>
      </c>
      <c r="BQ409" s="4" t="str">
        <f>IF(IFERROR(VLOOKUP(C409,C410:C$1993,1,0),"")="","",COUNTIF(C:C,C409))</f>
        <v/>
      </c>
      <c r="BU409" s="5" t="str">
        <f>IF(B409="","",IF(BQ409="",1+(MAX(BU$2:BU408)),""))</f>
        <v/>
      </c>
      <c r="BV409" s="5" t="str">
        <f t="shared" si="93"/>
        <v/>
      </c>
      <c r="BW409" s="5" t="str">
        <f t="shared" si="94"/>
        <v/>
      </c>
      <c r="BX409" s="14" t="str">
        <f t="shared" si="95"/>
        <v/>
      </c>
      <c r="BY409" s="28"/>
      <c r="BZ409" s="15"/>
      <c r="CA409" s="5" t="str">
        <f t="shared" si="104"/>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43"/>
      <c r="AY410" s="124"/>
      <c r="AZ410" s="124"/>
      <c r="BA410" s="4"/>
      <c r="BB410" s="127"/>
      <c r="BC410" s="4"/>
      <c r="BD410" s="4"/>
      <c r="BE410" s="9"/>
      <c r="BF410" s="7"/>
      <c r="BG410" s="7"/>
      <c r="BH410" s="7" t="str">
        <f t="shared" ca="1" si="91"/>
        <v/>
      </c>
      <c r="BI410" s="4" t="str">
        <f t="shared" si="102"/>
        <v/>
      </c>
      <c r="BJ410" s="123" t="str">
        <f t="shared" si="92"/>
        <v/>
      </c>
      <c r="BK410" s="140" t="str">
        <f t="shared" si="98"/>
        <v/>
      </c>
      <c r="BQ410" s="4" t="str">
        <f>IF(IFERROR(VLOOKUP(C410,C411:C$1993,1,0),"")="","",COUNTIF(C:C,C410))</f>
        <v/>
      </c>
      <c r="BU410" s="5" t="str">
        <f>IF(B410="","",IF(BQ410="",1+(MAX(BU$2:BU409)),""))</f>
        <v/>
      </c>
      <c r="BV410" s="5" t="str">
        <f t="shared" si="93"/>
        <v/>
      </c>
      <c r="BW410" s="5" t="str">
        <f t="shared" si="94"/>
        <v/>
      </c>
      <c r="BX410" s="14" t="str">
        <f t="shared" si="95"/>
        <v/>
      </c>
      <c r="BY410" s="28"/>
      <c r="BZ410" s="15"/>
      <c r="CA410" s="5" t="str">
        <f t="shared" si="104"/>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43"/>
      <c r="AY411" s="124"/>
      <c r="AZ411" s="124"/>
      <c r="BA411" s="4"/>
      <c r="BB411" s="127"/>
      <c r="BC411" s="4"/>
      <c r="BD411" s="4"/>
      <c r="BE411" s="9"/>
      <c r="BF411" s="7"/>
      <c r="BG411" s="7"/>
      <c r="BH411" s="7" t="str">
        <f t="shared" ca="1" si="91"/>
        <v/>
      </c>
      <c r="BI411" s="4" t="str">
        <f t="shared" si="102"/>
        <v/>
      </c>
      <c r="BJ411" s="123" t="str">
        <f t="shared" si="92"/>
        <v/>
      </c>
      <c r="BK411" s="140" t="str">
        <f t="shared" si="98"/>
        <v/>
      </c>
      <c r="BQ411" s="4" t="str">
        <f>IF(IFERROR(VLOOKUP(C411,C412:C$1993,1,0),"")="","",COUNTIF(C:C,C411))</f>
        <v/>
      </c>
      <c r="BU411" s="5" t="str">
        <f>IF(B411="","",IF(BQ411="",1+(MAX(BU$2:BU410)),""))</f>
        <v/>
      </c>
      <c r="BV411" s="5" t="str">
        <f t="shared" si="93"/>
        <v/>
      </c>
      <c r="BW411" s="5" t="str">
        <f t="shared" si="94"/>
        <v/>
      </c>
      <c r="BX411" s="14" t="str">
        <f t="shared" si="95"/>
        <v/>
      </c>
      <c r="BY411" s="28"/>
      <c r="BZ411" s="15"/>
      <c r="CA411" s="5" t="str">
        <f t="shared" si="104"/>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43"/>
      <c r="AY412" s="124"/>
      <c r="AZ412" s="124"/>
      <c r="BA412" s="4"/>
      <c r="BB412" s="127"/>
      <c r="BC412" s="4"/>
      <c r="BD412" s="4"/>
      <c r="BE412" s="9"/>
      <c r="BF412" s="7"/>
      <c r="BG412" s="7"/>
      <c r="BH412" s="7" t="str">
        <f t="shared" ca="1" si="91"/>
        <v/>
      </c>
      <c r="BI412" s="4" t="str">
        <f t="shared" si="102"/>
        <v/>
      </c>
      <c r="BJ412" s="123" t="str">
        <f t="shared" si="92"/>
        <v/>
      </c>
      <c r="BK412" s="140" t="str">
        <f t="shared" si="98"/>
        <v/>
      </c>
      <c r="BQ412" s="4" t="str">
        <f>IF(IFERROR(VLOOKUP(C412,C413:C$1993,1,0),"")="","",COUNTIF(C:C,C412))</f>
        <v/>
      </c>
      <c r="BU412" s="5" t="str">
        <f>IF(B412="","",IF(BQ412="",1+(MAX(BU$2:BU411)),""))</f>
        <v/>
      </c>
      <c r="BV412" s="5" t="str">
        <f t="shared" si="93"/>
        <v/>
      </c>
      <c r="BW412" s="5" t="str">
        <f t="shared" si="94"/>
        <v/>
      </c>
      <c r="BX412" s="14" t="str">
        <f t="shared" si="95"/>
        <v/>
      </c>
      <c r="BY412" s="28"/>
      <c r="BZ412" s="15"/>
      <c r="CA412" s="5" t="str">
        <f t="shared" si="104"/>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43"/>
      <c r="AY413" s="124"/>
      <c r="AZ413" s="124"/>
      <c r="BA413" s="4"/>
      <c r="BB413" s="127"/>
      <c r="BC413" s="4"/>
      <c r="BD413" s="4"/>
      <c r="BE413" s="9"/>
      <c r="BF413" s="7"/>
      <c r="BG413" s="7"/>
      <c r="BH413" s="7" t="str">
        <f t="shared" ca="1" si="91"/>
        <v/>
      </c>
      <c r="BI413" s="4" t="str">
        <f t="shared" si="102"/>
        <v/>
      </c>
      <c r="BJ413" s="123" t="str">
        <f t="shared" si="92"/>
        <v/>
      </c>
      <c r="BK413" s="140" t="str">
        <f t="shared" si="98"/>
        <v/>
      </c>
      <c r="BQ413" s="4" t="str">
        <f>IF(IFERROR(VLOOKUP(C413,C414:C$1993,1,0),"")="","",COUNTIF(C:C,C413))</f>
        <v/>
      </c>
      <c r="BU413" s="5" t="str">
        <f>IF(B413="","",IF(BQ413="",1+(MAX(BU$2:BU412)),""))</f>
        <v/>
      </c>
      <c r="BV413" s="5" t="str">
        <f t="shared" si="93"/>
        <v/>
      </c>
      <c r="BW413" s="5" t="str">
        <f t="shared" si="94"/>
        <v/>
      </c>
      <c r="BX413" s="14" t="str">
        <f t="shared" si="95"/>
        <v/>
      </c>
      <c r="BY413" s="28"/>
      <c r="BZ413" s="15"/>
      <c r="CA413" s="5" t="str">
        <f t="shared" si="104"/>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43"/>
      <c r="AY414" s="124"/>
      <c r="AZ414" s="124"/>
      <c r="BA414" s="4"/>
      <c r="BB414" s="127"/>
      <c r="BC414" s="4"/>
      <c r="BD414" s="4"/>
      <c r="BE414" s="9"/>
      <c r="BF414" s="7"/>
      <c r="BG414" s="7"/>
      <c r="BH414" s="7" t="str">
        <f t="shared" ca="1" si="91"/>
        <v/>
      </c>
      <c r="BI414" s="4" t="str">
        <f t="shared" si="102"/>
        <v/>
      </c>
      <c r="BJ414" s="123" t="str">
        <f t="shared" si="92"/>
        <v/>
      </c>
      <c r="BK414" s="140" t="str">
        <f t="shared" si="98"/>
        <v/>
      </c>
      <c r="BQ414" s="4" t="str">
        <f>IF(IFERROR(VLOOKUP(C414,C415:C$1993,1,0),"")="","",COUNTIF(C:C,C414))</f>
        <v/>
      </c>
      <c r="BU414" s="5" t="str">
        <f>IF(B414="","",IF(BQ414="",1+(MAX(BU$2:BU413)),""))</f>
        <v/>
      </c>
      <c r="BV414" s="5" t="str">
        <f t="shared" si="93"/>
        <v/>
      </c>
      <c r="BW414" s="5" t="str">
        <f t="shared" si="94"/>
        <v/>
      </c>
      <c r="BX414" s="14" t="str">
        <f t="shared" si="95"/>
        <v/>
      </c>
      <c r="BY414" s="28"/>
      <c r="BZ414" s="15"/>
      <c r="CA414" s="5" t="str">
        <f t="shared" si="104"/>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43"/>
      <c r="AY415" s="124"/>
      <c r="AZ415" s="124"/>
      <c r="BA415" s="4"/>
      <c r="BB415" s="127"/>
      <c r="BC415" s="4"/>
      <c r="BD415" s="4"/>
      <c r="BE415" s="9"/>
      <c r="BF415" s="7"/>
      <c r="BG415" s="7"/>
      <c r="BH415" s="7" t="str">
        <f t="shared" ca="1" si="91"/>
        <v/>
      </c>
      <c r="BI415" s="4" t="str">
        <f t="shared" si="102"/>
        <v/>
      </c>
      <c r="BJ415" s="123" t="str">
        <f t="shared" si="92"/>
        <v/>
      </c>
      <c r="BK415" s="140" t="str">
        <f t="shared" si="98"/>
        <v/>
      </c>
      <c r="BQ415" s="4" t="str">
        <f>IF(IFERROR(VLOOKUP(C415,C416:C$1993,1,0),"")="","",COUNTIF(C:C,C415))</f>
        <v/>
      </c>
      <c r="BU415" s="5" t="str">
        <f>IF(B415="","",IF(BQ415="",1+(MAX(BU$2:BU414)),""))</f>
        <v/>
      </c>
      <c r="BV415" s="5" t="str">
        <f t="shared" si="93"/>
        <v/>
      </c>
      <c r="BW415" s="5" t="str">
        <f t="shared" si="94"/>
        <v/>
      </c>
      <c r="BX415" s="14" t="str">
        <f t="shared" si="95"/>
        <v/>
      </c>
      <c r="BY415" s="28"/>
      <c r="BZ415" s="15"/>
      <c r="CA415" s="5" t="str">
        <f t="shared" si="104"/>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43"/>
      <c r="AY416" s="124"/>
      <c r="AZ416" s="124"/>
      <c r="BA416" s="4"/>
      <c r="BB416" s="127"/>
      <c r="BC416" s="4"/>
      <c r="BD416" s="4"/>
      <c r="BE416" s="9"/>
      <c r="BF416" s="7"/>
      <c r="BG416" s="7"/>
      <c r="BH416" s="7" t="str">
        <f t="shared" ca="1" si="91"/>
        <v/>
      </c>
      <c r="BI416" s="4" t="str">
        <f t="shared" si="102"/>
        <v/>
      </c>
      <c r="BJ416" s="123" t="str">
        <f t="shared" si="92"/>
        <v/>
      </c>
      <c r="BK416" s="140" t="str">
        <f t="shared" si="98"/>
        <v/>
      </c>
      <c r="BQ416" s="4" t="str">
        <f>IF(IFERROR(VLOOKUP(C416,C417:C$1993,1,0),"")="","",COUNTIF(C:C,C416))</f>
        <v/>
      </c>
      <c r="BU416" s="5" t="str">
        <f>IF(B416="","",IF(BQ416="",1+(MAX(BU$2:BU415)),""))</f>
        <v/>
      </c>
      <c r="BV416" s="5" t="str">
        <f t="shared" si="93"/>
        <v/>
      </c>
      <c r="BW416" s="5" t="str">
        <f t="shared" si="94"/>
        <v/>
      </c>
      <c r="BX416" s="14" t="str">
        <f t="shared" si="95"/>
        <v/>
      </c>
      <c r="BY416" s="28"/>
      <c r="BZ416" s="15"/>
      <c r="CA416" s="5" t="str">
        <f t="shared" si="104"/>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43"/>
      <c r="AY417" s="124"/>
      <c r="AZ417" s="124"/>
      <c r="BA417" s="4"/>
      <c r="BB417" s="127"/>
      <c r="BC417" s="4"/>
      <c r="BD417" s="4"/>
      <c r="BE417" s="9"/>
      <c r="BF417" s="7"/>
      <c r="BG417" s="7"/>
      <c r="BH417" s="7" t="str">
        <f t="shared" ca="1" si="91"/>
        <v/>
      </c>
      <c r="BI417" s="4" t="str">
        <f t="shared" si="102"/>
        <v/>
      </c>
      <c r="BJ417" s="123" t="str">
        <f t="shared" si="92"/>
        <v/>
      </c>
      <c r="BK417" s="140" t="str">
        <f t="shared" si="98"/>
        <v/>
      </c>
      <c r="BQ417" s="4" t="str">
        <f>IF(IFERROR(VLOOKUP(C417,C418:C$1993,1,0),"")="","",COUNTIF(C:C,C417))</f>
        <v/>
      </c>
      <c r="BU417" s="5" t="str">
        <f>IF(B417="","",IF(BQ417="",1+(MAX(BU$2:BU416)),""))</f>
        <v/>
      </c>
      <c r="BV417" s="5" t="str">
        <f t="shared" si="93"/>
        <v/>
      </c>
      <c r="BW417" s="5" t="str">
        <f t="shared" si="94"/>
        <v/>
      </c>
      <c r="BX417" s="14" t="str">
        <f t="shared" si="95"/>
        <v/>
      </c>
      <c r="BY417" s="28"/>
      <c r="BZ417" s="15"/>
      <c r="CA417" s="5" t="str">
        <f t="shared" si="104"/>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43"/>
      <c r="AY418" s="124"/>
      <c r="AZ418" s="124"/>
      <c r="BA418" s="4"/>
      <c r="BB418" s="127"/>
      <c r="BC418" s="4"/>
      <c r="BD418" s="4"/>
      <c r="BE418" s="9"/>
      <c r="BF418" s="7"/>
      <c r="BG418" s="7"/>
      <c r="BH418" s="7" t="str">
        <f t="shared" ca="1" si="91"/>
        <v/>
      </c>
      <c r="BI418" s="4" t="str">
        <f t="shared" si="102"/>
        <v/>
      </c>
      <c r="BJ418" s="123" t="str">
        <f t="shared" si="92"/>
        <v/>
      </c>
      <c r="BK418" s="140" t="str">
        <f t="shared" si="98"/>
        <v/>
      </c>
      <c r="BQ418" s="4" t="str">
        <f>IF(IFERROR(VLOOKUP(C418,C419:C$1993,1,0),"")="","",COUNTIF(C:C,C418))</f>
        <v/>
      </c>
      <c r="BU418" s="5" t="str">
        <f>IF(B418="","",IF(BQ418="",1+(MAX(BU$2:BU417)),""))</f>
        <v/>
      </c>
      <c r="BV418" s="5" t="str">
        <f t="shared" si="93"/>
        <v/>
      </c>
      <c r="BW418" s="5" t="str">
        <f t="shared" si="94"/>
        <v/>
      </c>
      <c r="BX418" s="14" t="str">
        <f t="shared" si="95"/>
        <v/>
      </c>
      <c r="BY418" s="28"/>
      <c r="BZ418" s="15"/>
      <c r="CA418" s="5" t="str">
        <f t="shared" si="104"/>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43"/>
      <c r="AY419" s="124"/>
      <c r="AZ419" s="124"/>
      <c r="BA419" s="4"/>
      <c r="BB419" s="127"/>
      <c r="BC419" s="4"/>
      <c r="BD419" s="4"/>
      <c r="BE419" s="9"/>
      <c r="BF419" s="7"/>
      <c r="BG419" s="7"/>
      <c r="BH419" s="7" t="str">
        <f t="shared" ca="1" si="91"/>
        <v/>
      </c>
      <c r="BI419" s="4" t="str">
        <f t="shared" si="102"/>
        <v/>
      </c>
      <c r="BJ419" s="123" t="str">
        <f t="shared" si="92"/>
        <v/>
      </c>
      <c r="BK419" s="140" t="str">
        <f t="shared" si="98"/>
        <v/>
      </c>
      <c r="BQ419" s="4" t="str">
        <f>IF(IFERROR(VLOOKUP(C419,C420:C$1993,1,0),"")="","",COUNTIF(C:C,C419))</f>
        <v/>
      </c>
      <c r="BU419" s="5" t="str">
        <f>IF(B419="","",IF(BQ419="",1+(MAX(BU$2:BU418)),""))</f>
        <v/>
      </c>
      <c r="BV419" s="5" t="str">
        <f t="shared" si="93"/>
        <v/>
      </c>
      <c r="BW419" s="5" t="str">
        <f t="shared" si="94"/>
        <v/>
      </c>
      <c r="BX419" s="14" t="str">
        <f t="shared" si="95"/>
        <v/>
      </c>
      <c r="BY419" s="28"/>
      <c r="BZ419" s="15"/>
      <c r="CA419" s="5" t="str">
        <f t="shared" si="104"/>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43"/>
      <c r="AY420" s="124"/>
      <c r="AZ420" s="124"/>
      <c r="BA420" s="4"/>
      <c r="BB420" s="127"/>
      <c r="BC420" s="4"/>
      <c r="BD420" s="4"/>
      <c r="BE420" s="9"/>
      <c r="BF420" s="7"/>
      <c r="BG420" s="7"/>
      <c r="BH420" s="7" t="str">
        <f t="shared" ca="1" si="91"/>
        <v/>
      </c>
      <c r="BI420" s="4" t="str">
        <f t="shared" si="102"/>
        <v/>
      </c>
      <c r="BJ420" s="123" t="str">
        <f t="shared" si="92"/>
        <v/>
      </c>
      <c r="BK420" s="140" t="str">
        <f t="shared" si="98"/>
        <v/>
      </c>
      <c r="BQ420" s="4" t="str">
        <f>IF(IFERROR(VLOOKUP(C420,C421:C$1993,1,0),"")="","",COUNTIF(C:C,C420))</f>
        <v/>
      </c>
      <c r="BU420" s="5" t="str">
        <f>IF(B420="","",IF(BQ420="",1+(MAX(BU$2:BU419)),""))</f>
        <v/>
      </c>
      <c r="BV420" s="5" t="str">
        <f t="shared" si="93"/>
        <v/>
      </c>
      <c r="BW420" s="5" t="str">
        <f t="shared" si="94"/>
        <v/>
      </c>
      <c r="BX420" s="14" t="str">
        <f t="shared" si="95"/>
        <v/>
      </c>
      <c r="BY420" s="28"/>
      <c r="BZ420" s="15"/>
      <c r="CA420" s="5" t="str">
        <f t="shared" si="104"/>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43"/>
      <c r="AY421" s="124"/>
      <c r="AZ421" s="124"/>
      <c r="BA421" s="4"/>
      <c r="BB421" s="127"/>
      <c r="BC421" s="4"/>
      <c r="BD421" s="4"/>
      <c r="BE421" s="9"/>
      <c r="BF421" s="7"/>
      <c r="BG421" s="7"/>
      <c r="BH421" s="7" t="str">
        <f t="shared" ca="1" si="91"/>
        <v/>
      </c>
      <c r="BI421" s="4" t="str">
        <f t="shared" si="102"/>
        <v/>
      </c>
      <c r="BJ421" s="123" t="str">
        <f t="shared" si="92"/>
        <v/>
      </c>
      <c r="BK421" s="140" t="str">
        <f t="shared" si="98"/>
        <v/>
      </c>
      <c r="BQ421" s="4" t="str">
        <f>IF(IFERROR(VLOOKUP(C421,C422:C$1993,1,0),"")="","",COUNTIF(C:C,C421))</f>
        <v/>
      </c>
      <c r="BU421" s="5" t="str">
        <f>IF(B421="","",IF(BQ421="",1+(MAX(BU$2:BU420)),""))</f>
        <v/>
      </c>
      <c r="BV421" s="5" t="str">
        <f t="shared" si="93"/>
        <v/>
      </c>
      <c r="BW421" s="5" t="str">
        <f t="shared" si="94"/>
        <v/>
      </c>
      <c r="BX421" s="14" t="str">
        <f t="shared" si="95"/>
        <v/>
      </c>
      <c r="BY421" s="28"/>
      <c r="BZ421" s="15"/>
      <c r="CA421" s="5" t="str">
        <f t="shared" si="104"/>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43"/>
      <c r="AY422" s="124"/>
      <c r="AZ422" s="124"/>
      <c r="BA422" s="4"/>
      <c r="BB422" s="127"/>
      <c r="BC422" s="4"/>
      <c r="BD422" s="4"/>
      <c r="BE422" s="9"/>
      <c r="BF422" s="7"/>
      <c r="BG422" s="7"/>
      <c r="BH422" s="7" t="str">
        <f t="shared" ca="1" si="91"/>
        <v/>
      </c>
      <c r="BI422" s="4" t="str">
        <f t="shared" si="102"/>
        <v/>
      </c>
      <c r="BJ422" s="123" t="str">
        <f t="shared" si="92"/>
        <v/>
      </c>
      <c r="BK422" s="140" t="str">
        <f t="shared" si="98"/>
        <v/>
      </c>
      <c r="BQ422" s="4" t="str">
        <f>IF(IFERROR(VLOOKUP(C422,C423:C$1993,1,0),"")="","",COUNTIF(C:C,C422))</f>
        <v/>
      </c>
      <c r="BU422" s="5" t="str">
        <f>IF(B422="","",IF(BQ422="",1+(MAX(BU$2:BU421)),""))</f>
        <v/>
      </c>
      <c r="BV422" s="5" t="str">
        <f t="shared" si="93"/>
        <v/>
      </c>
      <c r="BW422" s="5" t="str">
        <f t="shared" si="94"/>
        <v/>
      </c>
      <c r="BX422" s="14" t="str">
        <f t="shared" si="95"/>
        <v/>
      </c>
      <c r="BY422" s="28"/>
      <c r="BZ422" s="15"/>
      <c r="CA422" s="5" t="str">
        <f t="shared" si="104"/>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43"/>
      <c r="AY423" s="124"/>
      <c r="AZ423" s="124"/>
      <c r="BA423" s="4"/>
      <c r="BB423" s="127"/>
      <c r="BC423" s="4"/>
      <c r="BD423" s="4"/>
      <c r="BE423" s="9"/>
      <c r="BF423" s="7"/>
      <c r="BG423" s="7"/>
      <c r="BH423" s="7" t="str">
        <f t="shared" ca="1" si="91"/>
        <v/>
      </c>
      <c r="BI423" s="4" t="str">
        <f t="shared" si="102"/>
        <v/>
      </c>
      <c r="BJ423" s="123" t="str">
        <f t="shared" si="92"/>
        <v/>
      </c>
      <c r="BK423" s="140" t="str">
        <f t="shared" si="98"/>
        <v/>
      </c>
      <c r="BQ423" s="4" t="str">
        <f>IF(IFERROR(VLOOKUP(C423,C424:C$1993,1,0),"")="","",COUNTIF(C:C,C423))</f>
        <v/>
      </c>
      <c r="BU423" s="5" t="str">
        <f>IF(B423="","",IF(BQ423="",1+(MAX(BU$2:BU422)),""))</f>
        <v/>
      </c>
      <c r="BV423" s="5" t="str">
        <f t="shared" si="93"/>
        <v/>
      </c>
      <c r="BW423" s="5" t="str">
        <f t="shared" si="94"/>
        <v/>
      </c>
      <c r="BX423" s="14" t="str">
        <f t="shared" si="95"/>
        <v/>
      </c>
      <c r="BY423" s="28"/>
      <c r="BZ423" s="15"/>
      <c r="CA423" s="5" t="str">
        <f t="shared" si="104"/>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43"/>
      <c r="AY424" s="124"/>
      <c r="AZ424" s="124"/>
      <c r="BA424" s="4"/>
      <c r="BB424" s="127"/>
      <c r="BC424" s="4"/>
      <c r="BD424" s="4"/>
      <c r="BE424" s="9"/>
      <c r="BF424" s="7"/>
      <c r="BG424" s="7"/>
      <c r="BH424" s="7" t="str">
        <f t="shared" ca="1" si="91"/>
        <v/>
      </c>
      <c r="BI424" s="4" t="str">
        <f t="shared" si="102"/>
        <v/>
      </c>
      <c r="BJ424" s="123" t="str">
        <f t="shared" si="92"/>
        <v/>
      </c>
      <c r="BK424" s="140" t="str">
        <f t="shared" si="98"/>
        <v/>
      </c>
      <c r="BQ424" s="4" t="str">
        <f>IF(IFERROR(VLOOKUP(C424,C425:C$1993,1,0),"")="","",COUNTIF(C:C,C424))</f>
        <v/>
      </c>
      <c r="BU424" s="5" t="str">
        <f>IF(B424="","",IF(BQ424="",1+(MAX(BU$2:BU423)),""))</f>
        <v/>
      </c>
      <c r="BV424" s="5" t="str">
        <f t="shared" si="93"/>
        <v/>
      </c>
      <c r="BW424" s="5" t="str">
        <f t="shared" si="94"/>
        <v/>
      </c>
      <c r="BX424" s="14" t="str">
        <f t="shared" si="95"/>
        <v/>
      </c>
      <c r="BY424" s="28"/>
      <c r="BZ424" s="15"/>
      <c r="CA424" s="5" t="str">
        <f t="shared" si="104"/>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43"/>
      <c r="AY425" s="124"/>
      <c r="AZ425" s="124"/>
      <c r="BA425" s="4"/>
      <c r="BB425" s="127"/>
      <c r="BC425" s="4"/>
      <c r="BD425" s="4"/>
      <c r="BE425" s="9"/>
      <c r="BF425" s="7"/>
      <c r="BG425" s="7"/>
      <c r="BH425" s="7" t="str">
        <f t="shared" ca="1" si="91"/>
        <v/>
      </c>
      <c r="BI425" s="4" t="str">
        <f t="shared" si="102"/>
        <v/>
      </c>
      <c r="BJ425" s="123" t="str">
        <f t="shared" si="92"/>
        <v/>
      </c>
      <c r="BK425" s="140" t="str">
        <f t="shared" si="98"/>
        <v/>
      </c>
      <c r="BQ425" s="4" t="str">
        <f>IF(IFERROR(VLOOKUP(C425,C426:C$1993,1,0),"")="","",COUNTIF(C:C,C425))</f>
        <v/>
      </c>
      <c r="BU425" s="5" t="str">
        <f>IF(B425="","",IF(BQ425="",1+(MAX(BU$2:BU424)),""))</f>
        <v/>
      </c>
      <c r="BV425" s="5" t="str">
        <f t="shared" si="93"/>
        <v/>
      </c>
      <c r="BW425" s="5" t="str">
        <f t="shared" si="94"/>
        <v/>
      </c>
      <c r="BX425" s="14" t="str">
        <f t="shared" si="95"/>
        <v/>
      </c>
      <c r="BY425" s="28"/>
      <c r="BZ425" s="15"/>
      <c r="CA425" s="5" t="str">
        <f t="shared" si="104"/>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43"/>
      <c r="AY426" s="124"/>
      <c r="AZ426" s="124"/>
      <c r="BA426" s="4"/>
      <c r="BB426" s="127"/>
      <c r="BC426" s="4"/>
      <c r="BD426" s="4"/>
      <c r="BE426" s="9"/>
      <c r="BF426" s="7"/>
      <c r="BG426" s="7"/>
      <c r="BH426" s="7" t="str">
        <f t="shared" ca="1" si="91"/>
        <v/>
      </c>
      <c r="BI426" s="4" t="str">
        <f t="shared" si="102"/>
        <v/>
      </c>
      <c r="BJ426" s="123" t="str">
        <f t="shared" si="92"/>
        <v/>
      </c>
      <c r="BK426" s="140" t="str">
        <f t="shared" si="98"/>
        <v/>
      </c>
      <c r="BQ426" s="4" t="str">
        <f>IF(IFERROR(VLOOKUP(C426,C427:C$1993,1,0),"")="","",COUNTIF(C:C,C426))</f>
        <v/>
      </c>
      <c r="BU426" s="5" t="str">
        <f>IF(B426="","",IF(BQ426="",1+(MAX(BU$2:BU425)),""))</f>
        <v/>
      </c>
      <c r="BV426" s="5" t="str">
        <f t="shared" si="93"/>
        <v/>
      </c>
      <c r="BW426" s="5" t="str">
        <f t="shared" si="94"/>
        <v/>
      </c>
      <c r="BX426" s="14" t="str">
        <f t="shared" si="95"/>
        <v/>
      </c>
      <c r="BY426" s="28"/>
      <c r="BZ426" s="15"/>
      <c r="CA426" s="5" t="str">
        <f t="shared" si="104"/>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43"/>
      <c r="AY427" s="124"/>
      <c r="AZ427" s="124"/>
      <c r="BA427" s="4"/>
      <c r="BB427" s="127"/>
      <c r="BC427" s="4"/>
      <c r="BD427" s="4"/>
      <c r="BE427" s="9"/>
      <c r="BF427" s="7"/>
      <c r="BG427" s="7"/>
      <c r="BH427" s="7" t="str">
        <f t="shared" ca="1" si="91"/>
        <v/>
      </c>
      <c r="BI427" s="4" t="str">
        <f t="shared" si="102"/>
        <v/>
      </c>
      <c r="BJ427" s="123" t="str">
        <f t="shared" si="92"/>
        <v/>
      </c>
      <c r="BK427" s="140" t="str">
        <f t="shared" si="98"/>
        <v/>
      </c>
      <c r="BQ427" s="4" t="str">
        <f>IF(IFERROR(VLOOKUP(C427,C428:C$1993,1,0),"")="","",COUNTIF(C:C,C427))</f>
        <v/>
      </c>
      <c r="BU427" s="5" t="str">
        <f>IF(B427="","",IF(BQ427="",1+(MAX(BU$2:BU426)),""))</f>
        <v/>
      </c>
      <c r="BV427" s="5" t="str">
        <f t="shared" si="93"/>
        <v/>
      </c>
      <c r="BW427" s="5" t="str">
        <f t="shared" si="94"/>
        <v/>
      </c>
      <c r="BX427" s="14" t="str">
        <f t="shared" si="95"/>
        <v/>
      </c>
      <c r="BY427" s="28"/>
      <c r="BZ427" s="15"/>
      <c r="CA427" s="5" t="str">
        <f t="shared" si="104"/>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43"/>
      <c r="AY428" s="124"/>
      <c r="AZ428" s="124"/>
      <c r="BA428" s="4"/>
      <c r="BB428" s="127"/>
      <c r="BC428" s="4"/>
      <c r="BD428" s="4"/>
      <c r="BE428" s="9"/>
      <c r="BF428" s="7"/>
      <c r="BG428" s="7"/>
      <c r="BH428" s="7" t="str">
        <f t="shared" ca="1" si="91"/>
        <v/>
      </c>
      <c r="BI428" s="4" t="str">
        <f t="shared" si="102"/>
        <v/>
      </c>
      <c r="BJ428" s="123" t="str">
        <f t="shared" si="92"/>
        <v/>
      </c>
      <c r="BK428" s="140" t="str">
        <f t="shared" si="98"/>
        <v/>
      </c>
      <c r="BQ428" s="4" t="str">
        <f>IF(IFERROR(VLOOKUP(C428,C429:C$1993,1,0),"")="","",COUNTIF(C:C,C428))</f>
        <v/>
      </c>
      <c r="BU428" s="5" t="str">
        <f>IF(B428="","",IF(BQ428="",1+(MAX(BU$2:BU427)),""))</f>
        <v/>
      </c>
      <c r="BV428" s="5" t="str">
        <f t="shared" si="93"/>
        <v/>
      </c>
      <c r="BW428" s="5" t="str">
        <f t="shared" si="94"/>
        <v/>
      </c>
      <c r="BX428" s="14" t="str">
        <f t="shared" si="95"/>
        <v/>
      </c>
      <c r="BY428" s="28"/>
      <c r="BZ428" s="15"/>
      <c r="CA428" s="5" t="str">
        <f t="shared" si="104"/>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43"/>
      <c r="AY429" s="124"/>
      <c r="AZ429" s="124"/>
      <c r="BA429" s="4"/>
      <c r="BB429" s="127"/>
      <c r="BC429" s="4"/>
      <c r="BD429" s="4"/>
      <c r="BE429" s="9"/>
      <c r="BF429" s="7"/>
      <c r="BG429" s="7"/>
      <c r="BH429" s="7" t="str">
        <f t="shared" ca="1" si="91"/>
        <v/>
      </c>
      <c r="BI429" s="4" t="str">
        <f t="shared" si="102"/>
        <v/>
      </c>
      <c r="BJ429" s="123" t="str">
        <f t="shared" si="92"/>
        <v/>
      </c>
      <c r="BK429" s="140" t="str">
        <f t="shared" si="98"/>
        <v/>
      </c>
      <c r="BQ429" s="4" t="str">
        <f>IF(IFERROR(VLOOKUP(C429,C430:C$1993,1,0),"")="","",COUNTIF(C:C,C429))</f>
        <v/>
      </c>
      <c r="BU429" s="5" t="str">
        <f>IF(B429="","",IF(BQ429="",1+(MAX(BU$2:BU428)),""))</f>
        <v/>
      </c>
      <c r="BV429" s="5" t="str">
        <f t="shared" si="93"/>
        <v/>
      </c>
      <c r="BW429" s="5" t="str">
        <f t="shared" si="94"/>
        <v/>
      </c>
      <c r="BX429" s="14" t="str">
        <f t="shared" si="95"/>
        <v/>
      </c>
      <c r="BY429" s="28"/>
      <c r="BZ429" s="15"/>
      <c r="CA429" s="5" t="str">
        <f t="shared" si="104"/>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43"/>
      <c r="AY430" s="124"/>
      <c r="AZ430" s="124"/>
      <c r="BA430" s="4"/>
      <c r="BB430" s="127"/>
      <c r="BC430" s="4"/>
      <c r="BD430" s="4"/>
      <c r="BE430" s="9"/>
      <c r="BF430" s="7"/>
      <c r="BG430" s="7"/>
      <c r="BH430" s="7" t="str">
        <f t="shared" ca="1" si="91"/>
        <v/>
      </c>
      <c r="BI430" s="4" t="str">
        <f t="shared" si="102"/>
        <v/>
      </c>
      <c r="BJ430" s="123" t="str">
        <f t="shared" si="92"/>
        <v/>
      </c>
      <c r="BK430" s="140" t="str">
        <f t="shared" si="98"/>
        <v/>
      </c>
      <c r="BQ430" s="4" t="str">
        <f>IF(IFERROR(VLOOKUP(C430,C431:C$1993,1,0),"")="","",COUNTIF(C:C,C430))</f>
        <v/>
      </c>
      <c r="BU430" s="5" t="str">
        <f>IF(B430="","",IF(BQ430="",1+(MAX(BU$2:BU429)),""))</f>
        <v/>
      </c>
      <c r="BV430" s="5" t="str">
        <f t="shared" si="93"/>
        <v/>
      </c>
      <c r="BW430" s="5" t="str">
        <f t="shared" si="94"/>
        <v/>
      </c>
      <c r="BX430" s="14" t="str">
        <f t="shared" si="95"/>
        <v/>
      </c>
      <c r="BY430" s="28"/>
      <c r="BZ430" s="15"/>
      <c r="CA430" s="5" t="str">
        <f t="shared" si="104"/>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43"/>
      <c r="AY431" s="124"/>
      <c r="AZ431" s="124"/>
      <c r="BA431" s="4"/>
      <c r="BB431" s="127"/>
      <c r="BC431" s="4"/>
      <c r="BD431" s="4"/>
      <c r="BE431" s="9"/>
      <c r="BF431" s="7"/>
      <c r="BG431" s="7"/>
      <c r="BH431" s="7" t="str">
        <f t="shared" ca="1" si="91"/>
        <v/>
      </c>
      <c r="BI431" s="4" t="str">
        <f t="shared" si="102"/>
        <v/>
      </c>
      <c r="BJ431" s="123" t="str">
        <f t="shared" si="92"/>
        <v/>
      </c>
      <c r="BK431" s="140" t="str">
        <f t="shared" si="98"/>
        <v/>
      </c>
      <c r="BQ431" s="4" t="str">
        <f>IF(IFERROR(VLOOKUP(C431,C432:C$1993,1,0),"")="","",COUNTIF(C:C,C431))</f>
        <v/>
      </c>
      <c r="BU431" s="5" t="str">
        <f>IF(B431="","",IF(BQ431="",1+(MAX(BU$2:BU430)),""))</f>
        <v/>
      </c>
      <c r="BV431" s="5" t="str">
        <f t="shared" si="93"/>
        <v/>
      </c>
      <c r="BW431" s="5" t="str">
        <f t="shared" si="94"/>
        <v/>
      </c>
      <c r="BX431" s="14" t="str">
        <f t="shared" si="95"/>
        <v/>
      </c>
      <c r="BY431" s="28"/>
      <c r="BZ431" s="15"/>
      <c r="CA431" s="5" t="str">
        <f t="shared" si="104"/>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43"/>
      <c r="AY432" s="124"/>
      <c r="AZ432" s="124"/>
      <c r="BA432" s="4"/>
      <c r="BB432" s="127"/>
      <c r="BC432" s="4"/>
      <c r="BD432" s="4"/>
      <c r="BE432" s="9"/>
      <c r="BF432" s="7"/>
      <c r="BG432" s="7"/>
      <c r="BH432" s="7" t="str">
        <f t="shared" ca="1" si="91"/>
        <v/>
      </c>
      <c r="BI432" s="4" t="str">
        <f t="shared" si="102"/>
        <v/>
      </c>
      <c r="BJ432" s="123" t="str">
        <f t="shared" si="92"/>
        <v/>
      </c>
      <c r="BK432" s="140" t="str">
        <f t="shared" si="98"/>
        <v/>
      </c>
      <c r="BQ432" s="4" t="str">
        <f>IF(IFERROR(VLOOKUP(C432,C433:C$1993,1,0),"")="","",COUNTIF(C:C,C432))</f>
        <v/>
      </c>
      <c r="BU432" s="5" t="str">
        <f>IF(B432="","",IF(BQ432="",1+(MAX(BU$2:BU431)),""))</f>
        <v/>
      </c>
      <c r="BV432" s="5" t="str">
        <f t="shared" si="93"/>
        <v/>
      </c>
      <c r="BW432" s="5" t="str">
        <f t="shared" si="94"/>
        <v/>
      </c>
      <c r="BX432" s="14" t="str">
        <f t="shared" si="95"/>
        <v/>
      </c>
      <c r="BY432" s="28"/>
      <c r="BZ432" s="15"/>
      <c r="CA432" s="5" t="str">
        <f t="shared" si="104"/>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43"/>
      <c r="AY433" s="124"/>
      <c r="AZ433" s="124"/>
      <c r="BA433" s="4"/>
      <c r="BB433" s="127"/>
      <c r="BC433" s="4"/>
      <c r="BD433" s="4"/>
      <c r="BE433" s="9"/>
      <c r="BF433" s="7"/>
      <c r="BG433" s="7"/>
      <c r="BH433" s="7" t="str">
        <f t="shared" ca="1" si="91"/>
        <v/>
      </c>
      <c r="BI433" s="4" t="str">
        <f t="shared" si="102"/>
        <v/>
      </c>
      <c r="BJ433" s="123" t="str">
        <f t="shared" si="92"/>
        <v/>
      </c>
      <c r="BK433" s="140" t="str">
        <f t="shared" si="98"/>
        <v/>
      </c>
      <c r="BQ433" s="4" t="str">
        <f>IF(IFERROR(VLOOKUP(C433,C434:C$1993,1,0),"")="","",COUNTIF(C:C,C433))</f>
        <v/>
      </c>
      <c r="BU433" s="5" t="str">
        <f>IF(B433="","",IF(BQ433="",1+(MAX(BU$2:BU432)),""))</f>
        <v/>
      </c>
      <c r="BV433" s="5" t="str">
        <f t="shared" si="93"/>
        <v/>
      </c>
      <c r="BW433" s="5" t="str">
        <f t="shared" si="94"/>
        <v/>
      </c>
      <c r="BX433" s="14" t="str">
        <f t="shared" si="95"/>
        <v/>
      </c>
      <c r="BY433" s="28"/>
      <c r="BZ433" s="15"/>
      <c r="CA433" s="5" t="str">
        <f t="shared" si="104"/>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43"/>
      <c r="AY434" s="124"/>
      <c r="AZ434" s="124"/>
      <c r="BA434" s="4"/>
      <c r="BB434" s="127"/>
      <c r="BC434" s="4"/>
      <c r="BD434" s="4"/>
      <c r="BE434" s="9"/>
      <c r="BF434" s="7"/>
      <c r="BG434" s="7"/>
      <c r="BH434" s="7" t="str">
        <f t="shared" ca="1" si="91"/>
        <v/>
      </c>
      <c r="BI434" s="4" t="str">
        <f t="shared" si="102"/>
        <v/>
      </c>
      <c r="BJ434" s="123" t="str">
        <f t="shared" si="92"/>
        <v/>
      </c>
      <c r="BK434" s="140" t="str">
        <f t="shared" si="98"/>
        <v/>
      </c>
      <c r="BQ434" s="4" t="str">
        <f>IF(IFERROR(VLOOKUP(C434,C435:C$1993,1,0),"")="","",COUNTIF(C:C,C434))</f>
        <v/>
      </c>
      <c r="BU434" s="5" t="str">
        <f>IF(B434="","",IF(BQ434="",1+(MAX(BU$2:BU433)),""))</f>
        <v/>
      </c>
      <c r="BV434" s="5" t="str">
        <f t="shared" si="93"/>
        <v/>
      </c>
      <c r="BW434" s="5" t="str">
        <f t="shared" si="94"/>
        <v/>
      </c>
      <c r="BX434" s="14" t="str">
        <f t="shared" si="95"/>
        <v/>
      </c>
      <c r="BY434" s="28"/>
      <c r="BZ434" s="15"/>
      <c r="CA434" s="5" t="str">
        <f t="shared" si="104"/>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43"/>
      <c r="AY435" s="124"/>
      <c r="AZ435" s="124"/>
      <c r="BA435" s="4"/>
      <c r="BB435" s="127"/>
      <c r="BC435" s="4"/>
      <c r="BD435" s="4"/>
      <c r="BE435" s="9"/>
      <c r="BF435" s="7"/>
      <c r="BG435" s="7"/>
      <c r="BH435" s="7" t="str">
        <f t="shared" ca="1" si="91"/>
        <v/>
      </c>
      <c r="BI435" s="4" t="str">
        <f t="shared" si="102"/>
        <v/>
      </c>
      <c r="BJ435" s="123" t="str">
        <f t="shared" si="92"/>
        <v/>
      </c>
      <c r="BK435" s="140" t="str">
        <f t="shared" si="98"/>
        <v/>
      </c>
      <c r="BQ435" s="4" t="str">
        <f>IF(IFERROR(VLOOKUP(C435,C436:C$1993,1,0),"")="","",COUNTIF(C:C,C435))</f>
        <v/>
      </c>
      <c r="BU435" s="5" t="str">
        <f>IF(B435="","",IF(BQ435="",1+(MAX(BU$2:BU434)),""))</f>
        <v/>
      </c>
      <c r="BV435" s="5" t="str">
        <f t="shared" si="93"/>
        <v/>
      </c>
      <c r="BW435" s="5" t="str">
        <f t="shared" si="94"/>
        <v/>
      </c>
      <c r="BX435" s="14" t="str">
        <f t="shared" si="95"/>
        <v/>
      </c>
      <c r="BY435" s="28"/>
      <c r="BZ435" s="15"/>
      <c r="CA435" s="5" t="str">
        <f t="shared" si="104"/>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43"/>
      <c r="AY436" s="124"/>
      <c r="AZ436" s="124"/>
      <c r="BA436" s="4"/>
      <c r="BB436" s="127"/>
      <c r="BC436" s="4"/>
      <c r="BD436" s="4"/>
      <c r="BE436" s="9"/>
      <c r="BF436" s="7"/>
      <c r="BG436" s="7"/>
      <c r="BH436" s="7" t="str">
        <f t="shared" ca="1" si="91"/>
        <v/>
      </c>
      <c r="BI436" s="4" t="str">
        <f t="shared" si="102"/>
        <v/>
      </c>
      <c r="BJ436" s="123" t="str">
        <f t="shared" si="92"/>
        <v/>
      </c>
      <c r="BK436" s="140" t="str">
        <f t="shared" si="98"/>
        <v/>
      </c>
      <c r="BQ436" s="4" t="str">
        <f>IF(IFERROR(VLOOKUP(C436,C437:C$1993,1,0),"")="","",COUNTIF(C:C,C436))</f>
        <v/>
      </c>
      <c r="BU436" s="5" t="str">
        <f>IF(B436="","",IF(BQ436="",1+(MAX(BU$2:BU435)),""))</f>
        <v/>
      </c>
      <c r="BV436" s="5" t="str">
        <f t="shared" si="93"/>
        <v/>
      </c>
      <c r="BW436" s="5" t="str">
        <f t="shared" si="94"/>
        <v/>
      </c>
      <c r="BX436" s="14" t="str">
        <f t="shared" si="95"/>
        <v/>
      </c>
      <c r="BY436" s="28"/>
      <c r="BZ436" s="15"/>
      <c r="CA436" s="5" t="str">
        <f t="shared" si="104"/>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43"/>
      <c r="AY437" s="124"/>
      <c r="AZ437" s="124"/>
      <c r="BA437" s="4"/>
      <c r="BB437" s="127"/>
      <c r="BC437" s="4"/>
      <c r="BD437" s="4"/>
      <c r="BE437" s="9"/>
      <c r="BF437" s="7"/>
      <c r="BG437" s="7"/>
      <c r="BH437" s="7" t="str">
        <f t="shared" ca="1" si="91"/>
        <v/>
      </c>
      <c r="BI437" s="4" t="str">
        <f t="shared" si="102"/>
        <v/>
      </c>
      <c r="BJ437" s="123" t="str">
        <f t="shared" si="92"/>
        <v/>
      </c>
      <c r="BK437" s="140" t="str">
        <f t="shared" si="98"/>
        <v/>
      </c>
      <c r="BQ437" s="4" t="str">
        <f>IF(IFERROR(VLOOKUP(C437,C438:C$1993,1,0),"")="","",COUNTIF(C:C,C437))</f>
        <v/>
      </c>
      <c r="BU437" s="5" t="str">
        <f>IF(B437="","",IF(BQ437="",1+(MAX(BU$2:BU436)),""))</f>
        <v/>
      </c>
      <c r="BV437" s="5" t="str">
        <f t="shared" si="93"/>
        <v/>
      </c>
      <c r="BW437" s="5" t="str">
        <f t="shared" si="94"/>
        <v/>
      </c>
      <c r="BX437" s="14" t="str">
        <f t="shared" si="95"/>
        <v/>
      </c>
      <c r="BY437" s="28"/>
      <c r="BZ437" s="15"/>
      <c r="CA437" s="5" t="str">
        <f t="shared" si="104"/>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43"/>
      <c r="AY438" s="124"/>
      <c r="AZ438" s="124"/>
      <c r="BA438" s="4"/>
      <c r="BB438" s="127"/>
      <c r="BC438" s="4"/>
      <c r="BD438" s="4"/>
      <c r="BE438" s="9"/>
      <c r="BF438" s="7"/>
      <c r="BG438" s="7"/>
      <c r="BH438" s="7" t="str">
        <f t="shared" ca="1" si="91"/>
        <v/>
      </c>
      <c r="BI438" s="4" t="str">
        <f t="shared" si="102"/>
        <v/>
      </c>
      <c r="BJ438" s="123" t="str">
        <f t="shared" si="92"/>
        <v/>
      </c>
      <c r="BK438" s="140" t="str">
        <f t="shared" si="98"/>
        <v/>
      </c>
      <c r="BQ438" s="4" t="str">
        <f>IF(IFERROR(VLOOKUP(C438,C439:C$1993,1,0),"")="","",COUNTIF(C:C,C438))</f>
        <v/>
      </c>
      <c r="BU438" s="5" t="str">
        <f>IF(B438="","",IF(BQ438="",1+(MAX(BU$2:BU437)),""))</f>
        <v/>
      </c>
      <c r="BV438" s="5" t="str">
        <f t="shared" si="93"/>
        <v/>
      </c>
      <c r="BW438" s="5" t="str">
        <f t="shared" si="94"/>
        <v/>
      </c>
      <c r="BX438" s="14" t="str">
        <f t="shared" si="95"/>
        <v/>
      </c>
      <c r="BY438" s="28"/>
      <c r="BZ438" s="15"/>
      <c r="CA438" s="5" t="str">
        <f t="shared" si="104"/>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43"/>
      <c r="AY439" s="124"/>
      <c r="AZ439" s="124"/>
      <c r="BA439" s="4"/>
      <c r="BB439" s="127"/>
      <c r="BC439" s="4"/>
      <c r="BD439" s="4"/>
      <c r="BE439" s="9"/>
      <c r="BF439" s="7"/>
      <c r="BG439" s="7"/>
      <c r="BH439" s="7" t="str">
        <f t="shared" ca="1" si="91"/>
        <v/>
      </c>
      <c r="BI439" s="4" t="str">
        <f t="shared" si="102"/>
        <v/>
      </c>
      <c r="BJ439" s="123" t="str">
        <f t="shared" si="92"/>
        <v/>
      </c>
      <c r="BK439" s="140" t="str">
        <f t="shared" si="98"/>
        <v/>
      </c>
      <c r="BQ439" s="4" t="str">
        <f>IF(IFERROR(VLOOKUP(C439,C440:C$1993,1,0),"")="","",COUNTIF(C:C,C439))</f>
        <v/>
      </c>
      <c r="BU439" s="5" t="str">
        <f>IF(B439="","",IF(BQ439="",1+(MAX(BU$2:BU438)),""))</f>
        <v/>
      </c>
      <c r="BV439" s="5" t="str">
        <f t="shared" si="93"/>
        <v/>
      </c>
      <c r="BW439" s="5" t="str">
        <f t="shared" si="94"/>
        <v/>
      </c>
      <c r="BX439" s="14" t="str">
        <f t="shared" si="95"/>
        <v/>
      </c>
      <c r="BY439" s="28"/>
      <c r="BZ439" s="15"/>
      <c r="CA439" s="5" t="str">
        <f t="shared" si="104"/>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43"/>
      <c r="AY440" s="124"/>
      <c r="AZ440" s="124"/>
      <c r="BA440" s="4"/>
      <c r="BB440" s="127"/>
      <c r="BC440" s="4"/>
      <c r="BD440" s="4"/>
      <c r="BE440" s="9"/>
      <c r="BF440" s="7"/>
      <c r="BG440" s="7"/>
      <c r="BH440" s="7" t="str">
        <f t="shared" ca="1" si="91"/>
        <v/>
      </c>
      <c r="BI440" s="4" t="str">
        <f t="shared" si="102"/>
        <v/>
      </c>
      <c r="BJ440" s="123" t="str">
        <f t="shared" si="92"/>
        <v/>
      </c>
      <c r="BK440" s="140" t="str">
        <f t="shared" si="98"/>
        <v/>
      </c>
      <c r="BQ440" s="4" t="str">
        <f>IF(IFERROR(VLOOKUP(C440,C441:C$1993,1,0),"")="","",COUNTIF(C:C,C440))</f>
        <v/>
      </c>
      <c r="BU440" s="5" t="str">
        <f>IF(B440="","",IF(BQ440="",1+(MAX(BU$2:BU439)),""))</f>
        <v/>
      </c>
      <c r="BV440" s="5" t="str">
        <f t="shared" si="93"/>
        <v/>
      </c>
      <c r="BW440" s="5" t="str">
        <f t="shared" si="94"/>
        <v/>
      </c>
      <c r="BX440" s="14" t="str">
        <f t="shared" si="95"/>
        <v/>
      </c>
      <c r="BY440" s="28"/>
      <c r="BZ440" s="15"/>
      <c r="CA440" s="5" t="str">
        <f t="shared" si="104"/>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43"/>
      <c r="AY441" s="124"/>
      <c r="AZ441" s="124"/>
      <c r="BA441" s="4"/>
      <c r="BB441" s="127"/>
      <c r="BC441" s="4"/>
      <c r="BD441" s="4"/>
      <c r="BE441" s="9"/>
      <c r="BF441" s="7"/>
      <c r="BG441" s="7"/>
      <c r="BH441" s="7" t="str">
        <f t="shared" ca="1" si="91"/>
        <v/>
      </c>
      <c r="BI441" s="4" t="str">
        <f t="shared" si="102"/>
        <v/>
      </c>
      <c r="BJ441" s="123" t="str">
        <f t="shared" si="92"/>
        <v/>
      </c>
      <c r="BK441" s="140" t="str">
        <f t="shared" si="98"/>
        <v/>
      </c>
      <c r="BQ441" s="4" t="str">
        <f>IF(IFERROR(VLOOKUP(C441,C442:C$1993,1,0),"")="","",COUNTIF(C:C,C441))</f>
        <v/>
      </c>
      <c r="BU441" s="5" t="str">
        <f>IF(B441="","",IF(BQ441="",1+(MAX(BU$2:BU440)),""))</f>
        <v/>
      </c>
      <c r="BV441" s="5" t="str">
        <f t="shared" si="93"/>
        <v/>
      </c>
      <c r="BW441" s="5" t="str">
        <f t="shared" si="94"/>
        <v/>
      </c>
      <c r="BX441" s="14" t="str">
        <f t="shared" si="95"/>
        <v/>
      </c>
      <c r="BY441" s="28"/>
      <c r="BZ441" s="15"/>
      <c r="CA441" s="5" t="str">
        <f t="shared" si="104"/>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43"/>
      <c r="AY442" s="124"/>
      <c r="AZ442" s="124"/>
      <c r="BA442" s="4"/>
      <c r="BB442" s="127"/>
      <c r="BC442" s="4"/>
      <c r="BD442" s="4"/>
      <c r="BE442" s="9"/>
      <c r="BF442" s="7"/>
      <c r="BG442" s="7"/>
      <c r="BH442" s="7" t="str">
        <f t="shared" ca="1" si="91"/>
        <v/>
      </c>
      <c r="BI442" s="4" t="str">
        <f t="shared" si="102"/>
        <v/>
      </c>
      <c r="BJ442" s="123" t="str">
        <f t="shared" si="92"/>
        <v/>
      </c>
      <c r="BK442" s="140" t="str">
        <f t="shared" si="98"/>
        <v/>
      </c>
      <c r="BQ442" s="4" t="str">
        <f>IF(IFERROR(VLOOKUP(C442,C443:C$1993,1,0),"")="","",COUNTIF(C:C,C442))</f>
        <v/>
      </c>
      <c r="BU442" s="5" t="str">
        <f>IF(B442="","",IF(BQ442="",1+(MAX(BU$2:BU441)),""))</f>
        <v/>
      </c>
      <c r="BV442" s="5" t="str">
        <f t="shared" si="93"/>
        <v/>
      </c>
      <c r="BW442" s="5" t="str">
        <f t="shared" si="94"/>
        <v/>
      </c>
      <c r="BX442" s="14" t="str">
        <f t="shared" si="95"/>
        <v/>
      </c>
      <c r="BY442" s="28"/>
      <c r="BZ442" s="15"/>
      <c r="CA442" s="5" t="str">
        <f t="shared" si="104"/>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43"/>
      <c r="AY443" s="124"/>
      <c r="AZ443" s="124"/>
      <c r="BA443" s="4"/>
      <c r="BB443" s="127"/>
      <c r="BC443" s="4"/>
      <c r="BD443" s="4"/>
      <c r="BE443" s="9"/>
      <c r="BF443" s="7"/>
      <c r="BG443" s="7"/>
      <c r="BH443" s="7" t="str">
        <f t="shared" ca="1" si="91"/>
        <v/>
      </c>
      <c r="BI443" s="4" t="str">
        <f t="shared" si="102"/>
        <v/>
      </c>
      <c r="BJ443" s="123" t="str">
        <f t="shared" si="92"/>
        <v/>
      </c>
      <c r="BK443" s="140" t="str">
        <f t="shared" si="98"/>
        <v/>
      </c>
      <c r="BQ443" s="4" t="str">
        <f>IF(IFERROR(VLOOKUP(C443,C444:C$1993,1,0),"")="","",COUNTIF(C:C,C443))</f>
        <v/>
      </c>
      <c r="BU443" s="5" t="str">
        <f>IF(B443="","",IF(BQ443="",1+(MAX(BU$2:BU442)),""))</f>
        <v/>
      </c>
      <c r="BV443" s="5" t="str">
        <f t="shared" si="93"/>
        <v/>
      </c>
      <c r="BW443" s="5" t="str">
        <f t="shared" si="94"/>
        <v/>
      </c>
      <c r="BX443" s="14" t="str">
        <f t="shared" si="95"/>
        <v/>
      </c>
      <c r="BY443" s="28"/>
      <c r="BZ443" s="15"/>
      <c r="CA443" s="5" t="str">
        <f t="shared" si="104"/>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43"/>
      <c r="AY444" s="124"/>
      <c r="AZ444" s="124"/>
      <c r="BA444" s="4"/>
      <c r="BB444" s="127"/>
      <c r="BC444" s="4"/>
      <c r="BD444" s="4"/>
      <c r="BE444" s="9"/>
      <c r="BF444" s="7"/>
      <c r="BG444" s="7"/>
      <c r="BH444" s="7" t="str">
        <f t="shared" ca="1" si="91"/>
        <v/>
      </c>
      <c r="BI444" s="4" t="str">
        <f t="shared" si="102"/>
        <v/>
      </c>
      <c r="BJ444" s="123" t="str">
        <f t="shared" si="92"/>
        <v/>
      </c>
      <c r="BK444" s="140" t="str">
        <f t="shared" si="98"/>
        <v/>
      </c>
      <c r="BQ444" s="4" t="str">
        <f>IF(IFERROR(VLOOKUP(C444,C445:C$1993,1,0),"")="","",COUNTIF(C:C,C444))</f>
        <v/>
      </c>
      <c r="BU444" s="5" t="str">
        <f>IF(B444="","",IF(BQ444="",1+(MAX(BU$2:BU443)),""))</f>
        <v/>
      </c>
      <c r="BV444" s="5" t="str">
        <f t="shared" si="93"/>
        <v/>
      </c>
      <c r="BW444" s="5" t="str">
        <f t="shared" si="94"/>
        <v/>
      </c>
      <c r="BX444" s="14" t="str">
        <f t="shared" si="95"/>
        <v/>
      </c>
      <c r="BY444" s="28"/>
      <c r="BZ444" s="15"/>
      <c r="CA444" s="5" t="str">
        <f t="shared" si="104"/>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43"/>
      <c r="AY445" s="124"/>
      <c r="AZ445" s="124"/>
      <c r="BA445" s="4"/>
      <c r="BB445" s="127"/>
      <c r="BC445" s="4"/>
      <c r="BD445" s="4"/>
      <c r="BE445" s="9"/>
      <c r="BF445" s="7"/>
      <c r="BG445" s="7"/>
      <c r="BH445" s="7" t="str">
        <f t="shared" ca="1" si="91"/>
        <v/>
      </c>
      <c r="BI445" s="4" t="str">
        <f t="shared" si="102"/>
        <v/>
      </c>
      <c r="BJ445" s="123" t="str">
        <f t="shared" si="92"/>
        <v/>
      </c>
      <c r="BK445" s="140" t="str">
        <f t="shared" si="98"/>
        <v/>
      </c>
      <c r="BQ445" s="4" t="str">
        <f>IF(IFERROR(VLOOKUP(C445,C446:C$1993,1,0),"")="","",COUNTIF(C:C,C445))</f>
        <v/>
      </c>
      <c r="BU445" s="5" t="str">
        <f>IF(B445="","",IF(BQ445="",1+(MAX(BU$2:BU444)),""))</f>
        <v/>
      </c>
      <c r="BV445" s="5" t="str">
        <f t="shared" si="93"/>
        <v/>
      </c>
      <c r="BW445" s="5" t="str">
        <f t="shared" si="94"/>
        <v/>
      </c>
      <c r="BX445" s="14" t="str">
        <f t="shared" si="95"/>
        <v/>
      </c>
      <c r="BY445" s="28"/>
      <c r="BZ445" s="15"/>
      <c r="CA445" s="5" t="str">
        <f t="shared" si="104"/>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43"/>
      <c r="AY446" s="124"/>
      <c r="AZ446" s="124"/>
      <c r="BA446" s="4"/>
      <c r="BB446" s="127"/>
      <c r="BC446" s="4"/>
      <c r="BD446" s="4"/>
      <c r="BE446" s="9"/>
      <c r="BF446" s="7"/>
      <c r="BG446" s="7"/>
      <c r="BH446" s="7" t="str">
        <f t="shared" ca="1" si="91"/>
        <v/>
      </c>
      <c r="BI446" s="4" t="str">
        <f t="shared" si="102"/>
        <v/>
      </c>
      <c r="BJ446" s="123" t="str">
        <f t="shared" si="92"/>
        <v/>
      </c>
      <c r="BK446" s="140" t="str">
        <f t="shared" si="98"/>
        <v/>
      </c>
      <c r="BQ446" s="4" t="str">
        <f>IF(IFERROR(VLOOKUP(C446,C447:C$1993,1,0),"")="","",COUNTIF(C:C,C446))</f>
        <v/>
      </c>
      <c r="BU446" s="5" t="str">
        <f>IF(B446="","",IF(BQ446="",1+(MAX(BU$2:BU445)),""))</f>
        <v/>
      </c>
      <c r="BV446" s="5" t="str">
        <f t="shared" si="93"/>
        <v/>
      </c>
      <c r="BW446" s="5" t="str">
        <f t="shared" si="94"/>
        <v/>
      </c>
      <c r="BX446" s="14" t="str">
        <f t="shared" si="95"/>
        <v/>
      </c>
      <c r="BY446" s="28"/>
      <c r="BZ446" s="15"/>
      <c r="CA446" s="5" t="str">
        <f t="shared" si="104"/>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43"/>
      <c r="AY447" s="124"/>
      <c r="AZ447" s="124"/>
      <c r="BA447" s="4"/>
      <c r="BB447" s="127"/>
      <c r="BC447" s="4"/>
      <c r="BD447" s="4"/>
      <c r="BE447" s="9"/>
      <c r="BF447" s="7"/>
      <c r="BG447" s="7"/>
      <c r="BH447" s="7" t="str">
        <f t="shared" ca="1" si="91"/>
        <v/>
      </c>
      <c r="BI447" s="4" t="str">
        <f t="shared" si="102"/>
        <v/>
      </c>
      <c r="BJ447" s="123" t="str">
        <f t="shared" si="92"/>
        <v/>
      </c>
      <c r="BK447" s="140" t="str">
        <f t="shared" si="98"/>
        <v/>
      </c>
      <c r="BQ447" s="4" t="str">
        <f>IF(IFERROR(VLOOKUP(C447,C448:C$1993,1,0),"")="","",COUNTIF(C:C,C447))</f>
        <v/>
      </c>
      <c r="BU447" s="5" t="str">
        <f>IF(B447="","",IF(BQ447="",1+(MAX(BU$2:BU446)),""))</f>
        <v/>
      </c>
      <c r="BV447" s="5" t="str">
        <f t="shared" si="93"/>
        <v/>
      </c>
      <c r="BW447" s="5" t="str">
        <f t="shared" si="94"/>
        <v/>
      </c>
      <c r="BX447" s="14" t="str">
        <f t="shared" si="95"/>
        <v/>
      </c>
      <c r="BY447" s="28"/>
      <c r="BZ447" s="15"/>
      <c r="CA447" s="5" t="str">
        <f t="shared" si="104"/>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43"/>
      <c r="AY448" s="124"/>
      <c r="AZ448" s="124"/>
      <c r="BA448" s="4"/>
      <c r="BB448" s="127"/>
      <c r="BC448" s="4"/>
      <c r="BD448" s="4"/>
      <c r="BE448" s="9"/>
      <c r="BF448" s="7"/>
      <c r="BG448" s="7"/>
      <c r="BH448" s="7" t="str">
        <f t="shared" ca="1" si="91"/>
        <v/>
      </c>
      <c r="BI448" s="4" t="str">
        <f t="shared" si="102"/>
        <v/>
      </c>
      <c r="BJ448" s="123" t="str">
        <f t="shared" si="92"/>
        <v/>
      </c>
      <c r="BK448" s="140" t="str">
        <f t="shared" si="98"/>
        <v/>
      </c>
      <c r="BQ448" s="4" t="str">
        <f>IF(IFERROR(VLOOKUP(C448,C449:C$1993,1,0),"")="","",COUNTIF(C:C,C448))</f>
        <v/>
      </c>
      <c r="BU448" s="5" t="str">
        <f>IF(B448="","",IF(BQ448="",1+(MAX(BU$2:BU447)),""))</f>
        <v/>
      </c>
      <c r="BV448" s="5" t="str">
        <f t="shared" si="93"/>
        <v/>
      </c>
      <c r="BW448" s="5" t="str">
        <f t="shared" si="94"/>
        <v/>
      </c>
      <c r="BX448" s="14" t="str">
        <f t="shared" si="95"/>
        <v/>
      </c>
      <c r="BY448" s="28"/>
      <c r="BZ448" s="15"/>
      <c r="CA448" s="5" t="str">
        <f t="shared" si="104"/>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43"/>
      <c r="AY449" s="124"/>
      <c r="AZ449" s="124"/>
      <c r="BA449" s="4"/>
      <c r="BB449" s="127"/>
      <c r="BC449" s="4"/>
      <c r="BD449" s="4"/>
      <c r="BE449" s="9"/>
      <c r="BF449" s="7"/>
      <c r="BG449" s="7"/>
      <c r="BH449" s="7" t="str">
        <f t="shared" ca="1" si="91"/>
        <v/>
      </c>
      <c r="BI449" s="4" t="str">
        <f t="shared" si="102"/>
        <v/>
      </c>
      <c r="BJ449" s="123" t="str">
        <f t="shared" si="92"/>
        <v/>
      </c>
      <c r="BK449" s="140" t="str">
        <f t="shared" si="98"/>
        <v/>
      </c>
      <c r="BQ449" s="4" t="str">
        <f>IF(IFERROR(VLOOKUP(C449,C450:C$1993,1,0),"")="","",COUNTIF(C:C,C449))</f>
        <v/>
      </c>
      <c r="BU449" s="5" t="str">
        <f>IF(B449="","",IF(BQ449="",1+(MAX(BU$2:BU448)),""))</f>
        <v/>
      </c>
      <c r="BV449" s="5" t="str">
        <f t="shared" si="93"/>
        <v/>
      </c>
      <c r="BW449" s="5" t="str">
        <f t="shared" si="94"/>
        <v/>
      </c>
      <c r="BX449" s="14" t="str">
        <f t="shared" si="95"/>
        <v/>
      </c>
      <c r="BY449" s="28"/>
      <c r="BZ449" s="15"/>
      <c r="CA449" s="5" t="str">
        <f t="shared" si="104"/>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43"/>
      <c r="AY450" s="124"/>
      <c r="AZ450" s="124"/>
      <c r="BA450" s="4"/>
      <c r="BB450" s="127"/>
      <c r="BC450" s="4"/>
      <c r="BD450" s="4"/>
      <c r="BE450" s="9"/>
      <c r="BF450" s="7"/>
      <c r="BG450" s="7"/>
      <c r="BH450" s="7" t="str">
        <f t="shared" ref="BH450:BH513" ca="1" si="107">IFERROR(IF(BE450="","",IF(BA450=5,"",IF(BE450-TODAY()&gt;0,"VIGENTE","VENCIDO"))),"")</f>
        <v/>
      </c>
      <c r="BI450" s="4" t="str">
        <f t="shared" si="102"/>
        <v/>
      </c>
      <c r="BJ450" s="123" t="str">
        <f t="shared" ref="BJ450:BJ513" si="108">IFERROR(IF(AA450="","",AA450/V450),"")</f>
        <v/>
      </c>
      <c r="BK450" s="140" t="str">
        <f t="shared" si="98"/>
        <v/>
      </c>
      <c r="BQ450" s="4" t="str">
        <f>IF(IFERROR(VLOOKUP(C450,C451:C$1993,1,0),"")="","",COUNTIF(C:C,C450))</f>
        <v/>
      </c>
      <c r="BU450" s="5" t="str">
        <f>IF(B450="","",IF(BQ450="",1+(MAX(BU$2:BU449)),""))</f>
        <v/>
      </c>
      <c r="BV450" s="5" t="str">
        <f t="shared" ref="BV450:BV513" si="109">IF(BU450="","",Z450)</f>
        <v/>
      </c>
      <c r="BW450" s="5" t="str">
        <f t="shared" ref="BW450:BW513" si="110">IF(BU450="","",H450)</f>
        <v/>
      </c>
      <c r="BX450" s="14" t="str">
        <f t="shared" ref="BX450:BX513" si="111">IF(BU450="","",C450)</f>
        <v/>
      </c>
      <c r="BY450" s="28"/>
      <c r="BZ450" s="15"/>
      <c r="CA450" s="5" t="str">
        <f t="shared" si="104"/>
        <v/>
      </c>
      <c r="CD450" s="5" t="str">
        <f t="shared" ref="CD450:CD513" si="112">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ref="A451:A514" ca="1" si="113">IF(OR(AS451="",BH451="",BH451="VENCIDO"),IF(B451="","",IF(LEN(B451)=1,"000"&amp;B451,IF(LEN(B451)=2,"00"&amp;B451,IF(LEN(B451)=3,"0"&amp;B451,B451)))),C451)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43"/>
      <c r="AY451" s="124"/>
      <c r="AZ451" s="124"/>
      <c r="BA451" s="4"/>
      <c r="BB451" s="127"/>
      <c r="BC451" s="4"/>
      <c r="BD451" s="4"/>
      <c r="BE451" s="9"/>
      <c r="BF451" s="7"/>
      <c r="BG451" s="7"/>
      <c r="BH451" s="7" t="str">
        <f t="shared" ca="1" si="107"/>
        <v/>
      </c>
      <c r="BI451" s="4" t="str">
        <f t="shared" si="102"/>
        <v/>
      </c>
      <c r="BJ451" s="123" t="str">
        <f t="shared" si="108"/>
        <v/>
      </c>
      <c r="BK451" s="140" t="str">
        <f t="shared" ref="BK451:BK514" si="114">IFERROR(IF(AA451/Z451=0,"",AA451/Z451),"")</f>
        <v/>
      </c>
      <c r="BQ451" s="4" t="str">
        <f>IF(IFERROR(VLOOKUP(C451,C452:C$1993,1,0),"")="","",COUNTIF(C:C,C451))</f>
        <v/>
      </c>
      <c r="BU451" s="5" t="str">
        <f>IF(B451="","",IF(BQ451="",1+(MAX(BU$2:BU450)),""))</f>
        <v/>
      </c>
      <c r="BV451" s="5" t="str">
        <f t="shared" si="109"/>
        <v/>
      </c>
      <c r="BW451" s="5" t="str">
        <f t="shared" si="110"/>
        <v/>
      </c>
      <c r="BX451" s="14" t="str">
        <f t="shared" si="111"/>
        <v/>
      </c>
      <c r="BY451" s="28"/>
      <c r="BZ451" s="15"/>
      <c r="CA451" s="5" t="str">
        <f t="shared" si="104"/>
        <v/>
      </c>
      <c r="CD451" s="5" t="str">
        <f t="shared" si="112"/>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43"/>
      <c r="AY452" s="124"/>
      <c r="AZ452" s="124"/>
      <c r="BA452" s="4"/>
      <c r="BB452" s="127"/>
      <c r="BC452" s="4"/>
      <c r="BD452" s="4"/>
      <c r="BE452" s="9"/>
      <c r="BF452" s="7"/>
      <c r="BG452" s="7"/>
      <c r="BH452" s="7" t="str">
        <f t="shared" ca="1" si="107"/>
        <v/>
      </c>
      <c r="BI452" s="4" t="str">
        <f t="shared" si="102"/>
        <v/>
      </c>
      <c r="BJ452" s="123" t="str">
        <f t="shared" si="108"/>
        <v/>
      </c>
      <c r="BK452" s="140" t="str">
        <f t="shared" si="114"/>
        <v/>
      </c>
      <c r="BQ452" s="4" t="str">
        <f>IF(IFERROR(VLOOKUP(C452,C453:C$1993,1,0),"")="","",COUNTIF(C:C,C452))</f>
        <v/>
      </c>
      <c r="BU452" s="5" t="str">
        <f>IF(B452="","",IF(BQ452="",1+(MAX(BU$2:BU451)),""))</f>
        <v/>
      </c>
      <c r="BV452" s="5" t="str">
        <f t="shared" si="109"/>
        <v/>
      </c>
      <c r="BW452" s="5" t="str">
        <f t="shared" si="110"/>
        <v/>
      </c>
      <c r="BX452" s="14" t="str">
        <f t="shared" si="111"/>
        <v/>
      </c>
      <c r="BY452" s="28"/>
      <c r="BZ452" s="15"/>
      <c r="CA452" s="5" t="str">
        <f t="shared" si="104"/>
        <v/>
      </c>
      <c r="CD452" s="5" t="str">
        <f t="shared" si="112"/>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43"/>
      <c r="AY453" s="124"/>
      <c r="AZ453" s="124"/>
      <c r="BA453" s="4"/>
      <c r="BB453" s="127"/>
      <c r="BC453" s="4"/>
      <c r="BD453" s="4"/>
      <c r="BE453" s="9"/>
      <c r="BF453" s="7"/>
      <c r="BG453" s="7"/>
      <c r="BH453" s="7" t="str">
        <f t="shared" ca="1" si="107"/>
        <v/>
      </c>
      <c r="BI453" s="4" t="str">
        <f t="shared" si="102"/>
        <v/>
      </c>
      <c r="BJ453" s="123" t="str">
        <f t="shared" si="108"/>
        <v/>
      </c>
      <c r="BK453" s="140" t="str">
        <f t="shared" si="114"/>
        <v/>
      </c>
      <c r="BQ453" s="4" t="str">
        <f>IF(IFERROR(VLOOKUP(C453,C454:C$1993,1,0),"")="","",COUNTIF(C:C,C453))</f>
        <v/>
      </c>
      <c r="BU453" s="5" t="str">
        <f>IF(B453="","",IF(BQ453="",1+(MAX(BU$2:BU452)),""))</f>
        <v/>
      </c>
      <c r="BV453" s="5" t="str">
        <f t="shared" si="109"/>
        <v/>
      </c>
      <c r="BW453" s="5" t="str">
        <f t="shared" si="110"/>
        <v/>
      </c>
      <c r="BX453" s="14" t="str">
        <f t="shared" si="111"/>
        <v/>
      </c>
      <c r="BY453" s="28"/>
      <c r="BZ453" s="15"/>
      <c r="CA453" s="5" t="str">
        <f t="shared" si="104"/>
        <v/>
      </c>
      <c r="CD453" s="5" t="str">
        <f t="shared" si="112"/>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43"/>
      <c r="AY454" s="124"/>
      <c r="AZ454" s="124"/>
      <c r="BA454" s="4"/>
      <c r="BB454" s="127"/>
      <c r="BC454" s="4"/>
      <c r="BD454" s="4"/>
      <c r="BE454" s="9"/>
      <c r="BF454" s="7"/>
      <c r="BG454" s="7"/>
      <c r="BH454" s="7" t="str">
        <f t="shared" ca="1" si="107"/>
        <v/>
      </c>
      <c r="BI454" s="4" t="str">
        <f t="shared" si="102"/>
        <v/>
      </c>
      <c r="BJ454" s="123" t="str">
        <f t="shared" si="108"/>
        <v/>
      </c>
      <c r="BK454" s="140" t="str">
        <f t="shared" si="114"/>
        <v/>
      </c>
      <c r="BQ454" s="4" t="str">
        <f>IF(IFERROR(VLOOKUP(C454,C455:C$1993,1,0),"")="","",COUNTIF(C:C,C454))</f>
        <v/>
      </c>
      <c r="BU454" s="5" t="str">
        <f>IF(B454="","",IF(BQ454="",1+(MAX(BU$2:BU453)),""))</f>
        <v/>
      </c>
      <c r="BV454" s="5" t="str">
        <f t="shared" si="109"/>
        <v/>
      </c>
      <c r="BW454" s="5" t="str">
        <f t="shared" si="110"/>
        <v/>
      </c>
      <c r="BX454" s="14" t="str">
        <f t="shared" si="111"/>
        <v/>
      </c>
      <c r="BY454" s="28"/>
      <c r="BZ454" s="15"/>
      <c r="CA454" s="5" t="str">
        <f t="shared" si="104"/>
        <v/>
      </c>
      <c r="CD454" s="5" t="str">
        <f t="shared" si="112"/>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43"/>
      <c r="AY455" s="124"/>
      <c r="AZ455" s="124"/>
      <c r="BA455" s="4"/>
      <c r="BB455" s="127"/>
      <c r="BC455" s="4"/>
      <c r="BD455" s="4"/>
      <c r="BE455" s="9"/>
      <c r="BF455" s="7"/>
      <c r="BG455" s="7"/>
      <c r="BH455" s="7" t="str">
        <f t="shared" ca="1" si="107"/>
        <v/>
      </c>
      <c r="BI455" s="4" t="str">
        <f t="shared" si="102"/>
        <v/>
      </c>
      <c r="BJ455" s="123" t="str">
        <f t="shared" si="108"/>
        <v/>
      </c>
      <c r="BK455" s="140" t="str">
        <f t="shared" si="114"/>
        <v/>
      </c>
      <c r="BQ455" s="4" t="str">
        <f>IF(IFERROR(VLOOKUP(C455,C456:C$1993,1,0),"")="","",COUNTIF(C:C,C455))</f>
        <v/>
      </c>
      <c r="BU455" s="5" t="str">
        <f>IF(B455="","",IF(BQ455="",1+(MAX(BU$2:BU454)),""))</f>
        <v/>
      </c>
      <c r="BV455" s="5" t="str">
        <f t="shared" si="109"/>
        <v/>
      </c>
      <c r="BW455" s="5" t="str">
        <f t="shared" si="110"/>
        <v/>
      </c>
      <c r="BX455" s="14" t="str">
        <f t="shared" si="111"/>
        <v/>
      </c>
      <c r="BY455" s="28"/>
      <c r="BZ455" s="15"/>
      <c r="CA455" s="5" t="str">
        <f t="shared" si="104"/>
        <v/>
      </c>
      <c r="CD455" s="5" t="str">
        <f t="shared" si="112"/>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43"/>
      <c r="AY456" s="124"/>
      <c r="AZ456" s="124"/>
      <c r="BA456" s="4"/>
      <c r="BB456" s="127"/>
      <c r="BC456" s="4"/>
      <c r="BD456" s="4"/>
      <c r="BE456" s="9"/>
      <c r="BF456" s="7"/>
      <c r="BG456" s="7"/>
      <c r="BH456" s="7" t="str">
        <f t="shared" ca="1" si="107"/>
        <v/>
      </c>
      <c r="BI456" s="4" t="str">
        <f t="shared" si="102"/>
        <v/>
      </c>
      <c r="BJ456" s="123" t="str">
        <f t="shared" si="108"/>
        <v/>
      </c>
      <c r="BK456" s="140" t="str">
        <f t="shared" si="114"/>
        <v/>
      </c>
      <c r="BQ456" s="4" t="str">
        <f>IF(IFERROR(VLOOKUP(C456,C457:C$1993,1,0),"")="","",COUNTIF(C:C,C456))</f>
        <v/>
      </c>
      <c r="BU456" s="5" t="str">
        <f>IF(B456="","",IF(BQ456="",1+(MAX(BU$2:BU455)),""))</f>
        <v/>
      </c>
      <c r="BV456" s="5" t="str">
        <f t="shared" si="109"/>
        <v/>
      </c>
      <c r="BW456" s="5" t="str">
        <f t="shared" si="110"/>
        <v/>
      </c>
      <c r="BX456" s="14" t="str">
        <f t="shared" si="111"/>
        <v/>
      </c>
      <c r="BY456" s="28"/>
      <c r="BZ456" s="15"/>
      <c r="CA456" s="5" t="str">
        <f t="shared" si="104"/>
        <v/>
      </c>
      <c r="CD456" s="5" t="str">
        <f t="shared" si="112"/>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43"/>
      <c r="AY457" s="124"/>
      <c r="AZ457" s="124"/>
      <c r="BA457" s="4"/>
      <c r="BB457" s="127"/>
      <c r="BC457" s="4"/>
      <c r="BD457" s="4"/>
      <c r="BE457" s="9"/>
      <c r="BF457" s="7"/>
      <c r="BG457" s="7"/>
      <c r="BH457" s="7" t="str">
        <f t="shared" ca="1" si="107"/>
        <v/>
      </c>
      <c r="BI457" s="4" t="str">
        <f t="shared" si="102"/>
        <v/>
      </c>
      <c r="BJ457" s="123" t="str">
        <f t="shared" si="108"/>
        <v/>
      </c>
      <c r="BK457" s="140" t="str">
        <f t="shared" si="114"/>
        <v/>
      </c>
      <c r="BQ457" s="4" t="str">
        <f>IF(IFERROR(VLOOKUP(C457,C458:C$1993,1,0),"")="","",COUNTIF(C:C,C457))</f>
        <v/>
      </c>
      <c r="BU457" s="5" t="str">
        <f>IF(B457="","",IF(BQ457="",1+(MAX(BU$2:BU456)),""))</f>
        <v/>
      </c>
      <c r="BV457" s="5" t="str">
        <f t="shared" si="109"/>
        <v/>
      </c>
      <c r="BW457" s="5" t="str">
        <f t="shared" si="110"/>
        <v/>
      </c>
      <c r="BX457" s="14" t="str">
        <f t="shared" si="111"/>
        <v/>
      </c>
      <c r="BY457" s="28"/>
      <c r="BZ457" s="15"/>
      <c r="CA457" s="5" t="str">
        <f t="shared" si="104"/>
        <v/>
      </c>
      <c r="CD457" s="5" t="str">
        <f t="shared" si="112"/>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43"/>
      <c r="AY458" s="124"/>
      <c r="AZ458" s="124"/>
      <c r="BA458" s="4"/>
      <c r="BB458" s="127"/>
      <c r="BC458" s="4"/>
      <c r="BD458" s="4"/>
      <c r="BE458" s="9"/>
      <c r="BF458" s="7"/>
      <c r="BG458" s="7"/>
      <c r="BH458" s="7" t="str">
        <f t="shared" ca="1" si="107"/>
        <v/>
      </c>
      <c r="BI458" s="4" t="str">
        <f t="shared" si="102"/>
        <v/>
      </c>
      <c r="BJ458" s="123" t="str">
        <f t="shared" si="108"/>
        <v/>
      </c>
      <c r="BK458" s="140" t="str">
        <f t="shared" si="114"/>
        <v/>
      </c>
      <c r="BQ458" s="4" t="str">
        <f>IF(IFERROR(VLOOKUP(C458,C459:C$1993,1,0),"")="","",COUNTIF(C:C,C458))</f>
        <v/>
      </c>
      <c r="BU458" s="5" t="str">
        <f>IF(B458="","",IF(BQ458="",1+(MAX(BU$2:BU457)),""))</f>
        <v/>
      </c>
      <c r="BV458" s="5" t="str">
        <f t="shared" si="109"/>
        <v/>
      </c>
      <c r="BW458" s="5" t="str">
        <f t="shared" si="110"/>
        <v/>
      </c>
      <c r="BX458" s="14" t="str">
        <f t="shared" si="111"/>
        <v/>
      </c>
      <c r="BY458" s="28"/>
      <c r="BZ458" s="15"/>
      <c r="CA458" s="5" t="str">
        <f t="shared" si="104"/>
        <v/>
      </c>
      <c r="CD458" s="5" t="str">
        <f t="shared" si="112"/>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43"/>
      <c r="AY459" s="124"/>
      <c r="AZ459" s="124"/>
      <c r="BA459" s="4"/>
      <c r="BB459" s="127"/>
      <c r="BC459" s="4"/>
      <c r="BD459" s="4"/>
      <c r="BE459" s="9"/>
      <c r="BF459" s="7"/>
      <c r="BG459" s="7"/>
      <c r="BH459" s="7" t="str">
        <f t="shared" ca="1" si="107"/>
        <v/>
      </c>
      <c r="BI459" s="4" t="str">
        <f t="shared" si="102"/>
        <v/>
      </c>
      <c r="BJ459" s="123" t="str">
        <f t="shared" si="108"/>
        <v/>
      </c>
      <c r="BK459" s="140" t="str">
        <f t="shared" si="114"/>
        <v/>
      </c>
      <c r="BQ459" s="4" t="str">
        <f>IF(IFERROR(VLOOKUP(C459,C460:C$1993,1,0),"")="","",COUNTIF(C:C,C459))</f>
        <v/>
      </c>
      <c r="BU459" s="5" t="str">
        <f>IF(B459="","",IF(BQ459="",1+(MAX(BU$2:BU458)),""))</f>
        <v/>
      </c>
      <c r="BV459" s="5" t="str">
        <f t="shared" si="109"/>
        <v/>
      </c>
      <c r="BW459" s="5" t="str">
        <f t="shared" si="110"/>
        <v/>
      </c>
      <c r="BX459" s="14" t="str">
        <f t="shared" si="111"/>
        <v/>
      </c>
      <c r="BY459" s="28"/>
      <c r="BZ459" s="15"/>
      <c r="CA459" s="5" t="str">
        <f t="shared" si="104"/>
        <v/>
      </c>
      <c r="CD459" s="5" t="str">
        <f t="shared" si="112"/>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43"/>
      <c r="AY460" s="124"/>
      <c r="AZ460" s="124"/>
      <c r="BA460" s="4"/>
      <c r="BB460" s="127"/>
      <c r="BC460" s="4"/>
      <c r="BD460" s="4"/>
      <c r="BE460" s="9"/>
      <c r="BF460" s="7"/>
      <c r="BG460" s="7"/>
      <c r="BH460" s="7" t="str">
        <f t="shared" ca="1" si="107"/>
        <v/>
      </c>
      <c r="BI460" s="4" t="str">
        <f t="shared" si="102"/>
        <v/>
      </c>
      <c r="BJ460" s="123" t="str">
        <f t="shared" si="108"/>
        <v/>
      </c>
      <c r="BK460" s="140" t="str">
        <f t="shared" si="114"/>
        <v/>
      </c>
      <c r="BQ460" s="4" t="str">
        <f>IF(IFERROR(VLOOKUP(C460,C461:C$1993,1,0),"")="","",COUNTIF(C:C,C460))</f>
        <v/>
      </c>
      <c r="BU460" s="5" t="str">
        <f>IF(B460="","",IF(BQ460="",1+(MAX(BU$2:BU459)),""))</f>
        <v/>
      </c>
      <c r="BV460" s="5" t="str">
        <f t="shared" si="109"/>
        <v/>
      </c>
      <c r="BW460" s="5" t="str">
        <f t="shared" si="110"/>
        <v/>
      </c>
      <c r="BX460" s="14" t="str">
        <f t="shared" si="111"/>
        <v/>
      </c>
      <c r="BY460" s="28"/>
      <c r="BZ460" s="15"/>
      <c r="CA460" s="5" t="str">
        <f t="shared" si="104"/>
        <v/>
      </c>
      <c r="CD460" s="5" t="str">
        <f t="shared" si="112"/>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43"/>
      <c r="AY461" s="124"/>
      <c r="AZ461" s="124"/>
      <c r="BA461" s="4"/>
      <c r="BB461" s="127"/>
      <c r="BC461" s="4"/>
      <c r="BD461" s="4"/>
      <c r="BE461" s="9"/>
      <c r="BF461" s="7"/>
      <c r="BG461" s="7"/>
      <c r="BH461" s="7" t="str">
        <f t="shared" ca="1" si="107"/>
        <v/>
      </c>
      <c r="BI461" s="4" t="str">
        <f t="shared" si="102"/>
        <v/>
      </c>
      <c r="BJ461" s="123" t="str">
        <f t="shared" si="108"/>
        <v/>
      </c>
      <c r="BK461" s="140" t="str">
        <f t="shared" si="114"/>
        <v/>
      </c>
      <c r="BQ461" s="4" t="str">
        <f>IF(IFERROR(VLOOKUP(C461,C462:C$1993,1,0),"")="","",COUNTIF(C:C,C461))</f>
        <v/>
      </c>
      <c r="BU461" s="5" t="str">
        <f>IF(B461="","",IF(BQ461="",1+(MAX(BU$2:BU460)),""))</f>
        <v/>
      </c>
      <c r="BV461" s="5" t="str">
        <f t="shared" si="109"/>
        <v/>
      </c>
      <c r="BW461" s="5" t="str">
        <f t="shared" si="110"/>
        <v/>
      </c>
      <c r="BX461" s="14" t="str">
        <f t="shared" si="111"/>
        <v/>
      </c>
      <c r="BY461" s="28"/>
      <c r="BZ461" s="15"/>
      <c r="CA461" s="5" t="str">
        <f t="shared" si="104"/>
        <v/>
      </c>
      <c r="CD461" s="5" t="str">
        <f t="shared" si="112"/>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43"/>
      <c r="AY462" s="124"/>
      <c r="AZ462" s="124"/>
      <c r="BA462" s="4"/>
      <c r="BB462" s="127"/>
      <c r="BC462" s="4"/>
      <c r="BD462" s="4"/>
      <c r="BE462" s="9"/>
      <c r="BF462" s="7"/>
      <c r="BG462" s="7"/>
      <c r="BH462" s="7" t="str">
        <f t="shared" ca="1" si="107"/>
        <v/>
      </c>
      <c r="BI462" s="4" t="str">
        <f t="shared" si="102"/>
        <v/>
      </c>
      <c r="BJ462" s="123" t="str">
        <f t="shared" si="108"/>
        <v/>
      </c>
      <c r="BK462" s="140" t="str">
        <f t="shared" si="114"/>
        <v/>
      </c>
      <c r="BQ462" s="4" t="str">
        <f>IF(IFERROR(VLOOKUP(C462,C463:C$1993,1,0),"")="","",COUNTIF(C:C,C462))</f>
        <v/>
      </c>
      <c r="BU462" s="5" t="str">
        <f>IF(B462="","",IF(BQ462="",1+(MAX(BU$2:BU461)),""))</f>
        <v/>
      </c>
      <c r="BV462" s="5" t="str">
        <f t="shared" si="109"/>
        <v/>
      </c>
      <c r="BW462" s="5" t="str">
        <f t="shared" si="110"/>
        <v/>
      </c>
      <c r="BX462" s="14" t="str">
        <f t="shared" si="111"/>
        <v/>
      </c>
      <c r="BY462" s="28"/>
      <c r="BZ462" s="15"/>
      <c r="CA462" s="5" t="str">
        <f t="shared" si="104"/>
        <v/>
      </c>
      <c r="CD462" s="5" t="str">
        <f t="shared" si="112"/>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43"/>
      <c r="AY463" s="124"/>
      <c r="AZ463" s="124"/>
      <c r="BA463" s="4"/>
      <c r="BB463" s="127"/>
      <c r="BC463" s="4"/>
      <c r="BD463" s="4"/>
      <c r="BE463" s="9"/>
      <c r="BF463" s="7"/>
      <c r="BG463" s="7"/>
      <c r="BH463" s="7" t="str">
        <f t="shared" ca="1" si="107"/>
        <v/>
      </c>
      <c r="BI463" s="4" t="str">
        <f t="shared" si="102"/>
        <v/>
      </c>
      <c r="BJ463" s="123" t="str">
        <f t="shared" si="108"/>
        <v/>
      </c>
      <c r="BK463" s="140" t="str">
        <f t="shared" si="114"/>
        <v/>
      </c>
      <c r="BQ463" s="4" t="str">
        <f>IF(IFERROR(VLOOKUP(C463,C464:C$1993,1,0),"")="","",COUNTIF(C:C,C463))</f>
        <v/>
      </c>
      <c r="BU463" s="5" t="str">
        <f>IF(B463="","",IF(BQ463="",1+(MAX(BU$2:BU462)),""))</f>
        <v/>
      </c>
      <c r="BV463" s="5" t="str">
        <f t="shared" si="109"/>
        <v/>
      </c>
      <c r="BW463" s="5" t="str">
        <f t="shared" si="110"/>
        <v/>
      </c>
      <c r="BX463" s="14" t="str">
        <f t="shared" si="111"/>
        <v/>
      </c>
      <c r="BY463" s="28"/>
      <c r="BZ463" s="15"/>
      <c r="CA463" s="5" t="str">
        <f t="shared" si="104"/>
        <v/>
      </c>
      <c r="CD463" s="5" t="str">
        <f t="shared" si="112"/>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43"/>
      <c r="AY464" s="124"/>
      <c r="AZ464" s="124"/>
      <c r="BA464" s="4"/>
      <c r="BB464" s="127"/>
      <c r="BC464" s="4"/>
      <c r="BD464" s="4"/>
      <c r="BE464" s="9"/>
      <c r="BF464" s="7"/>
      <c r="BG464" s="7"/>
      <c r="BH464" s="7" t="str">
        <f t="shared" ca="1" si="107"/>
        <v/>
      </c>
      <c r="BI464" s="4" t="str">
        <f t="shared" si="102"/>
        <v/>
      </c>
      <c r="BJ464" s="123" t="str">
        <f t="shared" si="108"/>
        <v/>
      </c>
      <c r="BK464" s="140" t="str">
        <f t="shared" si="114"/>
        <v/>
      </c>
      <c r="BQ464" s="4" t="str">
        <f>IF(IFERROR(VLOOKUP(C464,C465:C$1993,1,0),"")="","",COUNTIF(C:C,C464))</f>
        <v/>
      </c>
      <c r="BU464" s="5" t="str">
        <f>IF(B464="","",IF(BQ464="",1+(MAX(BU$2:BU463)),""))</f>
        <v/>
      </c>
      <c r="BV464" s="5" t="str">
        <f t="shared" si="109"/>
        <v/>
      </c>
      <c r="BW464" s="5" t="str">
        <f t="shared" si="110"/>
        <v/>
      </c>
      <c r="BX464" s="14" t="str">
        <f t="shared" si="111"/>
        <v/>
      </c>
      <c r="BY464" s="28"/>
      <c r="BZ464" s="15"/>
      <c r="CA464" s="5" t="str">
        <f t="shared" si="104"/>
        <v/>
      </c>
      <c r="CD464" s="5" t="str">
        <f t="shared" si="112"/>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43"/>
      <c r="AY465" s="124"/>
      <c r="AZ465" s="124"/>
      <c r="BA465" s="4"/>
      <c r="BB465" s="127"/>
      <c r="BC465" s="4"/>
      <c r="BD465" s="4"/>
      <c r="BE465" s="9"/>
      <c r="BF465" s="7"/>
      <c r="BG465" s="7"/>
      <c r="BH465" s="7" t="str">
        <f t="shared" ca="1" si="107"/>
        <v/>
      </c>
      <c r="BI465" s="4" t="str">
        <f t="shared" si="102"/>
        <v/>
      </c>
      <c r="BJ465" s="123" t="str">
        <f t="shared" si="108"/>
        <v/>
      </c>
      <c r="BK465" s="140" t="str">
        <f t="shared" si="114"/>
        <v/>
      </c>
      <c r="BQ465" s="4" t="str">
        <f>IF(IFERROR(VLOOKUP(C465,C466:C$1993,1,0),"")="","",COUNTIF(C:C,C465))</f>
        <v/>
      </c>
      <c r="BU465" s="5" t="str">
        <f>IF(B465="","",IF(BQ465="",1+(MAX(BU$2:BU464)),""))</f>
        <v/>
      </c>
      <c r="BV465" s="5" t="str">
        <f t="shared" si="109"/>
        <v/>
      </c>
      <c r="BW465" s="5" t="str">
        <f t="shared" si="110"/>
        <v/>
      </c>
      <c r="BX465" s="14" t="str">
        <f t="shared" si="111"/>
        <v/>
      </c>
      <c r="BY465" s="28"/>
      <c r="BZ465" s="15"/>
      <c r="CA465" s="5" t="str">
        <f t="shared" si="104"/>
        <v/>
      </c>
      <c r="CD465" s="5" t="str">
        <f t="shared" si="112"/>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43"/>
      <c r="AY466" s="124"/>
      <c r="AZ466" s="124"/>
      <c r="BA466" s="4"/>
      <c r="BB466" s="127"/>
      <c r="BC466" s="4"/>
      <c r="BD466" s="4"/>
      <c r="BE466" s="9"/>
      <c r="BF466" s="7"/>
      <c r="BG466" s="7"/>
      <c r="BH466" s="7" t="str">
        <f t="shared" ca="1" si="107"/>
        <v/>
      </c>
      <c r="BI466" s="4" t="str">
        <f t="shared" si="102"/>
        <v/>
      </c>
      <c r="BJ466" s="123" t="str">
        <f t="shared" si="108"/>
        <v/>
      </c>
      <c r="BK466" s="140" t="str">
        <f t="shared" si="114"/>
        <v/>
      </c>
      <c r="BQ466" s="4" t="str">
        <f>IF(IFERROR(VLOOKUP(C466,C467:C$1993,1,0),"")="","",COUNTIF(C:C,C466))</f>
        <v/>
      </c>
      <c r="BU466" s="5" t="str">
        <f>IF(B466="","",IF(BQ466="",1+(MAX(BU$2:BU465)),""))</f>
        <v/>
      </c>
      <c r="BV466" s="5" t="str">
        <f t="shared" si="109"/>
        <v/>
      </c>
      <c r="BW466" s="5" t="str">
        <f t="shared" si="110"/>
        <v/>
      </c>
      <c r="BX466" s="14" t="str">
        <f t="shared" si="111"/>
        <v/>
      </c>
      <c r="BY466" s="28"/>
      <c r="BZ466" s="15"/>
      <c r="CA466" s="5" t="str">
        <f t="shared" si="104"/>
        <v/>
      </c>
      <c r="CD466" s="5" t="str">
        <f t="shared" si="112"/>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43"/>
      <c r="AY467" s="124"/>
      <c r="AZ467" s="124"/>
      <c r="BA467" s="4"/>
      <c r="BB467" s="127"/>
      <c r="BC467" s="4"/>
      <c r="BD467" s="4"/>
      <c r="BE467" s="9"/>
      <c r="BF467" s="7"/>
      <c r="BG467" s="7"/>
      <c r="BH467" s="7" t="str">
        <f t="shared" ca="1" si="107"/>
        <v/>
      </c>
      <c r="BI467" s="4" t="str">
        <f t="shared" ref="BI467:BI530" si="116">IFERROR(IF(AA467=0,"",AA467/BB467),"")</f>
        <v/>
      </c>
      <c r="BJ467" s="123" t="str">
        <f t="shared" si="108"/>
        <v/>
      </c>
      <c r="BK467" s="140" t="str">
        <f t="shared" si="114"/>
        <v/>
      </c>
      <c r="BQ467" s="4" t="str">
        <f>IF(IFERROR(VLOOKUP(C467,C468:C$1993,1,0),"")="","",COUNTIF(C:C,C467))</f>
        <v/>
      </c>
      <c r="BU467" s="5" t="str">
        <f>IF(B467="","",IF(BQ467="",1+(MAX(BU$2:BU466)),""))</f>
        <v/>
      </c>
      <c r="BV467" s="5" t="str">
        <f t="shared" si="109"/>
        <v/>
      </c>
      <c r="BW467" s="5" t="str">
        <f t="shared" si="110"/>
        <v/>
      </c>
      <c r="BX467" s="14" t="str">
        <f t="shared" si="111"/>
        <v/>
      </c>
      <c r="BY467" s="28"/>
      <c r="BZ467" s="15"/>
      <c r="CA467" s="5" t="str">
        <f t="shared" si="104"/>
        <v/>
      </c>
      <c r="CD467" s="5" t="str">
        <f t="shared" si="112"/>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43"/>
      <c r="AY468" s="124"/>
      <c r="AZ468" s="124"/>
      <c r="BA468" s="4"/>
      <c r="BB468" s="127"/>
      <c r="BC468" s="4"/>
      <c r="BD468" s="4"/>
      <c r="BE468" s="9"/>
      <c r="BF468" s="7"/>
      <c r="BG468" s="7"/>
      <c r="BH468" s="7" t="str">
        <f t="shared" ca="1" si="107"/>
        <v/>
      </c>
      <c r="BI468" s="4" t="str">
        <f t="shared" si="116"/>
        <v/>
      </c>
      <c r="BJ468" s="123" t="str">
        <f t="shared" si="108"/>
        <v/>
      </c>
      <c r="BK468" s="140" t="str">
        <f t="shared" si="114"/>
        <v/>
      </c>
      <c r="BQ468" s="4" t="str">
        <f>IF(IFERROR(VLOOKUP(C468,C469:C$1993,1,0),"")="","",COUNTIF(C:C,C468))</f>
        <v/>
      </c>
      <c r="BU468" s="5" t="str">
        <f>IF(B468="","",IF(BQ468="",1+(MAX(BU$2:BU467)),""))</f>
        <v/>
      </c>
      <c r="BV468" s="5" t="str">
        <f t="shared" si="109"/>
        <v/>
      </c>
      <c r="BW468" s="5" t="str">
        <f t="shared" si="110"/>
        <v/>
      </c>
      <c r="BX468" s="14" t="str">
        <f t="shared" si="111"/>
        <v/>
      </c>
      <c r="BY468" s="28"/>
      <c r="BZ468" s="15"/>
      <c r="CA468" s="5" t="str">
        <f t="shared" si="104"/>
        <v/>
      </c>
      <c r="CD468" s="5" t="str">
        <f t="shared" si="112"/>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43"/>
      <c r="AY469" s="124"/>
      <c r="AZ469" s="124"/>
      <c r="BA469" s="4"/>
      <c r="BB469" s="127"/>
      <c r="BC469" s="4"/>
      <c r="BD469" s="4"/>
      <c r="BE469" s="9"/>
      <c r="BF469" s="7"/>
      <c r="BG469" s="7"/>
      <c r="BH469" s="7" t="str">
        <f t="shared" ca="1" si="107"/>
        <v/>
      </c>
      <c r="BI469" s="4" t="str">
        <f t="shared" si="116"/>
        <v/>
      </c>
      <c r="BJ469" s="123" t="str">
        <f t="shared" si="108"/>
        <v/>
      </c>
      <c r="BK469" s="140" t="str">
        <f t="shared" si="114"/>
        <v/>
      </c>
      <c r="BQ469" s="4" t="str">
        <f>IF(IFERROR(VLOOKUP(C469,C470:C$1993,1,0),"")="","",COUNTIF(C:C,C469))</f>
        <v/>
      </c>
      <c r="BU469" s="5" t="str">
        <f>IF(B469="","",IF(BQ469="",1+(MAX(BU$2:BU468)),""))</f>
        <v/>
      </c>
      <c r="BV469" s="5" t="str">
        <f t="shared" si="109"/>
        <v/>
      </c>
      <c r="BW469" s="5" t="str">
        <f t="shared" si="110"/>
        <v/>
      </c>
      <c r="BX469" s="14" t="str">
        <f t="shared" si="111"/>
        <v/>
      </c>
      <c r="BY469" s="28"/>
      <c r="BZ469" s="15"/>
      <c r="CA469" s="5" t="str">
        <f t="shared" si="104"/>
        <v/>
      </c>
      <c r="CD469" s="5" t="str">
        <f t="shared" si="112"/>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43"/>
      <c r="AY470" s="124"/>
      <c r="AZ470" s="124"/>
      <c r="BA470" s="4"/>
      <c r="BB470" s="127"/>
      <c r="BC470" s="4"/>
      <c r="BD470" s="4"/>
      <c r="BE470" s="9"/>
      <c r="BF470" s="7"/>
      <c r="BG470" s="7"/>
      <c r="BH470" s="7" t="str">
        <f t="shared" ca="1" si="107"/>
        <v/>
      </c>
      <c r="BI470" s="4" t="str">
        <f t="shared" si="116"/>
        <v/>
      </c>
      <c r="BJ470" s="123" t="str">
        <f t="shared" si="108"/>
        <v/>
      </c>
      <c r="BK470" s="140" t="str">
        <f t="shared" si="114"/>
        <v/>
      </c>
      <c r="BQ470" s="4" t="str">
        <f>IF(IFERROR(VLOOKUP(C470,C471:C$1993,1,0),"")="","",COUNTIF(C:C,C470))</f>
        <v/>
      </c>
      <c r="BU470" s="5" t="str">
        <f>IF(B470="","",IF(BQ470="",1+(MAX(BU$2:BU469)),""))</f>
        <v/>
      </c>
      <c r="BV470" s="5" t="str">
        <f t="shared" si="109"/>
        <v/>
      </c>
      <c r="BW470" s="5" t="str">
        <f t="shared" si="110"/>
        <v/>
      </c>
      <c r="BX470" s="14" t="str">
        <f t="shared" si="111"/>
        <v/>
      </c>
      <c r="BY470" s="28"/>
      <c r="BZ470" s="15"/>
      <c r="CA470" s="5" t="str">
        <f t="shared" ref="CA470:CA533" si="117">CONCATENATE(AI470,AJ470,AK470,AL470,AM470)</f>
        <v/>
      </c>
      <c r="CD470" s="5" t="str">
        <f t="shared" si="112"/>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43"/>
      <c r="AY471" s="124"/>
      <c r="AZ471" s="124"/>
      <c r="BA471" s="4"/>
      <c r="BB471" s="127"/>
      <c r="BC471" s="4"/>
      <c r="BD471" s="4"/>
      <c r="BE471" s="9"/>
      <c r="BF471" s="7"/>
      <c r="BG471" s="7"/>
      <c r="BH471" s="7" t="str">
        <f t="shared" ca="1" si="107"/>
        <v/>
      </c>
      <c r="BI471" s="4" t="str">
        <f t="shared" si="116"/>
        <v/>
      </c>
      <c r="BJ471" s="123" t="str">
        <f t="shared" si="108"/>
        <v/>
      </c>
      <c r="BK471" s="140" t="str">
        <f t="shared" si="114"/>
        <v/>
      </c>
      <c r="BQ471" s="4" t="str">
        <f>IF(IFERROR(VLOOKUP(C471,C472:C$1993,1,0),"")="","",COUNTIF(C:C,C471))</f>
        <v/>
      </c>
      <c r="BU471" s="5" t="str">
        <f>IF(B471="","",IF(BQ471="",1+(MAX(BU$2:BU470)),""))</f>
        <v/>
      </c>
      <c r="BV471" s="5" t="str">
        <f t="shared" si="109"/>
        <v/>
      </c>
      <c r="BW471" s="5" t="str">
        <f t="shared" si="110"/>
        <v/>
      </c>
      <c r="BX471" s="14" t="str">
        <f t="shared" si="111"/>
        <v/>
      </c>
      <c r="BY471" s="28"/>
      <c r="BZ471" s="15"/>
      <c r="CA471" s="5" t="str">
        <f t="shared" si="117"/>
        <v/>
      </c>
      <c r="CD471" s="5" t="str">
        <f t="shared" si="112"/>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43"/>
      <c r="AY472" s="124"/>
      <c r="AZ472" s="124"/>
      <c r="BA472" s="4"/>
      <c r="BB472" s="127"/>
      <c r="BC472" s="4"/>
      <c r="BD472" s="4"/>
      <c r="BE472" s="9"/>
      <c r="BF472" s="7"/>
      <c r="BG472" s="7"/>
      <c r="BH472" s="7" t="str">
        <f t="shared" ca="1" si="107"/>
        <v/>
      </c>
      <c r="BI472" s="4" t="str">
        <f t="shared" si="116"/>
        <v/>
      </c>
      <c r="BJ472" s="123" t="str">
        <f t="shared" si="108"/>
        <v/>
      </c>
      <c r="BK472" s="140" t="str">
        <f t="shared" si="114"/>
        <v/>
      </c>
      <c r="BQ472" s="4" t="str">
        <f>IF(IFERROR(VLOOKUP(C472,C473:C$1993,1,0),"")="","",COUNTIF(C:C,C472))</f>
        <v/>
      </c>
      <c r="BU472" s="5" t="str">
        <f>IF(B472="","",IF(BQ472="",1+(MAX(BU$2:BU471)),""))</f>
        <v/>
      </c>
      <c r="BV472" s="5" t="str">
        <f t="shared" si="109"/>
        <v/>
      </c>
      <c r="BW472" s="5" t="str">
        <f t="shared" si="110"/>
        <v/>
      </c>
      <c r="BX472" s="14" t="str">
        <f t="shared" si="111"/>
        <v/>
      </c>
      <c r="BY472" s="28"/>
      <c r="BZ472" s="15"/>
      <c r="CA472" s="5" t="str">
        <f t="shared" si="117"/>
        <v/>
      </c>
      <c r="CD472" s="5" t="str">
        <f t="shared" si="112"/>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43"/>
      <c r="AY473" s="124"/>
      <c r="AZ473" s="124"/>
      <c r="BA473" s="4"/>
      <c r="BB473" s="127"/>
      <c r="BC473" s="4"/>
      <c r="BD473" s="4"/>
      <c r="BE473" s="9"/>
      <c r="BF473" s="7"/>
      <c r="BG473" s="7"/>
      <c r="BH473" s="7" t="str">
        <f t="shared" ca="1" si="107"/>
        <v/>
      </c>
      <c r="BI473" s="4" t="str">
        <f t="shared" si="116"/>
        <v/>
      </c>
      <c r="BJ473" s="123" t="str">
        <f t="shared" si="108"/>
        <v/>
      </c>
      <c r="BK473" s="140" t="str">
        <f t="shared" si="114"/>
        <v/>
      </c>
      <c r="BQ473" s="4" t="str">
        <f>IF(IFERROR(VLOOKUP(C473,C474:C$1993,1,0),"")="","",COUNTIF(C:C,C473))</f>
        <v/>
      </c>
      <c r="BU473" s="5" t="str">
        <f>IF(B473="","",IF(BQ473="",1+(MAX(BU$2:BU472)),""))</f>
        <v/>
      </c>
      <c r="BV473" s="5" t="str">
        <f t="shared" si="109"/>
        <v/>
      </c>
      <c r="BW473" s="5" t="str">
        <f t="shared" si="110"/>
        <v/>
      </c>
      <c r="BX473" s="14" t="str">
        <f t="shared" si="111"/>
        <v/>
      </c>
      <c r="BY473" s="28"/>
      <c r="BZ473" s="15"/>
      <c r="CA473" s="5" t="str">
        <f t="shared" si="117"/>
        <v/>
      </c>
      <c r="CD473" s="5" t="str">
        <f t="shared" si="112"/>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43"/>
      <c r="AY474" s="124"/>
      <c r="AZ474" s="124"/>
      <c r="BA474" s="4"/>
      <c r="BB474" s="127"/>
      <c r="BC474" s="4"/>
      <c r="BD474" s="4"/>
      <c r="BE474" s="9"/>
      <c r="BF474" s="4"/>
      <c r="BG474" s="4"/>
      <c r="BH474" s="7" t="str">
        <f t="shared" ca="1" si="107"/>
        <v/>
      </c>
      <c r="BI474" s="4" t="str">
        <f t="shared" si="116"/>
        <v/>
      </c>
      <c r="BJ474" s="123" t="str">
        <f t="shared" si="108"/>
        <v/>
      </c>
      <c r="BK474" s="140" t="str">
        <f t="shared" si="114"/>
        <v/>
      </c>
      <c r="BQ474" s="4" t="str">
        <f>IF(IFERROR(VLOOKUP(C474,C475:C$1993,1,0),"")="","",COUNTIF(C:C,C474))</f>
        <v/>
      </c>
      <c r="BU474" s="5" t="str">
        <f>IF(B474="","",IF(BQ474="",1+(MAX(BU$2:BU473)),""))</f>
        <v/>
      </c>
      <c r="BV474" s="5" t="str">
        <f t="shared" si="109"/>
        <v/>
      </c>
      <c r="BW474" s="5" t="str">
        <f t="shared" si="110"/>
        <v/>
      </c>
      <c r="BX474" s="14" t="str">
        <f t="shared" si="111"/>
        <v/>
      </c>
      <c r="BY474" s="28"/>
      <c r="BZ474" s="15"/>
      <c r="CA474" s="5" t="str">
        <f t="shared" si="117"/>
        <v/>
      </c>
      <c r="CD474" s="5" t="str">
        <f t="shared" si="112"/>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43"/>
      <c r="AY475" s="124"/>
      <c r="AZ475" s="124"/>
      <c r="BA475" s="4"/>
      <c r="BB475" s="127"/>
      <c r="BC475" s="4"/>
      <c r="BD475" s="4"/>
      <c r="BE475" s="9"/>
      <c r="BF475" s="4"/>
      <c r="BG475" s="4"/>
      <c r="BH475" s="7" t="str">
        <f t="shared" ca="1" si="107"/>
        <v/>
      </c>
      <c r="BI475" s="4" t="str">
        <f t="shared" si="116"/>
        <v/>
      </c>
      <c r="BJ475" s="123" t="str">
        <f t="shared" si="108"/>
        <v/>
      </c>
      <c r="BK475" s="140" t="str">
        <f t="shared" si="114"/>
        <v/>
      </c>
      <c r="BQ475" s="4" t="str">
        <f>IF(IFERROR(VLOOKUP(C475,C476:C$1993,1,0),"")="","",COUNTIF(C:C,C475))</f>
        <v/>
      </c>
      <c r="BU475" s="5" t="str">
        <f>IF(B475="","",IF(BQ475="",1+(MAX(BU$2:BU474)),""))</f>
        <v/>
      </c>
      <c r="BV475" s="5" t="str">
        <f t="shared" si="109"/>
        <v/>
      </c>
      <c r="BW475" s="5" t="str">
        <f t="shared" si="110"/>
        <v/>
      </c>
      <c r="BX475" s="14" t="str">
        <f t="shared" si="111"/>
        <v/>
      </c>
      <c r="BY475" s="28"/>
      <c r="BZ475" s="15"/>
      <c r="CA475" s="5" t="str">
        <f t="shared" si="117"/>
        <v/>
      </c>
      <c r="CD475" s="5" t="str">
        <f t="shared" si="112"/>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43"/>
      <c r="AY476" s="124"/>
      <c r="AZ476" s="124"/>
      <c r="BA476" s="4"/>
      <c r="BB476" s="127"/>
      <c r="BC476" s="4"/>
      <c r="BD476" s="4"/>
      <c r="BE476" s="9"/>
      <c r="BF476" s="4"/>
      <c r="BG476" s="4"/>
      <c r="BH476" s="7" t="str">
        <f t="shared" ca="1" si="107"/>
        <v/>
      </c>
      <c r="BI476" s="4" t="str">
        <f t="shared" si="116"/>
        <v/>
      </c>
      <c r="BJ476" s="123" t="str">
        <f t="shared" si="108"/>
        <v/>
      </c>
      <c r="BK476" s="140" t="str">
        <f t="shared" si="114"/>
        <v/>
      </c>
      <c r="BQ476" s="4" t="str">
        <f>IF(IFERROR(VLOOKUP(C476,C477:C$1993,1,0),"")="","",COUNTIF(C:C,C476))</f>
        <v/>
      </c>
      <c r="BU476" s="5" t="str">
        <f>IF(B476="","",IF(BQ476="",1+(MAX(BU$2:BU475)),""))</f>
        <v/>
      </c>
      <c r="BV476" s="5" t="str">
        <f t="shared" si="109"/>
        <v/>
      </c>
      <c r="BW476" s="5" t="str">
        <f t="shared" si="110"/>
        <v/>
      </c>
      <c r="BX476" s="14" t="str">
        <f t="shared" si="111"/>
        <v/>
      </c>
      <c r="BY476" s="28"/>
      <c r="BZ476" s="15"/>
      <c r="CA476" s="5" t="str">
        <f t="shared" si="117"/>
        <v/>
      </c>
      <c r="CD476" s="5" t="str">
        <f t="shared" si="112"/>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43"/>
      <c r="AY477" s="124"/>
      <c r="AZ477" s="124"/>
      <c r="BA477" s="4"/>
      <c r="BB477" s="127"/>
      <c r="BC477" s="4"/>
      <c r="BD477" s="4"/>
      <c r="BE477" s="9"/>
      <c r="BF477" s="4"/>
      <c r="BG477" s="4"/>
      <c r="BH477" s="7" t="str">
        <f t="shared" ca="1" si="107"/>
        <v/>
      </c>
      <c r="BI477" s="4" t="str">
        <f t="shared" si="116"/>
        <v/>
      </c>
      <c r="BJ477" s="123" t="str">
        <f t="shared" si="108"/>
        <v/>
      </c>
      <c r="BK477" s="140" t="str">
        <f t="shared" si="114"/>
        <v/>
      </c>
      <c r="BQ477" s="4" t="str">
        <f>IF(IFERROR(VLOOKUP(C477,C478:C$1993,1,0),"")="","",COUNTIF(C:C,C477))</f>
        <v/>
      </c>
      <c r="BU477" s="5" t="str">
        <f>IF(B477="","",IF(BQ477="",1+(MAX(BU$2:BU476)),""))</f>
        <v/>
      </c>
      <c r="BV477" s="5" t="str">
        <f t="shared" si="109"/>
        <v/>
      </c>
      <c r="BW477" s="5" t="str">
        <f t="shared" si="110"/>
        <v/>
      </c>
      <c r="BX477" s="14" t="str">
        <f t="shared" si="111"/>
        <v/>
      </c>
      <c r="BY477" s="28"/>
      <c r="BZ477" s="15"/>
      <c r="CA477" s="5" t="str">
        <f t="shared" si="117"/>
        <v/>
      </c>
      <c r="CD477" s="5" t="str">
        <f t="shared" si="112"/>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43"/>
      <c r="AY478" s="124"/>
      <c r="AZ478" s="124"/>
      <c r="BA478" s="4"/>
      <c r="BB478" s="127"/>
      <c r="BC478" s="4"/>
      <c r="BD478" s="4"/>
      <c r="BE478" s="9"/>
      <c r="BF478" s="4"/>
      <c r="BG478" s="4"/>
      <c r="BH478" s="7" t="str">
        <f t="shared" ca="1" si="107"/>
        <v/>
      </c>
      <c r="BI478" s="4" t="str">
        <f t="shared" si="116"/>
        <v/>
      </c>
      <c r="BJ478" s="123" t="str">
        <f t="shared" si="108"/>
        <v/>
      </c>
      <c r="BK478" s="140" t="str">
        <f t="shared" si="114"/>
        <v/>
      </c>
      <c r="BQ478" s="4" t="str">
        <f>IF(IFERROR(VLOOKUP(C478,C479:C$1993,1,0),"")="","",COUNTIF(C:C,C478))</f>
        <v/>
      </c>
      <c r="BU478" s="5" t="str">
        <f>IF(B478="","",IF(BQ478="",1+(MAX(BU$2:BU477)),""))</f>
        <v/>
      </c>
      <c r="BV478" s="5" t="str">
        <f t="shared" si="109"/>
        <v/>
      </c>
      <c r="BW478" s="5" t="str">
        <f t="shared" si="110"/>
        <v/>
      </c>
      <c r="BX478" s="14" t="str">
        <f t="shared" si="111"/>
        <v/>
      </c>
      <c r="BY478" s="28"/>
      <c r="BZ478" s="15"/>
      <c r="CA478" s="5" t="str">
        <f t="shared" si="117"/>
        <v/>
      </c>
      <c r="CD478" s="5" t="str">
        <f t="shared" si="112"/>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43"/>
      <c r="AY479" s="124"/>
      <c r="AZ479" s="124"/>
      <c r="BA479" s="4"/>
      <c r="BB479" s="127"/>
      <c r="BC479" s="4"/>
      <c r="BD479" s="4"/>
      <c r="BE479" s="9"/>
      <c r="BF479" s="4"/>
      <c r="BG479" s="4"/>
      <c r="BH479" s="7" t="str">
        <f t="shared" ca="1" si="107"/>
        <v/>
      </c>
      <c r="BI479" s="4" t="str">
        <f t="shared" si="116"/>
        <v/>
      </c>
      <c r="BJ479" s="123" t="str">
        <f t="shared" si="108"/>
        <v/>
      </c>
      <c r="BK479" s="140" t="str">
        <f t="shared" si="114"/>
        <v/>
      </c>
      <c r="BQ479" s="4" t="str">
        <f>IF(IFERROR(VLOOKUP(C479,C480:C$1993,1,0),"")="","",COUNTIF(C:C,C479))</f>
        <v/>
      </c>
      <c r="BU479" s="5" t="str">
        <f>IF(B479="","",IF(BQ479="",1+(MAX(BU$2:BU478)),""))</f>
        <v/>
      </c>
      <c r="BV479" s="5" t="str">
        <f t="shared" si="109"/>
        <v/>
      </c>
      <c r="BW479" s="5" t="str">
        <f t="shared" si="110"/>
        <v/>
      </c>
      <c r="BX479" s="14" t="str">
        <f t="shared" si="111"/>
        <v/>
      </c>
      <c r="BY479" s="28"/>
      <c r="BZ479" s="15"/>
      <c r="CA479" s="5" t="str">
        <f t="shared" si="117"/>
        <v/>
      </c>
      <c r="CD479" s="5" t="str">
        <f t="shared" si="112"/>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43"/>
      <c r="AY480" s="124"/>
      <c r="AZ480" s="124"/>
      <c r="BA480" s="4"/>
      <c r="BB480" s="127"/>
      <c r="BC480" s="4"/>
      <c r="BD480" s="4"/>
      <c r="BE480" s="9"/>
      <c r="BF480" s="4"/>
      <c r="BG480" s="4"/>
      <c r="BH480" s="7" t="str">
        <f t="shared" ca="1" si="107"/>
        <v/>
      </c>
      <c r="BI480" s="4" t="str">
        <f t="shared" si="116"/>
        <v/>
      </c>
      <c r="BJ480" s="123" t="str">
        <f t="shared" si="108"/>
        <v/>
      </c>
      <c r="BK480" s="140" t="str">
        <f t="shared" si="114"/>
        <v/>
      </c>
      <c r="BQ480" s="4" t="str">
        <f>IF(IFERROR(VLOOKUP(C480,C481:C$1993,1,0),"")="","",COUNTIF(C:C,C480))</f>
        <v/>
      </c>
      <c r="BU480" s="5" t="str">
        <f>IF(B480="","",IF(BQ480="",1+(MAX(BU$2:BU479)),""))</f>
        <v/>
      </c>
      <c r="BV480" s="5" t="str">
        <f t="shared" si="109"/>
        <v/>
      </c>
      <c r="BW480" s="5" t="str">
        <f t="shared" si="110"/>
        <v/>
      </c>
      <c r="BX480" s="14" t="str">
        <f t="shared" si="111"/>
        <v/>
      </c>
      <c r="BY480" s="28"/>
      <c r="BZ480" s="15"/>
      <c r="CA480" s="5" t="str">
        <f t="shared" si="117"/>
        <v/>
      </c>
      <c r="CD480" s="5" t="str">
        <f t="shared" si="112"/>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43"/>
      <c r="AY481" s="124"/>
      <c r="AZ481" s="124"/>
      <c r="BA481" s="4"/>
      <c r="BB481" s="127"/>
      <c r="BC481" s="4"/>
      <c r="BD481" s="4"/>
      <c r="BE481" s="9"/>
      <c r="BF481" s="4"/>
      <c r="BG481" s="4"/>
      <c r="BH481" s="7" t="str">
        <f t="shared" ca="1" si="107"/>
        <v/>
      </c>
      <c r="BI481" s="4" t="str">
        <f t="shared" si="116"/>
        <v/>
      </c>
      <c r="BJ481" s="123" t="str">
        <f t="shared" si="108"/>
        <v/>
      </c>
      <c r="BK481" s="140" t="str">
        <f t="shared" si="114"/>
        <v/>
      </c>
      <c r="BQ481" s="4" t="str">
        <f>IF(IFERROR(VLOOKUP(C481,C482:C$1993,1,0),"")="","",COUNTIF(C:C,C481))</f>
        <v/>
      </c>
      <c r="BU481" s="5" t="str">
        <f>IF(B481="","",IF(BQ481="",1+(MAX(BU$2:BU480)),""))</f>
        <v/>
      </c>
      <c r="BV481" s="5" t="str">
        <f t="shared" si="109"/>
        <v/>
      </c>
      <c r="BW481" s="5" t="str">
        <f t="shared" si="110"/>
        <v/>
      </c>
      <c r="BX481" s="14" t="str">
        <f t="shared" si="111"/>
        <v/>
      </c>
      <c r="BY481" s="28"/>
      <c r="BZ481" s="15"/>
      <c r="CA481" s="5" t="str">
        <f t="shared" si="117"/>
        <v/>
      </c>
      <c r="CD481" s="5" t="str">
        <f t="shared" si="112"/>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43"/>
      <c r="AY482" s="124"/>
      <c r="AZ482" s="124"/>
      <c r="BA482" s="4"/>
      <c r="BB482" s="127"/>
      <c r="BC482" s="4"/>
      <c r="BD482" s="4"/>
      <c r="BE482" s="9"/>
      <c r="BF482" s="4"/>
      <c r="BG482" s="4"/>
      <c r="BH482" s="7" t="str">
        <f t="shared" ca="1" si="107"/>
        <v/>
      </c>
      <c r="BI482" s="4" t="str">
        <f t="shared" si="116"/>
        <v/>
      </c>
      <c r="BJ482" s="123" t="str">
        <f t="shared" si="108"/>
        <v/>
      </c>
      <c r="BK482" s="140" t="str">
        <f t="shared" si="114"/>
        <v/>
      </c>
      <c r="BQ482" s="4" t="str">
        <f>IF(IFERROR(VLOOKUP(C482,C483:C$1993,1,0),"")="","",COUNTIF(C:C,C482))</f>
        <v/>
      </c>
      <c r="BU482" s="5" t="str">
        <f>IF(B482="","",IF(BQ482="",1+(MAX(BU$2:BU481)),""))</f>
        <v/>
      </c>
      <c r="BV482" s="5" t="str">
        <f t="shared" si="109"/>
        <v/>
      </c>
      <c r="BW482" s="5" t="str">
        <f t="shared" si="110"/>
        <v/>
      </c>
      <c r="BX482" s="14" t="str">
        <f t="shared" si="111"/>
        <v/>
      </c>
      <c r="BY482" s="28"/>
      <c r="BZ482" s="15"/>
      <c r="CA482" s="5" t="str">
        <f t="shared" si="117"/>
        <v/>
      </c>
      <c r="CD482" s="5" t="str">
        <f t="shared" si="112"/>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43"/>
      <c r="AY483" s="124"/>
      <c r="AZ483" s="124"/>
      <c r="BA483" s="4"/>
      <c r="BB483" s="127"/>
      <c r="BC483" s="4"/>
      <c r="BD483" s="4"/>
      <c r="BE483" s="9"/>
      <c r="BF483" s="4"/>
      <c r="BG483" s="4"/>
      <c r="BH483" s="7" t="str">
        <f t="shared" ca="1" si="107"/>
        <v/>
      </c>
      <c r="BI483" s="4" t="str">
        <f t="shared" si="116"/>
        <v/>
      </c>
      <c r="BJ483" s="123" t="str">
        <f t="shared" si="108"/>
        <v/>
      </c>
      <c r="BK483" s="140" t="str">
        <f t="shared" si="114"/>
        <v/>
      </c>
      <c r="BQ483" s="4" t="str">
        <f>IF(IFERROR(VLOOKUP(C483,C484:C$1993,1,0),"")="","",COUNTIF(C:C,C483))</f>
        <v/>
      </c>
      <c r="BU483" s="5" t="str">
        <f>IF(B483="","",IF(BQ483="",1+(MAX(BU$2:BU482)),""))</f>
        <v/>
      </c>
      <c r="BV483" s="5" t="str">
        <f t="shared" si="109"/>
        <v/>
      </c>
      <c r="BW483" s="5" t="str">
        <f t="shared" si="110"/>
        <v/>
      </c>
      <c r="BX483" s="14" t="str">
        <f t="shared" si="111"/>
        <v/>
      </c>
      <c r="BY483" s="28"/>
      <c r="BZ483" s="15"/>
      <c r="CA483" s="5" t="str">
        <f t="shared" si="117"/>
        <v/>
      </c>
      <c r="CD483" s="5" t="str">
        <f t="shared" si="112"/>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43"/>
      <c r="AY484" s="124"/>
      <c r="AZ484" s="124"/>
      <c r="BA484" s="4"/>
      <c r="BB484" s="127"/>
      <c r="BC484" s="4"/>
      <c r="BD484" s="4"/>
      <c r="BE484" s="9"/>
      <c r="BF484" s="4"/>
      <c r="BG484" s="4"/>
      <c r="BH484" s="7" t="str">
        <f t="shared" ca="1" si="107"/>
        <v/>
      </c>
      <c r="BI484" s="4" t="str">
        <f t="shared" si="116"/>
        <v/>
      </c>
      <c r="BJ484" s="123" t="str">
        <f t="shared" si="108"/>
        <v/>
      </c>
      <c r="BK484" s="140" t="str">
        <f t="shared" si="114"/>
        <v/>
      </c>
      <c r="BQ484" s="4" t="str">
        <f>IF(IFERROR(VLOOKUP(C484,C485:C$1993,1,0),"")="","",COUNTIF(C:C,C484))</f>
        <v/>
      </c>
      <c r="BU484" s="5" t="str">
        <f>IF(B484="","",IF(BQ484="",1+(MAX(BU$2:BU483)),""))</f>
        <v/>
      </c>
      <c r="BV484" s="5" t="str">
        <f t="shared" si="109"/>
        <v/>
      </c>
      <c r="BW484" s="5" t="str">
        <f t="shared" si="110"/>
        <v/>
      </c>
      <c r="BX484" s="14" t="str">
        <f t="shared" si="111"/>
        <v/>
      </c>
      <c r="BY484" s="28"/>
      <c r="BZ484" s="15"/>
      <c r="CA484" s="5" t="str">
        <f t="shared" si="117"/>
        <v/>
      </c>
      <c r="CD484" s="5" t="str">
        <f t="shared" si="112"/>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43"/>
      <c r="AY485" s="124"/>
      <c r="AZ485" s="124"/>
      <c r="BA485" s="4"/>
      <c r="BB485" s="127"/>
      <c r="BC485" s="4"/>
      <c r="BD485" s="4"/>
      <c r="BE485" s="9"/>
      <c r="BF485" s="4"/>
      <c r="BG485" s="4"/>
      <c r="BH485" s="7" t="str">
        <f t="shared" ca="1" si="107"/>
        <v/>
      </c>
      <c r="BI485" s="4" t="str">
        <f t="shared" si="116"/>
        <v/>
      </c>
      <c r="BJ485" s="123" t="str">
        <f t="shared" si="108"/>
        <v/>
      </c>
      <c r="BK485" s="140" t="str">
        <f t="shared" si="114"/>
        <v/>
      </c>
      <c r="BQ485" s="4" t="str">
        <f>IF(IFERROR(VLOOKUP(C485,C486:C$1993,1,0),"")="","",COUNTIF(C:C,C485))</f>
        <v/>
      </c>
      <c r="BU485" s="5" t="str">
        <f>IF(B485="","",IF(BQ485="",1+(MAX(BU$2:BU484)),""))</f>
        <v/>
      </c>
      <c r="BV485" s="5" t="str">
        <f t="shared" si="109"/>
        <v/>
      </c>
      <c r="BW485" s="5" t="str">
        <f t="shared" si="110"/>
        <v/>
      </c>
      <c r="BX485" s="14" t="str">
        <f t="shared" si="111"/>
        <v/>
      </c>
      <c r="BY485" s="28"/>
      <c r="BZ485" s="15"/>
      <c r="CA485" s="5" t="str">
        <f t="shared" si="117"/>
        <v/>
      </c>
      <c r="CD485" s="5" t="str">
        <f t="shared" si="112"/>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43"/>
      <c r="AY486" s="124"/>
      <c r="AZ486" s="124"/>
      <c r="BA486" s="4"/>
      <c r="BB486" s="127"/>
      <c r="BC486" s="4"/>
      <c r="BD486" s="4"/>
      <c r="BE486" s="9"/>
      <c r="BF486" s="4"/>
      <c r="BG486" s="4"/>
      <c r="BH486" s="7" t="str">
        <f t="shared" ca="1" si="107"/>
        <v/>
      </c>
      <c r="BI486" s="4" t="str">
        <f t="shared" si="116"/>
        <v/>
      </c>
      <c r="BJ486" s="123" t="str">
        <f t="shared" si="108"/>
        <v/>
      </c>
      <c r="BK486" s="140" t="str">
        <f t="shared" si="114"/>
        <v/>
      </c>
      <c r="BQ486" s="4" t="str">
        <f>IF(IFERROR(VLOOKUP(C486,C487:C$1993,1,0),"")="","",COUNTIF(C:C,C486))</f>
        <v/>
      </c>
      <c r="BU486" s="5" t="str">
        <f>IF(B486="","",IF(BQ486="",1+(MAX(BU$2:BU485)),""))</f>
        <v/>
      </c>
      <c r="BV486" s="5" t="str">
        <f t="shared" si="109"/>
        <v/>
      </c>
      <c r="BW486" s="5" t="str">
        <f t="shared" si="110"/>
        <v/>
      </c>
      <c r="BX486" s="14" t="str">
        <f t="shared" si="111"/>
        <v/>
      </c>
      <c r="BY486" s="28"/>
      <c r="BZ486" s="15"/>
      <c r="CA486" s="5" t="str">
        <f t="shared" si="117"/>
        <v/>
      </c>
      <c r="CD486" s="5" t="str">
        <f t="shared" si="112"/>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43"/>
      <c r="AY487" s="124"/>
      <c r="AZ487" s="124"/>
      <c r="BA487" s="4"/>
      <c r="BB487" s="127"/>
      <c r="BC487" s="4"/>
      <c r="BD487" s="4"/>
      <c r="BE487" s="9"/>
      <c r="BF487" s="4"/>
      <c r="BG487" s="4"/>
      <c r="BH487" s="7" t="str">
        <f t="shared" ca="1" si="107"/>
        <v/>
      </c>
      <c r="BI487" s="4" t="str">
        <f t="shared" si="116"/>
        <v/>
      </c>
      <c r="BJ487" s="123" t="str">
        <f t="shared" si="108"/>
        <v/>
      </c>
      <c r="BK487" s="140" t="str">
        <f t="shared" si="114"/>
        <v/>
      </c>
      <c r="BQ487" s="4" t="str">
        <f>IF(IFERROR(VLOOKUP(C487,C488:C$1993,1,0),"")="","",COUNTIF(C:C,C487))</f>
        <v/>
      </c>
      <c r="BU487" s="5" t="str">
        <f>IF(B487="","",IF(BQ487="",1+(MAX(BU$2:BU486)),""))</f>
        <v/>
      </c>
      <c r="BV487" s="5" t="str">
        <f t="shared" si="109"/>
        <v/>
      </c>
      <c r="BW487" s="5" t="str">
        <f t="shared" si="110"/>
        <v/>
      </c>
      <c r="BX487" s="14" t="str">
        <f t="shared" si="111"/>
        <v/>
      </c>
      <c r="BY487" s="28"/>
      <c r="BZ487" s="15"/>
      <c r="CA487" s="5" t="str">
        <f t="shared" si="117"/>
        <v/>
      </c>
      <c r="CD487" s="5" t="str">
        <f t="shared" si="112"/>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43"/>
      <c r="AY488" s="124"/>
      <c r="AZ488" s="124"/>
      <c r="BA488" s="4"/>
      <c r="BB488" s="127"/>
      <c r="BC488" s="4"/>
      <c r="BD488" s="4"/>
      <c r="BE488" s="9"/>
      <c r="BF488" s="4"/>
      <c r="BG488" s="4"/>
      <c r="BH488" s="7" t="str">
        <f t="shared" ca="1" si="107"/>
        <v/>
      </c>
      <c r="BI488" s="4" t="str">
        <f t="shared" si="116"/>
        <v/>
      </c>
      <c r="BJ488" s="123" t="str">
        <f t="shared" si="108"/>
        <v/>
      </c>
      <c r="BK488" s="140" t="str">
        <f t="shared" si="114"/>
        <v/>
      </c>
      <c r="BQ488" s="4" t="str">
        <f>IF(IFERROR(VLOOKUP(C488,C489:C$1993,1,0),"")="","",COUNTIF(C:C,C488))</f>
        <v/>
      </c>
      <c r="BU488" s="5" t="str">
        <f>IF(B488="","",IF(BQ488="",1+(MAX(BU$2:BU487)),""))</f>
        <v/>
      </c>
      <c r="BV488" s="5" t="str">
        <f t="shared" si="109"/>
        <v/>
      </c>
      <c r="BW488" s="5" t="str">
        <f t="shared" si="110"/>
        <v/>
      </c>
      <c r="BX488" s="14" t="str">
        <f t="shared" si="111"/>
        <v/>
      </c>
      <c r="BY488" s="28"/>
      <c r="BZ488" s="15"/>
      <c r="CA488" s="5" t="str">
        <f t="shared" si="117"/>
        <v/>
      </c>
      <c r="CD488" s="5" t="str">
        <f t="shared" si="112"/>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43"/>
      <c r="AY489" s="124"/>
      <c r="AZ489" s="124"/>
      <c r="BA489" s="4"/>
      <c r="BB489" s="127"/>
      <c r="BC489" s="4"/>
      <c r="BD489" s="4"/>
      <c r="BE489" s="9"/>
      <c r="BF489" s="4"/>
      <c r="BG489" s="4"/>
      <c r="BH489" s="7" t="str">
        <f t="shared" ca="1" si="107"/>
        <v/>
      </c>
      <c r="BI489" s="4" t="str">
        <f t="shared" si="116"/>
        <v/>
      </c>
      <c r="BJ489" s="123" t="str">
        <f t="shared" si="108"/>
        <v/>
      </c>
      <c r="BK489" s="140" t="str">
        <f t="shared" si="114"/>
        <v/>
      </c>
      <c r="BQ489" s="4" t="str">
        <f>IF(IFERROR(VLOOKUP(C489,C490:C$1993,1,0),"")="","",COUNTIF(C:C,C489))</f>
        <v/>
      </c>
      <c r="BU489" s="5" t="str">
        <f>IF(B489="","",IF(BQ489="",1+(MAX(BU$2:BU488)),""))</f>
        <v/>
      </c>
      <c r="BV489" s="5" t="str">
        <f t="shared" si="109"/>
        <v/>
      </c>
      <c r="BW489" s="5" t="str">
        <f t="shared" si="110"/>
        <v/>
      </c>
      <c r="BX489" s="14" t="str">
        <f t="shared" si="111"/>
        <v/>
      </c>
      <c r="BY489" s="28"/>
      <c r="BZ489" s="15"/>
      <c r="CA489" s="5" t="str">
        <f t="shared" si="117"/>
        <v/>
      </c>
      <c r="CD489" s="5" t="str">
        <f t="shared" si="112"/>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43"/>
      <c r="AY490" s="124"/>
      <c r="AZ490" s="124"/>
      <c r="BA490" s="4"/>
      <c r="BB490" s="127"/>
      <c r="BC490" s="4"/>
      <c r="BD490" s="4"/>
      <c r="BE490" s="9"/>
      <c r="BF490" s="4"/>
      <c r="BG490" s="4"/>
      <c r="BH490" s="7" t="str">
        <f t="shared" ca="1" si="107"/>
        <v/>
      </c>
      <c r="BI490" s="4" t="str">
        <f t="shared" si="116"/>
        <v/>
      </c>
      <c r="BJ490" s="123" t="str">
        <f t="shared" si="108"/>
        <v/>
      </c>
      <c r="BK490" s="140" t="str">
        <f t="shared" si="114"/>
        <v/>
      </c>
      <c r="BQ490" s="4" t="str">
        <f>IF(IFERROR(VLOOKUP(C490,C491:C$1993,1,0),"")="","",COUNTIF(C:C,C490))</f>
        <v/>
      </c>
      <c r="BU490" s="5" t="str">
        <f>IF(B490="","",IF(BQ490="",1+(MAX(BU$2:BU489)),""))</f>
        <v/>
      </c>
      <c r="BV490" s="5" t="str">
        <f t="shared" si="109"/>
        <v/>
      </c>
      <c r="BW490" s="5" t="str">
        <f t="shared" si="110"/>
        <v/>
      </c>
      <c r="BX490" s="14" t="str">
        <f t="shared" si="111"/>
        <v/>
      </c>
      <c r="BY490" s="28"/>
      <c r="BZ490" s="15"/>
      <c r="CA490" s="5" t="str">
        <f t="shared" si="117"/>
        <v/>
      </c>
      <c r="CD490" s="5" t="str">
        <f t="shared" si="112"/>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43"/>
      <c r="AY491" s="124"/>
      <c r="AZ491" s="124"/>
      <c r="BA491" s="4"/>
      <c r="BB491" s="127"/>
      <c r="BC491" s="4"/>
      <c r="BD491" s="4"/>
      <c r="BE491" s="9"/>
      <c r="BF491" s="4"/>
      <c r="BG491" s="4"/>
      <c r="BH491" s="7" t="str">
        <f t="shared" ca="1" si="107"/>
        <v/>
      </c>
      <c r="BI491" s="4" t="str">
        <f t="shared" si="116"/>
        <v/>
      </c>
      <c r="BJ491" s="123" t="str">
        <f t="shared" si="108"/>
        <v/>
      </c>
      <c r="BK491" s="140" t="str">
        <f t="shared" si="114"/>
        <v/>
      </c>
      <c r="BQ491" s="4" t="str">
        <f>IF(IFERROR(VLOOKUP(C491,C492:C$1993,1,0),"")="","",COUNTIF(C:C,C491))</f>
        <v/>
      </c>
      <c r="BU491" s="5" t="str">
        <f>IF(B491="","",IF(BQ491="",1+(MAX(BU$2:BU490)),""))</f>
        <v/>
      </c>
      <c r="BV491" s="5" t="str">
        <f t="shared" si="109"/>
        <v/>
      </c>
      <c r="BW491" s="5" t="str">
        <f t="shared" si="110"/>
        <v/>
      </c>
      <c r="BX491" s="14" t="str">
        <f t="shared" si="111"/>
        <v/>
      </c>
      <c r="BY491" s="28"/>
      <c r="BZ491" s="15"/>
      <c r="CA491" s="5" t="str">
        <f t="shared" si="117"/>
        <v/>
      </c>
      <c r="CD491" s="5" t="str">
        <f t="shared" si="112"/>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43"/>
      <c r="AY492" s="124"/>
      <c r="AZ492" s="124"/>
      <c r="BA492" s="4"/>
      <c r="BB492" s="127"/>
      <c r="BC492" s="4"/>
      <c r="BD492" s="4"/>
      <c r="BE492" s="9"/>
      <c r="BF492" s="4"/>
      <c r="BG492" s="4"/>
      <c r="BH492" s="7" t="str">
        <f t="shared" ca="1" si="107"/>
        <v/>
      </c>
      <c r="BI492" s="4" t="str">
        <f t="shared" si="116"/>
        <v/>
      </c>
      <c r="BJ492" s="123" t="str">
        <f t="shared" si="108"/>
        <v/>
      </c>
      <c r="BK492" s="140" t="str">
        <f t="shared" si="114"/>
        <v/>
      </c>
      <c r="BQ492" s="4" t="str">
        <f>IF(IFERROR(VLOOKUP(C492,C493:C$1993,1,0),"")="","",COUNTIF(C:C,C492))</f>
        <v/>
      </c>
      <c r="BU492" s="5" t="str">
        <f>IF(B492="","",IF(BQ492="",1+(MAX(BU$2:BU491)),""))</f>
        <v/>
      </c>
      <c r="BV492" s="5" t="str">
        <f t="shared" si="109"/>
        <v/>
      </c>
      <c r="BW492" s="5" t="str">
        <f t="shared" si="110"/>
        <v/>
      </c>
      <c r="BX492" s="14" t="str">
        <f t="shared" si="111"/>
        <v/>
      </c>
      <c r="BY492" s="28"/>
      <c r="BZ492" s="15"/>
      <c r="CA492" s="5" t="str">
        <f t="shared" si="117"/>
        <v/>
      </c>
      <c r="CD492" s="5" t="str">
        <f t="shared" si="112"/>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43"/>
      <c r="AY493" s="124"/>
      <c r="AZ493" s="124"/>
      <c r="BA493" s="4"/>
      <c r="BB493" s="127"/>
      <c r="BC493" s="4"/>
      <c r="BD493" s="4"/>
      <c r="BE493" s="9"/>
      <c r="BF493" s="4"/>
      <c r="BG493" s="4"/>
      <c r="BH493" s="7" t="str">
        <f t="shared" ca="1" si="107"/>
        <v/>
      </c>
      <c r="BI493" s="4" t="str">
        <f t="shared" si="116"/>
        <v/>
      </c>
      <c r="BJ493" s="123" t="str">
        <f t="shared" si="108"/>
        <v/>
      </c>
      <c r="BK493" s="140" t="str">
        <f t="shared" si="114"/>
        <v/>
      </c>
      <c r="BQ493" s="4" t="str">
        <f>IF(IFERROR(VLOOKUP(C493,C494:C$1993,1,0),"")="","",COUNTIF(C:C,C493))</f>
        <v/>
      </c>
      <c r="BU493" s="5" t="str">
        <f>IF(B493="","",IF(BQ493="",1+(MAX(BU$2:BU492)),""))</f>
        <v/>
      </c>
      <c r="BV493" s="5" t="str">
        <f t="shared" si="109"/>
        <v/>
      </c>
      <c r="BW493" s="5" t="str">
        <f t="shared" si="110"/>
        <v/>
      </c>
      <c r="BX493" s="14" t="str">
        <f t="shared" si="111"/>
        <v/>
      </c>
      <c r="BY493" s="28"/>
      <c r="BZ493" s="15"/>
      <c r="CA493" s="5" t="str">
        <f t="shared" si="117"/>
        <v/>
      </c>
      <c r="CD493" s="5" t="str">
        <f t="shared" si="112"/>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43"/>
      <c r="AY494" s="124"/>
      <c r="AZ494" s="124"/>
      <c r="BA494" s="4"/>
      <c r="BB494" s="127"/>
      <c r="BC494" s="4"/>
      <c r="BD494" s="4"/>
      <c r="BE494" s="9"/>
      <c r="BF494" s="4"/>
      <c r="BG494" s="4"/>
      <c r="BH494" s="7" t="str">
        <f t="shared" ca="1" si="107"/>
        <v/>
      </c>
      <c r="BI494" s="4" t="str">
        <f t="shared" si="116"/>
        <v/>
      </c>
      <c r="BJ494" s="123" t="str">
        <f t="shared" si="108"/>
        <v/>
      </c>
      <c r="BK494" s="140" t="str">
        <f t="shared" si="114"/>
        <v/>
      </c>
      <c r="BQ494" s="4" t="str">
        <f>IF(IFERROR(VLOOKUP(C494,C495:C$1993,1,0),"")="","",COUNTIF(C:C,C494))</f>
        <v/>
      </c>
      <c r="BU494" s="5" t="str">
        <f>IF(B494="","",IF(BQ494="",1+(MAX(BU$2:BU493)),""))</f>
        <v/>
      </c>
      <c r="BV494" s="5" t="str">
        <f t="shared" si="109"/>
        <v/>
      </c>
      <c r="BW494" s="5" t="str">
        <f t="shared" si="110"/>
        <v/>
      </c>
      <c r="BX494" s="14" t="str">
        <f t="shared" si="111"/>
        <v/>
      </c>
      <c r="BY494" s="28"/>
      <c r="BZ494" s="15"/>
      <c r="CA494" s="5" t="str">
        <f t="shared" si="117"/>
        <v/>
      </c>
      <c r="CD494" s="5" t="str">
        <f t="shared" si="112"/>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43"/>
      <c r="AY495" s="124"/>
      <c r="AZ495" s="124"/>
      <c r="BA495" s="4"/>
      <c r="BB495" s="127"/>
      <c r="BC495" s="4"/>
      <c r="BD495" s="4"/>
      <c r="BE495" s="9"/>
      <c r="BF495" s="4"/>
      <c r="BG495" s="4"/>
      <c r="BH495" s="7" t="str">
        <f t="shared" ca="1" si="107"/>
        <v/>
      </c>
      <c r="BI495" s="4" t="str">
        <f t="shared" si="116"/>
        <v/>
      </c>
      <c r="BJ495" s="123" t="str">
        <f t="shared" si="108"/>
        <v/>
      </c>
      <c r="BK495" s="140" t="str">
        <f t="shared" si="114"/>
        <v/>
      </c>
      <c r="BQ495" s="4" t="str">
        <f>IF(IFERROR(VLOOKUP(C495,C496:C$1993,1,0),"")="","",COUNTIF(C:C,C495))</f>
        <v/>
      </c>
      <c r="BU495" s="5" t="str">
        <f>IF(B495="","",IF(BQ495="",1+(MAX(BU$2:BU494)),""))</f>
        <v/>
      </c>
      <c r="BV495" s="5" t="str">
        <f t="shared" si="109"/>
        <v/>
      </c>
      <c r="BW495" s="5" t="str">
        <f t="shared" si="110"/>
        <v/>
      </c>
      <c r="BX495" s="14" t="str">
        <f t="shared" si="111"/>
        <v/>
      </c>
      <c r="BY495" s="28"/>
      <c r="BZ495" s="15"/>
      <c r="CA495" s="5" t="str">
        <f t="shared" si="117"/>
        <v/>
      </c>
      <c r="CD495" s="5" t="str">
        <f t="shared" si="112"/>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43"/>
      <c r="AY496" s="124"/>
      <c r="AZ496" s="124"/>
      <c r="BA496" s="4"/>
      <c r="BB496" s="127"/>
      <c r="BC496" s="4"/>
      <c r="BD496" s="4"/>
      <c r="BE496" s="9"/>
      <c r="BF496" s="4"/>
      <c r="BG496" s="4"/>
      <c r="BH496" s="7" t="str">
        <f t="shared" ca="1" si="107"/>
        <v/>
      </c>
      <c r="BI496" s="4" t="str">
        <f t="shared" si="116"/>
        <v/>
      </c>
      <c r="BJ496" s="123" t="str">
        <f t="shared" si="108"/>
        <v/>
      </c>
      <c r="BK496" s="140" t="str">
        <f t="shared" si="114"/>
        <v/>
      </c>
      <c r="BQ496" s="4" t="str">
        <f>IF(IFERROR(VLOOKUP(C496,C497:C$1993,1,0),"")="","",COUNTIF(C:C,C496))</f>
        <v/>
      </c>
      <c r="BU496" s="5" t="str">
        <f>IF(B496="","",IF(BQ496="",1+(MAX(BU$2:BU495)),""))</f>
        <v/>
      </c>
      <c r="BV496" s="5" t="str">
        <f t="shared" si="109"/>
        <v/>
      </c>
      <c r="BW496" s="5" t="str">
        <f t="shared" si="110"/>
        <v/>
      </c>
      <c r="BX496" s="14" t="str">
        <f t="shared" si="111"/>
        <v/>
      </c>
      <c r="BY496" s="28"/>
      <c r="BZ496" s="15"/>
      <c r="CA496" s="5" t="str">
        <f t="shared" si="117"/>
        <v/>
      </c>
      <c r="CD496" s="5" t="str">
        <f t="shared" si="112"/>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43"/>
      <c r="AY497" s="124"/>
      <c r="AZ497" s="124"/>
      <c r="BA497" s="4"/>
      <c r="BB497" s="127"/>
      <c r="BC497" s="4"/>
      <c r="BD497" s="4"/>
      <c r="BE497" s="9"/>
      <c r="BF497" s="4"/>
      <c r="BG497" s="4"/>
      <c r="BH497" s="7" t="str">
        <f t="shared" ca="1" si="107"/>
        <v/>
      </c>
      <c r="BI497" s="4" t="str">
        <f t="shared" si="116"/>
        <v/>
      </c>
      <c r="BJ497" s="123" t="str">
        <f t="shared" si="108"/>
        <v/>
      </c>
      <c r="BK497" s="140" t="str">
        <f t="shared" si="114"/>
        <v/>
      </c>
      <c r="BQ497" s="4" t="str">
        <f>IF(IFERROR(VLOOKUP(C497,C498:C$1993,1,0),"")="","",COUNTIF(C:C,C497))</f>
        <v/>
      </c>
      <c r="BU497" s="5" t="str">
        <f>IF(B497="","",IF(BQ497="",1+(MAX(BU$2:BU496)),""))</f>
        <v/>
      </c>
      <c r="BV497" s="5" t="str">
        <f t="shared" si="109"/>
        <v/>
      </c>
      <c r="BW497" s="5" t="str">
        <f t="shared" si="110"/>
        <v/>
      </c>
      <c r="BX497" s="14" t="str">
        <f t="shared" si="111"/>
        <v/>
      </c>
      <c r="BY497" s="28"/>
      <c r="BZ497" s="15"/>
      <c r="CA497" s="5" t="str">
        <f t="shared" si="117"/>
        <v/>
      </c>
      <c r="CD497" s="5" t="str">
        <f t="shared" si="112"/>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43"/>
      <c r="AY498" s="124"/>
      <c r="AZ498" s="124"/>
      <c r="BA498" s="4"/>
      <c r="BB498" s="127"/>
      <c r="BC498" s="4"/>
      <c r="BD498" s="4"/>
      <c r="BE498" s="9"/>
      <c r="BF498" s="4"/>
      <c r="BG498" s="4"/>
      <c r="BH498" s="7" t="str">
        <f t="shared" ca="1" si="107"/>
        <v/>
      </c>
      <c r="BI498" s="4" t="str">
        <f t="shared" si="116"/>
        <v/>
      </c>
      <c r="BJ498" s="123" t="str">
        <f t="shared" si="108"/>
        <v/>
      </c>
      <c r="BK498" s="140" t="str">
        <f t="shared" si="114"/>
        <v/>
      </c>
      <c r="BQ498" s="4" t="str">
        <f>IF(IFERROR(VLOOKUP(C498,C499:C$1993,1,0),"")="","",COUNTIF(C:C,C498))</f>
        <v/>
      </c>
      <c r="BU498" s="5" t="str">
        <f>IF(B498="","",IF(BQ498="",1+(MAX(BU$2:BU497)),""))</f>
        <v/>
      </c>
      <c r="BV498" s="5" t="str">
        <f t="shared" si="109"/>
        <v/>
      </c>
      <c r="BW498" s="5" t="str">
        <f t="shared" si="110"/>
        <v/>
      </c>
      <c r="BX498" s="14" t="str">
        <f t="shared" si="111"/>
        <v/>
      </c>
      <c r="BY498" s="28"/>
      <c r="BZ498" s="15"/>
      <c r="CA498" s="5" t="str">
        <f t="shared" si="117"/>
        <v/>
      </c>
      <c r="CD498" s="5" t="str">
        <f t="shared" si="112"/>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43"/>
      <c r="AY499" s="124"/>
      <c r="AZ499" s="124"/>
      <c r="BA499" s="4"/>
      <c r="BB499" s="127"/>
      <c r="BC499" s="4"/>
      <c r="BD499" s="4"/>
      <c r="BE499" s="9"/>
      <c r="BF499" s="4"/>
      <c r="BG499" s="4"/>
      <c r="BH499" s="7" t="str">
        <f t="shared" ca="1" si="107"/>
        <v/>
      </c>
      <c r="BI499" s="4" t="str">
        <f t="shared" si="116"/>
        <v/>
      </c>
      <c r="BJ499" s="123" t="str">
        <f t="shared" si="108"/>
        <v/>
      </c>
      <c r="BK499" s="140" t="str">
        <f t="shared" si="114"/>
        <v/>
      </c>
      <c r="BQ499" s="4" t="str">
        <f>IF(IFERROR(VLOOKUP(C499,C500:C$1993,1,0),"")="","",COUNTIF(C:C,C499))</f>
        <v/>
      </c>
      <c r="BU499" s="5" t="str">
        <f>IF(B499="","",IF(BQ499="",1+(MAX(BU$2:BU498)),""))</f>
        <v/>
      </c>
      <c r="BV499" s="5" t="str">
        <f t="shared" si="109"/>
        <v/>
      </c>
      <c r="BW499" s="5" t="str">
        <f t="shared" si="110"/>
        <v/>
      </c>
      <c r="BX499" s="14" t="str">
        <f t="shared" si="111"/>
        <v/>
      </c>
      <c r="BY499" s="28"/>
      <c r="BZ499" s="15"/>
      <c r="CA499" s="5" t="str">
        <f t="shared" si="117"/>
        <v/>
      </c>
      <c r="CD499" s="5" t="str">
        <f t="shared" si="112"/>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43"/>
      <c r="AY500" s="124"/>
      <c r="AZ500" s="124"/>
      <c r="BA500" s="4"/>
      <c r="BB500" s="127"/>
      <c r="BC500" s="4"/>
      <c r="BD500" s="4"/>
      <c r="BE500" s="9"/>
      <c r="BF500" s="4"/>
      <c r="BG500" s="4"/>
      <c r="BH500" s="7" t="str">
        <f t="shared" ca="1" si="107"/>
        <v/>
      </c>
      <c r="BI500" s="4" t="str">
        <f t="shared" si="116"/>
        <v/>
      </c>
      <c r="BJ500" s="123" t="str">
        <f t="shared" si="108"/>
        <v/>
      </c>
      <c r="BK500" s="140" t="str">
        <f t="shared" si="114"/>
        <v/>
      </c>
      <c r="BQ500" s="4" t="str">
        <f>IF(IFERROR(VLOOKUP(C500,C501:C$1993,1,0),"")="","",COUNTIF(C:C,C500))</f>
        <v/>
      </c>
      <c r="BU500" s="5" t="str">
        <f>IF(B500="","",IF(BQ500="",1+(MAX(BU$2:BU499)),""))</f>
        <v/>
      </c>
      <c r="BV500" s="5" t="str">
        <f t="shared" si="109"/>
        <v/>
      </c>
      <c r="BW500" s="5" t="str">
        <f t="shared" si="110"/>
        <v/>
      </c>
      <c r="BX500" s="14" t="str">
        <f t="shared" si="111"/>
        <v/>
      </c>
      <c r="BY500" s="28"/>
      <c r="BZ500" s="15"/>
      <c r="CA500" s="5" t="str">
        <f t="shared" si="117"/>
        <v/>
      </c>
      <c r="CD500" s="5" t="str">
        <f t="shared" si="112"/>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43"/>
      <c r="AY501" s="124"/>
      <c r="AZ501" s="124"/>
      <c r="BA501" s="4"/>
      <c r="BB501" s="127"/>
      <c r="BC501" s="4"/>
      <c r="BD501" s="4"/>
      <c r="BE501" s="9"/>
      <c r="BF501" s="4"/>
      <c r="BG501" s="4"/>
      <c r="BH501" s="7" t="str">
        <f t="shared" ca="1" si="107"/>
        <v/>
      </c>
      <c r="BI501" s="4" t="str">
        <f t="shared" si="116"/>
        <v/>
      </c>
      <c r="BJ501" s="123" t="str">
        <f t="shared" si="108"/>
        <v/>
      </c>
      <c r="BK501" s="140" t="str">
        <f t="shared" si="114"/>
        <v/>
      </c>
      <c r="BQ501" s="4" t="str">
        <f>IF(IFERROR(VLOOKUP(C501,C502:C$1993,1,0),"")="","",COUNTIF(C:C,C501))</f>
        <v/>
      </c>
      <c r="BU501" s="5" t="str">
        <f>IF(B501="","",IF(BQ501="",1+(MAX(BU$2:BU500)),""))</f>
        <v/>
      </c>
      <c r="BV501" s="5" t="str">
        <f t="shared" si="109"/>
        <v/>
      </c>
      <c r="BW501" s="5" t="str">
        <f t="shared" si="110"/>
        <v/>
      </c>
      <c r="BX501" s="14" t="str">
        <f t="shared" si="111"/>
        <v/>
      </c>
      <c r="BY501" s="28"/>
      <c r="BZ501" s="15"/>
      <c r="CA501" s="5" t="str">
        <f t="shared" si="117"/>
        <v/>
      </c>
      <c r="CD501" s="5" t="str">
        <f t="shared" si="112"/>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43"/>
      <c r="AY502" s="124"/>
      <c r="AZ502" s="124"/>
      <c r="BA502" s="4"/>
      <c r="BB502" s="127"/>
      <c r="BC502" s="4"/>
      <c r="BD502" s="4"/>
      <c r="BE502" s="9"/>
      <c r="BF502" s="4"/>
      <c r="BG502" s="4"/>
      <c r="BH502" s="7" t="str">
        <f t="shared" ca="1" si="107"/>
        <v/>
      </c>
      <c r="BI502" s="4" t="str">
        <f t="shared" si="116"/>
        <v/>
      </c>
      <c r="BJ502" s="123" t="str">
        <f t="shared" si="108"/>
        <v/>
      </c>
      <c r="BK502" s="140" t="str">
        <f t="shared" si="114"/>
        <v/>
      </c>
      <c r="BQ502" s="4" t="str">
        <f>IF(IFERROR(VLOOKUP(C502,C503:C$1993,1,0),"")="","",COUNTIF(C:C,C502))</f>
        <v/>
      </c>
      <c r="BU502" s="5" t="str">
        <f>IF(B502="","",IF(BQ502="",1+(MAX(BU$2:BU501)),""))</f>
        <v/>
      </c>
      <c r="BV502" s="5" t="str">
        <f t="shared" si="109"/>
        <v/>
      </c>
      <c r="BW502" s="5" t="str">
        <f t="shared" si="110"/>
        <v/>
      </c>
      <c r="BX502" s="14" t="str">
        <f t="shared" si="111"/>
        <v/>
      </c>
      <c r="BY502" s="28"/>
      <c r="BZ502" s="15"/>
      <c r="CA502" s="5" t="str">
        <f t="shared" si="117"/>
        <v/>
      </c>
      <c r="CD502" s="5" t="str">
        <f t="shared" si="112"/>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43"/>
      <c r="AY503" s="124"/>
      <c r="AZ503" s="124"/>
      <c r="BA503" s="4"/>
      <c r="BB503" s="127"/>
      <c r="BC503" s="4"/>
      <c r="BD503" s="4"/>
      <c r="BE503" s="9"/>
      <c r="BF503" s="4"/>
      <c r="BG503" s="4"/>
      <c r="BH503" s="7" t="str">
        <f t="shared" ca="1" si="107"/>
        <v/>
      </c>
      <c r="BI503" s="4" t="str">
        <f t="shared" si="116"/>
        <v/>
      </c>
      <c r="BJ503" s="123" t="str">
        <f t="shared" si="108"/>
        <v/>
      </c>
      <c r="BK503" s="140" t="str">
        <f t="shared" si="114"/>
        <v/>
      </c>
      <c r="BQ503" s="4" t="str">
        <f>IF(IFERROR(VLOOKUP(C503,C504:C$1993,1,0),"")="","",COUNTIF(C:C,C503))</f>
        <v/>
      </c>
      <c r="BU503" s="5" t="str">
        <f>IF(B503="","",IF(BQ503="",1+(MAX(BU$2:BU502)),""))</f>
        <v/>
      </c>
      <c r="BV503" s="5" t="str">
        <f t="shared" si="109"/>
        <v/>
      </c>
      <c r="BW503" s="5" t="str">
        <f t="shared" si="110"/>
        <v/>
      </c>
      <c r="BX503" s="14" t="str">
        <f t="shared" si="111"/>
        <v/>
      </c>
      <c r="BY503" s="28"/>
      <c r="BZ503" s="15"/>
      <c r="CA503" s="5" t="str">
        <f t="shared" si="117"/>
        <v/>
      </c>
      <c r="CD503" s="5" t="str">
        <f t="shared" si="112"/>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43"/>
      <c r="AY504" s="124"/>
      <c r="AZ504" s="124"/>
      <c r="BA504" s="4"/>
      <c r="BB504" s="127"/>
      <c r="BC504" s="4"/>
      <c r="BD504" s="4"/>
      <c r="BE504" s="9"/>
      <c r="BF504" s="4"/>
      <c r="BG504" s="4"/>
      <c r="BH504" s="7" t="str">
        <f t="shared" ca="1" si="107"/>
        <v/>
      </c>
      <c r="BI504" s="4" t="str">
        <f t="shared" si="116"/>
        <v/>
      </c>
      <c r="BJ504" s="123" t="str">
        <f t="shared" si="108"/>
        <v/>
      </c>
      <c r="BK504" s="140" t="str">
        <f t="shared" si="114"/>
        <v/>
      </c>
      <c r="BQ504" s="4" t="str">
        <f>IF(IFERROR(VLOOKUP(C504,C505:C$1993,1,0),"")="","",COUNTIF(C:C,C504))</f>
        <v/>
      </c>
      <c r="BU504" s="5" t="str">
        <f>IF(B504="","",IF(BQ504="",1+(MAX(BU$2:BU503)),""))</f>
        <v/>
      </c>
      <c r="BV504" s="5" t="str">
        <f t="shared" si="109"/>
        <v/>
      </c>
      <c r="BW504" s="5" t="str">
        <f t="shared" si="110"/>
        <v/>
      </c>
      <c r="BX504" s="14" t="str">
        <f t="shared" si="111"/>
        <v/>
      </c>
      <c r="BY504" s="28"/>
      <c r="BZ504" s="15"/>
      <c r="CA504" s="5" t="str">
        <f t="shared" si="117"/>
        <v/>
      </c>
      <c r="CD504" s="5" t="str">
        <f t="shared" si="112"/>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43"/>
      <c r="AY505" s="124"/>
      <c r="AZ505" s="124"/>
      <c r="BA505" s="4"/>
      <c r="BB505" s="127"/>
      <c r="BC505" s="4"/>
      <c r="BD505" s="4"/>
      <c r="BE505" s="9"/>
      <c r="BF505" s="4"/>
      <c r="BG505" s="4"/>
      <c r="BH505" s="7" t="str">
        <f t="shared" ca="1" si="107"/>
        <v/>
      </c>
      <c r="BI505" s="4" t="str">
        <f t="shared" si="116"/>
        <v/>
      </c>
      <c r="BJ505" s="123" t="str">
        <f t="shared" si="108"/>
        <v/>
      </c>
      <c r="BK505" s="140" t="str">
        <f t="shared" si="114"/>
        <v/>
      </c>
      <c r="BQ505" s="4" t="str">
        <f>IF(IFERROR(VLOOKUP(C505,C506:C$1993,1,0),"")="","",COUNTIF(C:C,C505))</f>
        <v/>
      </c>
      <c r="BU505" s="5" t="str">
        <f>IF(B505="","",IF(BQ505="",1+(MAX(BU$2:BU504)),""))</f>
        <v/>
      </c>
      <c r="BV505" s="5" t="str">
        <f t="shared" si="109"/>
        <v/>
      </c>
      <c r="BW505" s="5" t="str">
        <f t="shared" si="110"/>
        <v/>
      </c>
      <c r="BX505" s="14" t="str">
        <f t="shared" si="111"/>
        <v/>
      </c>
      <c r="BY505" s="28"/>
      <c r="BZ505" s="15"/>
      <c r="CA505" s="5" t="str">
        <f t="shared" si="117"/>
        <v/>
      </c>
      <c r="CD505" s="5" t="str">
        <f t="shared" si="112"/>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43"/>
      <c r="AY506" s="124"/>
      <c r="AZ506" s="124"/>
      <c r="BA506" s="4"/>
      <c r="BB506" s="127"/>
      <c r="BC506" s="4"/>
      <c r="BD506" s="4"/>
      <c r="BE506" s="9"/>
      <c r="BF506" s="4"/>
      <c r="BG506" s="4"/>
      <c r="BH506" s="7" t="str">
        <f t="shared" ca="1" si="107"/>
        <v/>
      </c>
      <c r="BI506" s="4" t="str">
        <f t="shared" si="116"/>
        <v/>
      </c>
      <c r="BJ506" s="123" t="str">
        <f t="shared" si="108"/>
        <v/>
      </c>
      <c r="BK506" s="140" t="str">
        <f t="shared" si="114"/>
        <v/>
      </c>
      <c r="BQ506" s="4" t="str">
        <f>IF(IFERROR(VLOOKUP(C506,C507:C$1993,1,0),"")="","",COUNTIF(C:C,C506))</f>
        <v/>
      </c>
      <c r="BU506" s="5" t="str">
        <f>IF(B506="","",IF(BQ506="",1+(MAX(BU$2:BU505)),""))</f>
        <v/>
      </c>
      <c r="BV506" s="5" t="str">
        <f t="shared" si="109"/>
        <v/>
      </c>
      <c r="BW506" s="5" t="str">
        <f t="shared" si="110"/>
        <v/>
      </c>
      <c r="BX506" s="14" t="str">
        <f t="shared" si="111"/>
        <v/>
      </c>
      <c r="BY506" s="28"/>
      <c r="BZ506" s="15"/>
      <c r="CA506" s="5" t="str">
        <f t="shared" si="117"/>
        <v/>
      </c>
      <c r="CD506" s="5" t="str">
        <f t="shared" si="112"/>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43"/>
      <c r="AY507" s="124"/>
      <c r="AZ507" s="124"/>
      <c r="BA507" s="4"/>
      <c r="BB507" s="127"/>
      <c r="BC507" s="4"/>
      <c r="BD507" s="4"/>
      <c r="BE507" s="9"/>
      <c r="BF507" s="4"/>
      <c r="BG507" s="4"/>
      <c r="BH507" s="7" t="str">
        <f t="shared" ca="1" si="107"/>
        <v/>
      </c>
      <c r="BI507" s="4" t="str">
        <f t="shared" si="116"/>
        <v/>
      </c>
      <c r="BJ507" s="123" t="str">
        <f t="shared" si="108"/>
        <v/>
      </c>
      <c r="BK507" s="140" t="str">
        <f t="shared" si="114"/>
        <v/>
      </c>
      <c r="BQ507" s="4" t="str">
        <f>IF(IFERROR(VLOOKUP(C507,C508:C$1993,1,0),"")="","",COUNTIF(C:C,C507))</f>
        <v/>
      </c>
      <c r="BU507" s="5" t="str">
        <f>IF(B507="","",IF(BQ507="",1+(MAX(BU$2:BU506)),""))</f>
        <v/>
      </c>
      <c r="BV507" s="5" t="str">
        <f t="shared" si="109"/>
        <v/>
      </c>
      <c r="BW507" s="5" t="str">
        <f t="shared" si="110"/>
        <v/>
      </c>
      <c r="BX507" s="14" t="str">
        <f t="shared" si="111"/>
        <v/>
      </c>
      <c r="BY507" s="28"/>
      <c r="BZ507" s="15"/>
      <c r="CA507" s="5" t="str">
        <f t="shared" si="117"/>
        <v/>
      </c>
      <c r="CD507" s="5" t="str">
        <f t="shared" si="112"/>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43"/>
      <c r="AY508" s="124"/>
      <c r="AZ508" s="124"/>
      <c r="BA508" s="4"/>
      <c r="BB508" s="127"/>
      <c r="BC508" s="4"/>
      <c r="BD508" s="4"/>
      <c r="BE508" s="9"/>
      <c r="BF508" s="4"/>
      <c r="BG508" s="4"/>
      <c r="BH508" s="7" t="str">
        <f t="shared" ca="1" si="107"/>
        <v/>
      </c>
      <c r="BI508" s="4" t="str">
        <f t="shared" si="116"/>
        <v/>
      </c>
      <c r="BJ508" s="123" t="str">
        <f t="shared" si="108"/>
        <v/>
      </c>
      <c r="BK508" s="140" t="str">
        <f t="shared" si="114"/>
        <v/>
      </c>
      <c r="BQ508" s="4" t="str">
        <f>IF(IFERROR(VLOOKUP(C508,C509:C$1993,1,0),"")="","",COUNTIF(C:C,C508))</f>
        <v/>
      </c>
      <c r="BU508" s="5" t="str">
        <f>IF(B508="","",IF(BQ508="",1+(MAX(BU$2:BU507)),""))</f>
        <v/>
      </c>
      <c r="BV508" s="5" t="str">
        <f t="shared" si="109"/>
        <v/>
      </c>
      <c r="BW508" s="5" t="str">
        <f t="shared" si="110"/>
        <v/>
      </c>
      <c r="BX508" s="14" t="str">
        <f t="shared" si="111"/>
        <v/>
      </c>
      <c r="BY508" s="28"/>
      <c r="BZ508" s="15"/>
      <c r="CA508" s="5" t="str">
        <f t="shared" si="117"/>
        <v/>
      </c>
      <c r="CD508" s="5" t="str">
        <f t="shared" si="112"/>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43"/>
      <c r="AY509" s="124"/>
      <c r="AZ509" s="124"/>
      <c r="BA509" s="4"/>
      <c r="BB509" s="127"/>
      <c r="BC509" s="4"/>
      <c r="BD509" s="4"/>
      <c r="BE509" s="9"/>
      <c r="BF509" s="4"/>
      <c r="BG509" s="4"/>
      <c r="BH509" s="7" t="str">
        <f t="shared" ca="1" si="107"/>
        <v/>
      </c>
      <c r="BI509" s="4" t="str">
        <f t="shared" si="116"/>
        <v/>
      </c>
      <c r="BJ509" s="123" t="str">
        <f t="shared" si="108"/>
        <v/>
      </c>
      <c r="BK509" s="140" t="str">
        <f t="shared" si="114"/>
        <v/>
      </c>
      <c r="BQ509" s="4" t="str">
        <f>IF(IFERROR(VLOOKUP(C509,C510:C$1993,1,0),"")="","",COUNTIF(C:C,C509))</f>
        <v/>
      </c>
      <c r="BU509" s="5" t="str">
        <f>IF(B509="","",IF(BQ509="",1+(MAX(BU$2:BU508)),""))</f>
        <v/>
      </c>
      <c r="BV509" s="5" t="str">
        <f t="shared" si="109"/>
        <v/>
      </c>
      <c r="BW509" s="5" t="str">
        <f t="shared" si="110"/>
        <v/>
      </c>
      <c r="BX509" s="14" t="str">
        <f t="shared" si="111"/>
        <v/>
      </c>
      <c r="BY509" s="28"/>
      <c r="BZ509" s="15"/>
      <c r="CA509" s="5" t="str">
        <f t="shared" si="117"/>
        <v/>
      </c>
      <c r="CD509" s="5" t="str">
        <f t="shared" si="112"/>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43"/>
      <c r="AY510" s="124"/>
      <c r="AZ510" s="124"/>
      <c r="BA510" s="4"/>
      <c r="BB510" s="127"/>
      <c r="BC510" s="4"/>
      <c r="BD510" s="4"/>
      <c r="BE510" s="9"/>
      <c r="BF510" s="4"/>
      <c r="BG510" s="4"/>
      <c r="BH510" s="7" t="str">
        <f t="shared" ca="1" si="107"/>
        <v/>
      </c>
      <c r="BI510" s="4" t="str">
        <f t="shared" si="116"/>
        <v/>
      </c>
      <c r="BJ510" s="123" t="str">
        <f t="shared" si="108"/>
        <v/>
      </c>
      <c r="BK510" s="140" t="str">
        <f t="shared" si="114"/>
        <v/>
      </c>
      <c r="BQ510" s="4" t="str">
        <f>IF(IFERROR(VLOOKUP(C510,C511:C$1993,1,0),"")="","",COUNTIF(C:C,C510))</f>
        <v/>
      </c>
      <c r="BU510" s="5" t="str">
        <f>IF(B510="","",IF(BQ510="",1+(MAX(BU$2:BU509)),""))</f>
        <v/>
      </c>
      <c r="BV510" s="5" t="str">
        <f t="shared" si="109"/>
        <v/>
      </c>
      <c r="BW510" s="5" t="str">
        <f t="shared" si="110"/>
        <v/>
      </c>
      <c r="BX510" s="14" t="str">
        <f t="shared" si="111"/>
        <v/>
      </c>
      <c r="BY510" s="28"/>
      <c r="BZ510" s="15"/>
      <c r="CA510" s="5" t="str">
        <f t="shared" si="117"/>
        <v/>
      </c>
      <c r="CD510" s="5" t="str">
        <f t="shared" si="112"/>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43"/>
      <c r="AY511" s="124"/>
      <c r="AZ511" s="124"/>
      <c r="BA511" s="4"/>
      <c r="BB511" s="127"/>
      <c r="BC511" s="4"/>
      <c r="BD511" s="4"/>
      <c r="BE511" s="9"/>
      <c r="BF511" s="4"/>
      <c r="BG511" s="4"/>
      <c r="BH511" s="7" t="str">
        <f t="shared" ca="1" si="107"/>
        <v/>
      </c>
      <c r="BI511" s="4" t="str">
        <f t="shared" si="116"/>
        <v/>
      </c>
      <c r="BJ511" s="123" t="str">
        <f t="shared" si="108"/>
        <v/>
      </c>
      <c r="BK511" s="140" t="str">
        <f t="shared" si="114"/>
        <v/>
      </c>
      <c r="BQ511" s="4" t="str">
        <f>IF(IFERROR(VLOOKUP(C511,C512:C$1993,1,0),"")="","",COUNTIF(C:C,C511))</f>
        <v/>
      </c>
      <c r="BU511" s="5" t="str">
        <f>IF(B511="","",IF(BQ511="",1+(MAX(BU$2:BU510)),""))</f>
        <v/>
      </c>
      <c r="BV511" s="5" t="str">
        <f t="shared" si="109"/>
        <v/>
      </c>
      <c r="BW511" s="5" t="str">
        <f t="shared" si="110"/>
        <v/>
      </c>
      <c r="BX511" s="14" t="str">
        <f t="shared" si="111"/>
        <v/>
      </c>
      <c r="BY511" s="28"/>
      <c r="BZ511" s="15"/>
      <c r="CA511" s="5" t="str">
        <f t="shared" si="117"/>
        <v/>
      </c>
      <c r="CD511" s="5" t="str">
        <f t="shared" si="112"/>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43"/>
      <c r="AY512" s="124"/>
      <c r="AZ512" s="124"/>
      <c r="BA512" s="4"/>
      <c r="BB512" s="127"/>
      <c r="BC512" s="4"/>
      <c r="BD512" s="4"/>
      <c r="BE512" s="9"/>
      <c r="BF512" s="4"/>
      <c r="BG512" s="4"/>
      <c r="BH512" s="7" t="str">
        <f t="shared" ca="1" si="107"/>
        <v/>
      </c>
      <c r="BI512" s="4" t="str">
        <f t="shared" si="116"/>
        <v/>
      </c>
      <c r="BJ512" s="123" t="str">
        <f t="shared" si="108"/>
        <v/>
      </c>
      <c r="BK512" s="140" t="str">
        <f t="shared" si="114"/>
        <v/>
      </c>
      <c r="BQ512" s="4" t="str">
        <f>IF(IFERROR(VLOOKUP(C512,C513:C$1993,1,0),"")="","",COUNTIF(C:C,C512))</f>
        <v/>
      </c>
      <c r="BU512" s="5" t="str">
        <f>IF(B512="","",IF(BQ512="",1+(MAX(BU$2:BU511)),""))</f>
        <v/>
      </c>
      <c r="BV512" s="5" t="str">
        <f t="shared" si="109"/>
        <v/>
      </c>
      <c r="BW512" s="5" t="str">
        <f t="shared" si="110"/>
        <v/>
      </c>
      <c r="BX512" s="14" t="str">
        <f t="shared" si="111"/>
        <v/>
      </c>
      <c r="BY512" s="28"/>
      <c r="BZ512" s="15"/>
      <c r="CA512" s="5" t="str">
        <f t="shared" si="117"/>
        <v/>
      </c>
      <c r="CD512" s="5" t="str">
        <f t="shared" si="112"/>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43"/>
      <c r="AY513" s="124"/>
      <c r="AZ513" s="124"/>
      <c r="BA513" s="4"/>
      <c r="BB513" s="127"/>
      <c r="BC513" s="4"/>
      <c r="BD513" s="4"/>
      <c r="BE513" s="9"/>
      <c r="BF513" s="4"/>
      <c r="BG513" s="4"/>
      <c r="BH513" s="7" t="str">
        <f t="shared" ca="1" si="107"/>
        <v/>
      </c>
      <c r="BI513" s="4" t="str">
        <f t="shared" si="116"/>
        <v/>
      </c>
      <c r="BJ513" s="123" t="str">
        <f t="shared" si="108"/>
        <v/>
      </c>
      <c r="BK513" s="140" t="str">
        <f t="shared" si="114"/>
        <v/>
      </c>
      <c r="BQ513" s="4" t="str">
        <f>IF(IFERROR(VLOOKUP(C513,C514:C$1993,1,0),"")="","",COUNTIF(C:C,C513))</f>
        <v/>
      </c>
      <c r="BU513" s="5" t="str">
        <f>IF(B513="","",IF(BQ513="",1+(MAX(BU$2:BU512)),""))</f>
        <v/>
      </c>
      <c r="BV513" s="5" t="str">
        <f t="shared" si="109"/>
        <v/>
      </c>
      <c r="BW513" s="5" t="str">
        <f t="shared" si="110"/>
        <v/>
      </c>
      <c r="BX513" s="14" t="str">
        <f t="shared" si="111"/>
        <v/>
      </c>
      <c r="BY513" s="28"/>
      <c r="BZ513" s="15"/>
      <c r="CA513" s="5" t="str">
        <f t="shared" si="117"/>
        <v/>
      </c>
      <c r="CD513" s="5" t="str">
        <f t="shared" si="112"/>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43"/>
      <c r="AY514" s="124"/>
      <c r="AZ514" s="124"/>
      <c r="BA514" s="4"/>
      <c r="BB514" s="127"/>
      <c r="BC514" s="4"/>
      <c r="BD514" s="4"/>
      <c r="BE514" s="9"/>
      <c r="BF514" s="4"/>
      <c r="BG514" s="4"/>
      <c r="BH514" s="7" t="str">
        <f t="shared" ref="BH514:BH577" ca="1" si="120">IFERROR(IF(BE514="","",IF(BA514=5,"",IF(BE514-TODAY()&gt;0,"VIGENTE","VENCIDO"))),"")</f>
        <v/>
      </c>
      <c r="BI514" s="4" t="str">
        <f t="shared" si="116"/>
        <v/>
      </c>
      <c r="BJ514" s="123" t="str">
        <f t="shared" ref="BJ514:BJ577" si="121">IFERROR(IF(AA514="","",AA514/V514),"")</f>
        <v/>
      </c>
      <c r="BK514" s="140" t="str">
        <f t="shared" si="114"/>
        <v/>
      </c>
      <c r="BQ514" s="4" t="str">
        <f>IF(IFERROR(VLOOKUP(C514,C515:C$1993,1,0),"")="","",COUNTIF(C:C,C514))</f>
        <v/>
      </c>
      <c r="BU514" s="5" t="str">
        <f>IF(B514="","",IF(BQ514="",1+(MAX(BU$2:BU513)),""))</f>
        <v/>
      </c>
      <c r="BV514" s="5" t="str">
        <f t="shared" ref="BV514:BV577" si="122">IF(BU514="","",Z514)</f>
        <v/>
      </c>
      <c r="BW514" s="5" t="str">
        <f t="shared" ref="BW514:BW577" si="123">IF(BU514="","",H514)</f>
        <v/>
      </c>
      <c r="BX514" s="14" t="str">
        <f t="shared" ref="BX514:BX577" si="124">IF(BU514="","",C514)</f>
        <v/>
      </c>
      <c r="BY514" s="28"/>
      <c r="BZ514" s="15"/>
      <c r="CA514" s="5" t="str">
        <f t="shared" si="117"/>
        <v/>
      </c>
      <c r="CD514" s="5" t="str">
        <f t="shared" ref="CD514:CD577" si="125">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ref="A515:A578" ca="1" si="126">IF(OR(AS515="",BH515="",BH515="VENCIDO"),IF(B515="","",IF(LEN(B515)=1,"000"&amp;B515,IF(LEN(B515)=2,"00"&amp;B515,IF(LEN(B515)=3,"0"&amp;B515,B515)))),C515)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43"/>
      <c r="AY515" s="124"/>
      <c r="AZ515" s="124"/>
      <c r="BA515" s="4"/>
      <c r="BB515" s="127"/>
      <c r="BC515" s="4"/>
      <c r="BD515" s="4"/>
      <c r="BE515" s="9"/>
      <c r="BF515" s="4"/>
      <c r="BG515" s="4"/>
      <c r="BH515" s="7" t="str">
        <f t="shared" ca="1" si="120"/>
        <v/>
      </c>
      <c r="BI515" s="4" t="str">
        <f t="shared" si="116"/>
        <v/>
      </c>
      <c r="BJ515" s="123" t="str">
        <f t="shared" si="121"/>
        <v/>
      </c>
      <c r="BK515" s="140" t="str">
        <f t="shared" ref="BK515:BK578" si="127">IFERROR(IF(AA515/Z515=0,"",AA515/Z515),"")</f>
        <v/>
      </c>
      <c r="BQ515" s="4" t="str">
        <f>IF(IFERROR(VLOOKUP(C515,C516:C$1993,1,0),"")="","",COUNTIF(C:C,C515))</f>
        <v/>
      </c>
      <c r="BU515" s="5" t="str">
        <f>IF(B515="","",IF(BQ515="",1+(MAX(BU$2:BU514)),""))</f>
        <v/>
      </c>
      <c r="BV515" s="5" t="str">
        <f t="shared" si="122"/>
        <v/>
      </c>
      <c r="BW515" s="5" t="str">
        <f t="shared" si="123"/>
        <v/>
      </c>
      <c r="BX515" s="14" t="str">
        <f t="shared" si="124"/>
        <v/>
      </c>
      <c r="BY515" s="28"/>
      <c r="BZ515" s="15"/>
      <c r="CA515" s="5" t="str">
        <f t="shared" si="117"/>
        <v/>
      </c>
      <c r="CD515" s="5" t="str">
        <f t="shared" si="125"/>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43"/>
      <c r="AY516" s="124"/>
      <c r="AZ516" s="124"/>
      <c r="BA516" s="4"/>
      <c r="BB516" s="127"/>
      <c r="BC516" s="4"/>
      <c r="BD516" s="4"/>
      <c r="BE516" s="9"/>
      <c r="BF516" s="4"/>
      <c r="BG516" s="4"/>
      <c r="BH516" s="7" t="str">
        <f t="shared" ca="1" si="120"/>
        <v/>
      </c>
      <c r="BI516" s="4" t="str">
        <f t="shared" si="116"/>
        <v/>
      </c>
      <c r="BJ516" s="123" t="str">
        <f t="shared" si="121"/>
        <v/>
      </c>
      <c r="BK516" s="140" t="str">
        <f t="shared" si="127"/>
        <v/>
      </c>
      <c r="BQ516" s="4" t="str">
        <f>IF(IFERROR(VLOOKUP(C516,C517:C$1993,1,0),"")="","",COUNTIF(C:C,C516))</f>
        <v/>
      </c>
      <c r="BU516" s="5" t="str">
        <f>IF(B516="","",IF(BQ516="",1+(MAX(BU$2:BU515)),""))</f>
        <v/>
      </c>
      <c r="BV516" s="5" t="str">
        <f t="shared" si="122"/>
        <v/>
      </c>
      <c r="BW516" s="5" t="str">
        <f t="shared" si="123"/>
        <v/>
      </c>
      <c r="BX516" s="14" t="str">
        <f t="shared" si="124"/>
        <v/>
      </c>
      <c r="BY516" s="28"/>
      <c r="BZ516" s="15"/>
      <c r="CA516" s="5" t="str">
        <f t="shared" si="117"/>
        <v/>
      </c>
      <c r="CD516" s="5" t="str">
        <f t="shared" si="125"/>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43"/>
      <c r="AY517" s="124"/>
      <c r="AZ517" s="124"/>
      <c r="BA517" s="4"/>
      <c r="BB517" s="127"/>
      <c r="BC517" s="4"/>
      <c r="BD517" s="4"/>
      <c r="BE517" s="9"/>
      <c r="BF517" s="4"/>
      <c r="BG517" s="4"/>
      <c r="BH517" s="7" t="str">
        <f t="shared" ca="1" si="120"/>
        <v/>
      </c>
      <c r="BI517" s="4" t="str">
        <f t="shared" si="116"/>
        <v/>
      </c>
      <c r="BJ517" s="123" t="str">
        <f t="shared" si="121"/>
        <v/>
      </c>
      <c r="BK517" s="140" t="str">
        <f t="shared" si="127"/>
        <v/>
      </c>
      <c r="BQ517" s="4" t="str">
        <f>IF(IFERROR(VLOOKUP(C517,C518:C$1993,1,0),"")="","",COUNTIF(C:C,C517))</f>
        <v/>
      </c>
      <c r="BU517" s="5" t="str">
        <f>IF(B517="","",IF(BQ517="",1+(MAX(BU$2:BU516)),""))</f>
        <v/>
      </c>
      <c r="BV517" s="5" t="str">
        <f t="shared" si="122"/>
        <v/>
      </c>
      <c r="BW517" s="5" t="str">
        <f t="shared" si="123"/>
        <v/>
      </c>
      <c r="BX517" s="14" t="str">
        <f t="shared" si="124"/>
        <v/>
      </c>
      <c r="BY517" s="28"/>
      <c r="BZ517" s="15"/>
      <c r="CA517" s="5" t="str">
        <f t="shared" si="117"/>
        <v/>
      </c>
      <c r="CD517" s="5" t="str">
        <f t="shared" si="125"/>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43"/>
      <c r="AY518" s="124"/>
      <c r="AZ518" s="124"/>
      <c r="BA518" s="4"/>
      <c r="BB518" s="127"/>
      <c r="BC518" s="4"/>
      <c r="BD518" s="4"/>
      <c r="BE518" s="9"/>
      <c r="BF518" s="4"/>
      <c r="BG518" s="4"/>
      <c r="BH518" s="7" t="str">
        <f t="shared" ca="1" si="120"/>
        <v/>
      </c>
      <c r="BI518" s="4" t="str">
        <f t="shared" si="116"/>
        <v/>
      </c>
      <c r="BJ518" s="123" t="str">
        <f t="shared" si="121"/>
        <v/>
      </c>
      <c r="BK518" s="140" t="str">
        <f t="shared" si="127"/>
        <v/>
      </c>
      <c r="BQ518" s="4" t="str">
        <f>IF(IFERROR(VLOOKUP(C518,C519:C$1993,1,0),"")="","",COUNTIF(C:C,C518))</f>
        <v/>
      </c>
      <c r="BU518" s="5" t="str">
        <f>IF(B518="","",IF(BQ518="",1+(MAX(BU$2:BU517)),""))</f>
        <v/>
      </c>
      <c r="BV518" s="5" t="str">
        <f t="shared" si="122"/>
        <v/>
      </c>
      <c r="BW518" s="5" t="str">
        <f t="shared" si="123"/>
        <v/>
      </c>
      <c r="BX518" s="14" t="str">
        <f t="shared" si="124"/>
        <v/>
      </c>
      <c r="BY518" s="28"/>
      <c r="BZ518" s="15"/>
      <c r="CA518" s="5" t="str">
        <f t="shared" si="117"/>
        <v/>
      </c>
      <c r="CD518" s="5" t="str">
        <f t="shared" si="125"/>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43"/>
      <c r="AY519" s="124"/>
      <c r="AZ519" s="124"/>
      <c r="BA519" s="4"/>
      <c r="BB519" s="127"/>
      <c r="BC519" s="4"/>
      <c r="BD519" s="4"/>
      <c r="BE519" s="9"/>
      <c r="BF519" s="4"/>
      <c r="BG519" s="4"/>
      <c r="BH519" s="7" t="str">
        <f t="shared" ca="1" si="120"/>
        <v/>
      </c>
      <c r="BI519" s="4" t="str">
        <f t="shared" si="116"/>
        <v/>
      </c>
      <c r="BJ519" s="123" t="str">
        <f t="shared" si="121"/>
        <v/>
      </c>
      <c r="BK519" s="140" t="str">
        <f t="shared" si="127"/>
        <v/>
      </c>
      <c r="BQ519" s="4" t="str">
        <f>IF(IFERROR(VLOOKUP(C519,C520:C$1993,1,0),"")="","",COUNTIF(C:C,C519))</f>
        <v/>
      </c>
      <c r="BU519" s="5" t="str">
        <f>IF(B519="","",IF(BQ519="",1+(MAX(BU$2:BU518)),""))</f>
        <v/>
      </c>
      <c r="BV519" s="5" t="str">
        <f t="shared" si="122"/>
        <v/>
      </c>
      <c r="BW519" s="5" t="str">
        <f t="shared" si="123"/>
        <v/>
      </c>
      <c r="BX519" s="14" t="str">
        <f t="shared" si="124"/>
        <v/>
      </c>
      <c r="BY519" s="28"/>
      <c r="BZ519" s="15"/>
      <c r="CA519" s="5" t="str">
        <f t="shared" si="117"/>
        <v/>
      </c>
      <c r="CD519" s="5" t="str">
        <f t="shared" si="125"/>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43"/>
      <c r="AY520" s="124"/>
      <c r="AZ520" s="124"/>
      <c r="BA520" s="4"/>
      <c r="BB520" s="127"/>
      <c r="BC520" s="4"/>
      <c r="BD520" s="4"/>
      <c r="BE520" s="9"/>
      <c r="BF520" s="4"/>
      <c r="BG520" s="4"/>
      <c r="BH520" s="7" t="str">
        <f t="shared" ca="1" si="120"/>
        <v/>
      </c>
      <c r="BI520" s="4" t="str">
        <f t="shared" si="116"/>
        <v/>
      </c>
      <c r="BJ520" s="123" t="str">
        <f t="shared" si="121"/>
        <v/>
      </c>
      <c r="BK520" s="140" t="str">
        <f t="shared" si="127"/>
        <v/>
      </c>
      <c r="BQ520" s="4" t="str">
        <f>IF(IFERROR(VLOOKUP(C520,C521:C$1993,1,0),"")="","",COUNTIF(C:C,C520))</f>
        <v/>
      </c>
      <c r="BU520" s="5" t="str">
        <f>IF(B520="","",IF(BQ520="",1+(MAX(BU$2:BU519)),""))</f>
        <v/>
      </c>
      <c r="BV520" s="5" t="str">
        <f t="shared" si="122"/>
        <v/>
      </c>
      <c r="BW520" s="5" t="str">
        <f t="shared" si="123"/>
        <v/>
      </c>
      <c r="BX520" s="14" t="str">
        <f t="shared" si="124"/>
        <v/>
      </c>
      <c r="BY520" s="28"/>
      <c r="BZ520" s="15"/>
      <c r="CA520" s="5" t="str">
        <f t="shared" si="117"/>
        <v/>
      </c>
      <c r="CD520" s="5" t="str">
        <f t="shared" si="125"/>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43"/>
      <c r="AY521" s="124"/>
      <c r="AZ521" s="124"/>
      <c r="BA521" s="4"/>
      <c r="BB521" s="127"/>
      <c r="BC521" s="4"/>
      <c r="BD521" s="4"/>
      <c r="BE521" s="9"/>
      <c r="BF521" s="4"/>
      <c r="BG521" s="4"/>
      <c r="BH521" s="7" t="str">
        <f t="shared" ca="1" si="120"/>
        <v/>
      </c>
      <c r="BI521" s="4" t="str">
        <f t="shared" si="116"/>
        <v/>
      </c>
      <c r="BJ521" s="123" t="str">
        <f t="shared" si="121"/>
        <v/>
      </c>
      <c r="BK521" s="140" t="str">
        <f t="shared" si="127"/>
        <v/>
      </c>
      <c r="BQ521" s="4" t="str">
        <f>IF(IFERROR(VLOOKUP(C521,C522:C$1993,1,0),"")="","",COUNTIF(C:C,C521))</f>
        <v/>
      </c>
      <c r="BU521" s="5" t="str">
        <f>IF(B521="","",IF(BQ521="",1+(MAX(BU$2:BU520)),""))</f>
        <v/>
      </c>
      <c r="BV521" s="5" t="str">
        <f t="shared" si="122"/>
        <v/>
      </c>
      <c r="BW521" s="5" t="str">
        <f t="shared" si="123"/>
        <v/>
      </c>
      <c r="BX521" s="14" t="str">
        <f t="shared" si="124"/>
        <v/>
      </c>
      <c r="BY521" s="28"/>
      <c r="BZ521" s="15"/>
      <c r="CA521" s="5" t="str">
        <f t="shared" si="117"/>
        <v/>
      </c>
      <c r="CD521" s="5" t="str">
        <f t="shared" si="125"/>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43"/>
      <c r="AY522" s="124"/>
      <c r="AZ522" s="124"/>
      <c r="BA522" s="4"/>
      <c r="BB522" s="127"/>
      <c r="BC522" s="4"/>
      <c r="BD522" s="4"/>
      <c r="BE522" s="9"/>
      <c r="BF522" s="4"/>
      <c r="BG522" s="4"/>
      <c r="BH522" s="7" t="str">
        <f t="shared" ca="1" si="120"/>
        <v/>
      </c>
      <c r="BI522" s="4" t="str">
        <f t="shared" si="116"/>
        <v/>
      </c>
      <c r="BJ522" s="123" t="str">
        <f t="shared" si="121"/>
        <v/>
      </c>
      <c r="BK522" s="140" t="str">
        <f t="shared" si="127"/>
        <v/>
      </c>
      <c r="BQ522" s="4" t="str">
        <f>IF(IFERROR(VLOOKUP(C522,C523:C$1993,1,0),"")="","",COUNTIF(C:C,C522))</f>
        <v/>
      </c>
      <c r="BU522" s="5" t="str">
        <f>IF(B522="","",IF(BQ522="",1+(MAX(BU$2:BU521)),""))</f>
        <v/>
      </c>
      <c r="BV522" s="5" t="str">
        <f t="shared" si="122"/>
        <v/>
      </c>
      <c r="BW522" s="5" t="str">
        <f t="shared" si="123"/>
        <v/>
      </c>
      <c r="BX522" s="14" t="str">
        <f t="shared" si="124"/>
        <v/>
      </c>
      <c r="BY522" s="28"/>
      <c r="BZ522" s="15"/>
      <c r="CA522" s="5" t="str">
        <f t="shared" si="117"/>
        <v/>
      </c>
      <c r="CD522" s="5" t="str">
        <f t="shared" si="125"/>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43"/>
      <c r="AY523" s="124"/>
      <c r="AZ523" s="124"/>
      <c r="BA523" s="4"/>
      <c r="BB523" s="127"/>
      <c r="BC523" s="4"/>
      <c r="BD523" s="4"/>
      <c r="BE523" s="9"/>
      <c r="BF523" s="4"/>
      <c r="BG523" s="4"/>
      <c r="BH523" s="7" t="str">
        <f t="shared" ca="1" si="120"/>
        <v/>
      </c>
      <c r="BI523" s="4" t="str">
        <f t="shared" si="116"/>
        <v/>
      </c>
      <c r="BJ523" s="123" t="str">
        <f t="shared" si="121"/>
        <v/>
      </c>
      <c r="BK523" s="140" t="str">
        <f t="shared" si="127"/>
        <v/>
      </c>
      <c r="BQ523" s="4" t="str">
        <f>IF(IFERROR(VLOOKUP(C523,C524:C$1993,1,0),"")="","",COUNTIF(C:C,C523))</f>
        <v/>
      </c>
      <c r="BU523" s="5" t="str">
        <f>IF(B523="","",IF(BQ523="",1+(MAX(BU$2:BU522)),""))</f>
        <v/>
      </c>
      <c r="BV523" s="5" t="str">
        <f t="shared" si="122"/>
        <v/>
      </c>
      <c r="BW523" s="5" t="str">
        <f t="shared" si="123"/>
        <v/>
      </c>
      <c r="BX523" s="14" t="str">
        <f t="shared" si="124"/>
        <v/>
      </c>
      <c r="BY523" s="28"/>
      <c r="BZ523" s="15"/>
      <c r="CA523" s="5" t="str">
        <f t="shared" si="117"/>
        <v/>
      </c>
      <c r="CD523" s="5" t="str">
        <f t="shared" si="125"/>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43"/>
      <c r="AY524" s="124"/>
      <c r="AZ524" s="124"/>
      <c r="BA524" s="4"/>
      <c r="BB524" s="127"/>
      <c r="BC524" s="4"/>
      <c r="BD524" s="4"/>
      <c r="BE524" s="9"/>
      <c r="BF524" s="4"/>
      <c r="BG524" s="4"/>
      <c r="BH524" s="7" t="str">
        <f t="shared" ca="1" si="120"/>
        <v/>
      </c>
      <c r="BI524" s="4" t="str">
        <f t="shared" si="116"/>
        <v/>
      </c>
      <c r="BJ524" s="123" t="str">
        <f t="shared" si="121"/>
        <v/>
      </c>
      <c r="BK524" s="140" t="str">
        <f t="shared" si="127"/>
        <v/>
      </c>
      <c r="BQ524" s="4" t="str">
        <f>IF(IFERROR(VLOOKUP(C524,C525:C$1993,1,0),"")="","",COUNTIF(C:C,C524))</f>
        <v/>
      </c>
      <c r="BU524" s="5" t="str">
        <f>IF(B524="","",IF(BQ524="",1+(MAX(BU$2:BU523)),""))</f>
        <v/>
      </c>
      <c r="BV524" s="5" t="str">
        <f t="shared" si="122"/>
        <v/>
      </c>
      <c r="BW524" s="5" t="str">
        <f t="shared" si="123"/>
        <v/>
      </c>
      <c r="BX524" s="14" t="str">
        <f t="shared" si="124"/>
        <v/>
      </c>
      <c r="BY524" s="28"/>
      <c r="BZ524" s="15"/>
      <c r="CA524" s="5" t="str">
        <f t="shared" si="117"/>
        <v/>
      </c>
      <c r="CD524" s="5" t="str">
        <f t="shared" si="125"/>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43"/>
      <c r="AY525" s="124"/>
      <c r="AZ525" s="124"/>
      <c r="BA525" s="4"/>
      <c r="BB525" s="127"/>
      <c r="BC525" s="4"/>
      <c r="BD525" s="4"/>
      <c r="BE525" s="9"/>
      <c r="BF525" s="4"/>
      <c r="BG525" s="4"/>
      <c r="BH525" s="7" t="str">
        <f t="shared" ca="1" si="120"/>
        <v/>
      </c>
      <c r="BI525" s="4" t="str">
        <f t="shared" si="116"/>
        <v/>
      </c>
      <c r="BJ525" s="123" t="str">
        <f t="shared" si="121"/>
        <v/>
      </c>
      <c r="BK525" s="140" t="str">
        <f t="shared" si="127"/>
        <v/>
      </c>
      <c r="BQ525" s="4" t="str">
        <f>IF(IFERROR(VLOOKUP(C525,C526:C$1993,1,0),"")="","",COUNTIF(C:C,C525))</f>
        <v/>
      </c>
      <c r="BU525" s="5" t="str">
        <f>IF(B525="","",IF(BQ525="",1+(MAX(BU$2:BU524)),""))</f>
        <v/>
      </c>
      <c r="BV525" s="5" t="str">
        <f t="shared" si="122"/>
        <v/>
      </c>
      <c r="BW525" s="5" t="str">
        <f t="shared" si="123"/>
        <v/>
      </c>
      <c r="BX525" s="14" t="str">
        <f t="shared" si="124"/>
        <v/>
      </c>
      <c r="BY525" s="28"/>
      <c r="BZ525" s="15"/>
      <c r="CA525" s="5" t="str">
        <f t="shared" si="117"/>
        <v/>
      </c>
      <c r="CD525" s="5" t="str">
        <f t="shared" si="125"/>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43"/>
      <c r="AY526" s="124"/>
      <c r="AZ526" s="124"/>
      <c r="BA526" s="4"/>
      <c r="BB526" s="127"/>
      <c r="BC526" s="4"/>
      <c r="BD526" s="4"/>
      <c r="BE526" s="9"/>
      <c r="BF526" s="4"/>
      <c r="BG526" s="4"/>
      <c r="BH526" s="7" t="str">
        <f t="shared" ca="1" si="120"/>
        <v/>
      </c>
      <c r="BI526" s="4" t="str">
        <f t="shared" si="116"/>
        <v/>
      </c>
      <c r="BJ526" s="123" t="str">
        <f t="shared" si="121"/>
        <v/>
      </c>
      <c r="BK526" s="140" t="str">
        <f t="shared" si="127"/>
        <v/>
      </c>
      <c r="BQ526" s="4" t="str">
        <f>IF(IFERROR(VLOOKUP(C526,C527:C$1993,1,0),"")="","",COUNTIF(C:C,C526))</f>
        <v/>
      </c>
      <c r="BU526" s="5" t="str">
        <f>IF(B526="","",IF(BQ526="",1+(MAX(BU$2:BU525)),""))</f>
        <v/>
      </c>
      <c r="BV526" s="5" t="str">
        <f t="shared" si="122"/>
        <v/>
      </c>
      <c r="BW526" s="5" t="str">
        <f t="shared" si="123"/>
        <v/>
      </c>
      <c r="BX526" s="14" t="str">
        <f t="shared" si="124"/>
        <v/>
      </c>
      <c r="BY526" s="28"/>
      <c r="BZ526" s="15"/>
      <c r="CA526" s="5" t="str">
        <f t="shared" si="117"/>
        <v/>
      </c>
      <c r="CD526" s="5" t="str">
        <f t="shared" si="125"/>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43"/>
      <c r="AY527" s="124"/>
      <c r="AZ527" s="124"/>
      <c r="BA527" s="4"/>
      <c r="BB527" s="127"/>
      <c r="BC527" s="4"/>
      <c r="BD527" s="4"/>
      <c r="BE527" s="9"/>
      <c r="BF527" s="4"/>
      <c r="BG527" s="4"/>
      <c r="BH527" s="7" t="str">
        <f t="shared" ca="1" si="120"/>
        <v/>
      </c>
      <c r="BI527" s="4" t="str">
        <f t="shared" si="116"/>
        <v/>
      </c>
      <c r="BJ527" s="123" t="str">
        <f t="shared" si="121"/>
        <v/>
      </c>
      <c r="BK527" s="140" t="str">
        <f t="shared" si="127"/>
        <v/>
      </c>
      <c r="BQ527" s="4" t="str">
        <f>IF(IFERROR(VLOOKUP(C527,C528:C$1993,1,0),"")="","",COUNTIF(C:C,C527))</f>
        <v/>
      </c>
      <c r="BU527" s="5" t="str">
        <f>IF(B527="","",IF(BQ527="",1+(MAX(BU$2:BU526)),""))</f>
        <v/>
      </c>
      <c r="BV527" s="5" t="str">
        <f t="shared" si="122"/>
        <v/>
      </c>
      <c r="BW527" s="5" t="str">
        <f t="shared" si="123"/>
        <v/>
      </c>
      <c r="BX527" s="14" t="str">
        <f t="shared" si="124"/>
        <v/>
      </c>
      <c r="BY527" s="28"/>
      <c r="BZ527" s="15"/>
      <c r="CA527" s="5" t="str">
        <f t="shared" si="117"/>
        <v/>
      </c>
      <c r="CD527" s="5" t="str">
        <f t="shared" si="125"/>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43"/>
      <c r="AY528" s="124"/>
      <c r="AZ528" s="124"/>
      <c r="BA528" s="4"/>
      <c r="BB528" s="127"/>
      <c r="BC528" s="4"/>
      <c r="BD528" s="4"/>
      <c r="BE528" s="9"/>
      <c r="BF528" s="4"/>
      <c r="BG528" s="4"/>
      <c r="BH528" s="7" t="str">
        <f t="shared" ca="1" si="120"/>
        <v/>
      </c>
      <c r="BI528" s="4" t="str">
        <f t="shared" si="116"/>
        <v/>
      </c>
      <c r="BJ528" s="123" t="str">
        <f t="shared" si="121"/>
        <v/>
      </c>
      <c r="BK528" s="140" t="str">
        <f t="shared" si="127"/>
        <v/>
      </c>
      <c r="BQ528" s="4" t="str">
        <f>IF(IFERROR(VLOOKUP(C528,C529:C$1993,1,0),"")="","",COUNTIF(C:C,C528))</f>
        <v/>
      </c>
      <c r="BU528" s="5" t="str">
        <f>IF(B528="","",IF(BQ528="",1+(MAX(BU$2:BU527)),""))</f>
        <v/>
      </c>
      <c r="BV528" s="5" t="str">
        <f t="shared" si="122"/>
        <v/>
      </c>
      <c r="BW528" s="5" t="str">
        <f t="shared" si="123"/>
        <v/>
      </c>
      <c r="BX528" s="14" t="str">
        <f t="shared" si="124"/>
        <v/>
      </c>
      <c r="BY528" s="28"/>
      <c r="BZ528" s="15"/>
      <c r="CA528" s="5" t="str">
        <f t="shared" si="117"/>
        <v/>
      </c>
      <c r="CD528" s="5" t="str">
        <f t="shared" si="125"/>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43"/>
      <c r="AY529" s="124"/>
      <c r="AZ529" s="124"/>
      <c r="BA529" s="4"/>
      <c r="BB529" s="127"/>
      <c r="BC529" s="4"/>
      <c r="BD529" s="4"/>
      <c r="BE529" s="9"/>
      <c r="BF529" s="4"/>
      <c r="BG529" s="4"/>
      <c r="BH529" s="7" t="str">
        <f t="shared" ca="1" si="120"/>
        <v/>
      </c>
      <c r="BI529" s="4" t="str">
        <f t="shared" si="116"/>
        <v/>
      </c>
      <c r="BJ529" s="123" t="str">
        <f t="shared" si="121"/>
        <v/>
      </c>
      <c r="BK529" s="140" t="str">
        <f t="shared" si="127"/>
        <v/>
      </c>
      <c r="BQ529" s="4" t="str">
        <f>IF(IFERROR(VLOOKUP(C529,C530:C$1993,1,0),"")="","",COUNTIF(C:C,C529))</f>
        <v/>
      </c>
      <c r="BU529" s="5" t="str">
        <f>IF(B529="","",IF(BQ529="",1+(MAX(BU$2:BU528)),""))</f>
        <v/>
      </c>
      <c r="BV529" s="5" t="str">
        <f t="shared" si="122"/>
        <v/>
      </c>
      <c r="BW529" s="5" t="str">
        <f t="shared" si="123"/>
        <v/>
      </c>
      <c r="BX529" s="14" t="str">
        <f t="shared" si="124"/>
        <v/>
      </c>
      <c r="BY529" s="28"/>
      <c r="BZ529" s="15"/>
      <c r="CA529" s="5" t="str">
        <f t="shared" si="117"/>
        <v/>
      </c>
      <c r="CD529" s="5" t="str">
        <f t="shared" si="125"/>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43"/>
      <c r="AY530" s="124"/>
      <c r="AZ530" s="124"/>
      <c r="BA530" s="4"/>
      <c r="BB530" s="127"/>
      <c r="BC530" s="4"/>
      <c r="BD530" s="4"/>
      <c r="BE530" s="9"/>
      <c r="BF530" s="4"/>
      <c r="BG530" s="4"/>
      <c r="BH530" s="7" t="str">
        <f t="shared" ca="1" si="120"/>
        <v/>
      </c>
      <c r="BI530" s="4" t="str">
        <f t="shared" si="116"/>
        <v/>
      </c>
      <c r="BJ530" s="123" t="str">
        <f t="shared" si="121"/>
        <v/>
      </c>
      <c r="BK530" s="140" t="str">
        <f t="shared" si="127"/>
        <v/>
      </c>
      <c r="BQ530" s="4" t="str">
        <f>IF(IFERROR(VLOOKUP(C530,C531:C$1993,1,0),"")="","",COUNTIF(C:C,C530))</f>
        <v/>
      </c>
      <c r="BU530" s="5" t="str">
        <f>IF(B530="","",IF(BQ530="",1+(MAX(BU$2:BU529)),""))</f>
        <v/>
      </c>
      <c r="BV530" s="5" t="str">
        <f t="shared" si="122"/>
        <v/>
      </c>
      <c r="BW530" s="5" t="str">
        <f t="shared" si="123"/>
        <v/>
      </c>
      <c r="BX530" s="14" t="str">
        <f t="shared" si="124"/>
        <v/>
      </c>
      <c r="BY530" s="28"/>
      <c r="BZ530" s="15"/>
      <c r="CA530" s="5" t="str">
        <f t="shared" si="117"/>
        <v/>
      </c>
      <c r="CD530" s="5" t="str">
        <f t="shared" si="125"/>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43"/>
      <c r="AY531" s="124"/>
      <c r="AZ531" s="124"/>
      <c r="BA531" s="4"/>
      <c r="BB531" s="127"/>
      <c r="BC531" s="4"/>
      <c r="BD531" s="4"/>
      <c r="BE531" s="9"/>
      <c r="BF531" s="4"/>
      <c r="BG531" s="4"/>
      <c r="BH531" s="7" t="str">
        <f t="shared" ca="1" si="120"/>
        <v/>
      </c>
      <c r="BI531" s="4" t="str">
        <f t="shared" ref="BI531:BI594" si="128">IFERROR(IF(AA531=0,"",AA531/BB531),"")</f>
        <v/>
      </c>
      <c r="BJ531" s="123" t="str">
        <f t="shared" si="121"/>
        <v/>
      </c>
      <c r="BK531" s="140" t="str">
        <f t="shared" si="127"/>
        <v/>
      </c>
      <c r="BQ531" s="4" t="str">
        <f>IF(IFERROR(VLOOKUP(C531,C532:C$1993,1,0),"")="","",COUNTIF(C:C,C531))</f>
        <v/>
      </c>
      <c r="BU531" s="5" t="str">
        <f>IF(B531="","",IF(BQ531="",1+(MAX(BU$2:BU530)),""))</f>
        <v/>
      </c>
      <c r="BV531" s="5" t="str">
        <f t="shared" si="122"/>
        <v/>
      </c>
      <c r="BW531" s="5" t="str">
        <f t="shared" si="123"/>
        <v/>
      </c>
      <c r="BX531" s="14" t="str">
        <f t="shared" si="124"/>
        <v/>
      </c>
      <c r="BY531" s="28"/>
      <c r="BZ531" s="15"/>
      <c r="CA531" s="5" t="str">
        <f t="shared" si="117"/>
        <v/>
      </c>
      <c r="CD531" s="5" t="str">
        <f t="shared" si="125"/>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43"/>
      <c r="AY532" s="124"/>
      <c r="AZ532" s="124"/>
      <c r="BA532" s="4"/>
      <c r="BB532" s="127"/>
      <c r="BC532" s="4"/>
      <c r="BD532" s="4"/>
      <c r="BE532" s="9"/>
      <c r="BF532" s="4"/>
      <c r="BG532" s="4"/>
      <c r="BH532" s="7" t="str">
        <f t="shared" ca="1" si="120"/>
        <v/>
      </c>
      <c r="BI532" s="4" t="str">
        <f t="shared" si="128"/>
        <v/>
      </c>
      <c r="BJ532" s="123" t="str">
        <f t="shared" si="121"/>
        <v/>
      </c>
      <c r="BK532" s="140" t="str">
        <f t="shared" si="127"/>
        <v/>
      </c>
      <c r="BQ532" s="4" t="str">
        <f>IF(IFERROR(VLOOKUP(C532,C533:C$1993,1,0),"")="","",COUNTIF(C:C,C532))</f>
        <v/>
      </c>
      <c r="BU532" s="5" t="str">
        <f>IF(B532="","",IF(BQ532="",1+(MAX(BU$2:BU531)),""))</f>
        <v/>
      </c>
      <c r="BV532" s="5" t="str">
        <f t="shared" si="122"/>
        <v/>
      </c>
      <c r="BW532" s="5" t="str">
        <f t="shared" si="123"/>
        <v/>
      </c>
      <c r="BX532" s="14" t="str">
        <f t="shared" si="124"/>
        <v/>
      </c>
      <c r="BY532" s="28"/>
      <c r="BZ532" s="15"/>
      <c r="CA532" s="5" t="str">
        <f t="shared" si="117"/>
        <v/>
      </c>
      <c r="CD532" s="5" t="str">
        <f t="shared" si="125"/>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43"/>
      <c r="AY533" s="124"/>
      <c r="AZ533" s="124"/>
      <c r="BA533" s="4"/>
      <c r="BB533" s="127"/>
      <c r="BC533" s="4"/>
      <c r="BD533" s="4"/>
      <c r="BE533" s="9"/>
      <c r="BF533" s="4"/>
      <c r="BG533" s="4"/>
      <c r="BH533" s="7" t="str">
        <f t="shared" ca="1" si="120"/>
        <v/>
      </c>
      <c r="BI533" s="4" t="str">
        <f t="shared" si="128"/>
        <v/>
      </c>
      <c r="BJ533" s="123" t="str">
        <f t="shared" si="121"/>
        <v/>
      </c>
      <c r="BK533" s="140" t="str">
        <f t="shared" si="127"/>
        <v/>
      </c>
      <c r="BQ533" s="4" t="str">
        <f>IF(IFERROR(VLOOKUP(C533,C534:C$1993,1,0),"")="","",COUNTIF(C:C,C533))</f>
        <v/>
      </c>
      <c r="BU533" s="5" t="str">
        <f>IF(B533="","",IF(BQ533="",1+(MAX(BU$2:BU532)),""))</f>
        <v/>
      </c>
      <c r="BV533" s="5" t="str">
        <f t="shared" si="122"/>
        <v/>
      </c>
      <c r="BW533" s="5" t="str">
        <f t="shared" si="123"/>
        <v/>
      </c>
      <c r="BX533" s="14" t="str">
        <f t="shared" si="124"/>
        <v/>
      </c>
      <c r="BY533" s="28"/>
      <c r="BZ533" s="15"/>
      <c r="CA533" s="5" t="str">
        <f t="shared" si="117"/>
        <v/>
      </c>
      <c r="CD533" s="5" t="str">
        <f t="shared" si="125"/>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43"/>
      <c r="AY534" s="124"/>
      <c r="AZ534" s="124"/>
      <c r="BA534" s="4"/>
      <c r="BB534" s="127"/>
      <c r="BC534" s="4"/>
      <c r="BD534" s="4"/>
      <c r="BE534" s="9"/>
      <c r="BF534" s="4"/>
      <c r="BG534" s="4"/>
      <c r="BH534" s="7" t="str">
        <f t="shared" ca="1" si="120"/>
        <v/>
      </c>
      <c r="BI534" s="4" t="str">
        <f t="shared" si="128"/>
        <v/>
      </c>
      <c r="BJ534" s="123" t="str">
        <f t="shared" si="121"/>
        <v/>
      </c>
      <c r="BK534" s="140" t="str">
        <f t="shared" si="127"/>
        <v/>
      </c>
      <c r="BQ534" s="4" t="str">
        <f>IF(IFERROR(VLOOKUP(C534,C535:C$1993,1,0),"")="","",COUNTIF(C:C,C534))</f>
        <v/>
      </c>
      <c r="BU534" s="5" t="str">
        <f>IF(B534="","",IF(BQ534="",1+(MAX(BU$2:BU533)),""))</f>
        <v/>
      </c>
      <c r="BV534" s="5" t="str">
        <f t="shared" si="122"/>
        <v/>
      </c>
      <c r="BW534" s="5" t="str">
        <f t="shared" si="123"/>
        <v/>
      </c>
      <c r="BX534" s="14" t="str">
        <f t="shared" si="124"/>
        <v/>
      </c>
      <c r="BY534" s="28"/>
      <c r="BZ534" s="15"/>
      <c r="CA534" s="5" t="str">
        <f t="shared" ref="CA534:CA597" si="129">CONCATENATE(AI534,AJ534,AK534,AL534,AM534)</f>
        <v/>
      </c>
      <c r="CD534" s="5" t="str">
        <f t="shared" si="125"/>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43"/>
      <c r="AY535" s="124"/>
      <c r="AZ535" s="124"/>
      <c r="BA535" s="4"/>
      <c r="BB535" s="127"/>
      <c r="BC535" s="4"/>
      <c r="BD535" s="4"/>
      <c r="BE535" s="9"/>
      <c r="BF535" s="4"/>
      <c r="BG535" s="4"/>
      <c r="BH535" s="7" t="str">
        <f t="shared" ca="1" si="120"/>
        <v/>
      </c>
      <c r="BI535" s="4" t="str">
        <f t="shared" si="128"/>
        <v/>
      </c>
      <c r="BJ535" s="123" t="str">
        <f t="shared" si="121"/>
        <v/>
      </c>
      <c r="BK535" s="140" t="str">
        <f t="shared" si="127"/>
        <v/>
      </c>
      <c r="BQ535" s="4" t="str">
        <f>IF(IFERROR(VLOOKUP(C535,C536:C$1993,1,0),"")="","",COUNTIF(C:C,C535))</f>
        <v/>
      </c>
      <c r="BU535" s="5" t="str">
        <f>IF(B535="","",IF(BQ535="",1+(MAX(BU$2:BU534)),""))</f>
        <v/>
      </c>
      <c r="BV535" s="5" t="str">
        <f t="shared" si="122"/>
        <v/>
      </c>
      <c r="BW535" s="5" t="str">
        <f t="shared" si="123"/>
        <v/>
      </c>
      <c r="BX535" s="14" t="str">
        <f t="shared" si="124"/>
        <v/>
      </c>
      <c r="BY535" s="28"/>
      <c r="BZ535" s="15"/>
      <c r="CA535" s="5" t="str">
        <f t="shared" si="129"/>
        <v/>
      </c>
      <c r="CD535" s="5" t="str">
        <f t="shared" si="125"/>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43"/>
      <c r="AY536" s="124"/>
      <c r="AZ536" s="124"/>
      <c r="BA536" s="4"/>
      <c r="BB536" s="127"/>
      <c r="BC536" s="4"/>
      <c r="BD536" s="4"/>
      <c r="BE536" s="9"/>
      <c r="BF536" s="4"/>
      <c r="BG536" s="4"/>
      <c r="BH536" s="7" t="str">
        <f t="shared" ca="1" si="120"/>
        <v/>
      </c>
      <c r="BI536" s="4" t="str">
        <f t="shared" si="128"/>
        <v/>
      </c>
      <c r="BJ536" s="123" t="str">
        <f t="shared" si="121"/>
        <v/>
      </c>
      <c r="BK536" s="140" t="str">
        <f t="shared" si="127"/>
        <v/>
      </c>
      <c r="BQ536" s="4" t="str">
        <f>IF(IFERROR(VLOOKUP(C536,C537:C$1993,1,0),"")="","",COUNTIF(C:C,C536))</f>
        <v/>
      </c>
      <c r="BU536" s="5" t="str">
        <f>IF(B536="","",IF(BQ536="",1+(MAX(BU$2:BU535)),""))</f>
        <v/>
      </c>
      <c r="BV536" s="5" t="str">
        <f t="shared" si="122"/>
        <v/>
      </c>
      <c r="BW536" s="5" t="str">
        <f t="shared" si="123"/>
        <v/>
      </c>
      <c r="BX536" s="14" t="str">
        <f t="shared" si="124"/>
        <v/>
      </c>
      <c r="BY536" s="28"/>
      <c r="BZ536" s="15"/>
      <c r="CA536" s="5" t="str">
        <f t="shared" si="129"/>
        <v/>
      </c>
      <c r="CD536" s="5" t="str">
        <f t="shared" si="125"/>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43"/>
      <c r="AY537" s="124"/>
      <c r="AZ537" s="124"/>
      <c r="BA537" s="4"/>
      <c r="BB537" s="127"/>
      <c r="BC537" s="4"/>
      <c r="BD537" s="4"/>
      <c r="BE537" s="9"/>
      <c r="BF537" s="4"/>
      <c r="BG537" s="4"/>
      <c r="BH537" s="7" t="str">
        <f t="shared" ca="1" si="120"/>
        <v/>
      </c>
      <c r="BI537" s="4" t="str">
        <f t="shared" si="128"/>
        <v/>
      </c>
      <c r="BJ537" s="123" t="str">
        <f t="shared" si="121"/>
        <v/>
      </c>
      <c r="BK537" s="140" t="str">
        <f t="shared" si="127"/>
        <v/>
      </c>
      <c r="BQ537" s="4" t="str">
        <f>IF(IFERROR(VLOOKUP(C537,C538:C$1993,1,0),"")="","",COUNTIF(C:C,C537))</f>
        <v/>
      </c>
      <c r="BU537" s="5" t="str">
        <f>IF(B537="","",IF(BQ537="",1+(MAX(BU$2:BU536)),""))</f>
        <v/>
      </c>
      <c r="BV537" s="5" t="str">
        <f t="shared" si="122"/>
        <v/>
      </c>
      <c r="BW537" s="5" t="str">
        <f t="shared" si="123"/>
        <v/>
      </c>
      <c r="BX537" s="14" t="str">
        <f t="shared" si="124"/>
        <v/>
      </c>
      <c r="BY537" s="28"/>
      <c r="BZ537" s="15"/>
      <c r="CA537" s="5" t="str">
        <f t="shared" si="129"/>
        <v/>
      </c>
      <c r="CD537" s="5" t="str">
        <f t="shared" si="125"/>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43"/>
      <c r="AY538" s="124"/>
      <c r="AZ538" s="124"/>
      <c r="BA538" s="4"/>
      <c r="BB538" s="127"/>
      <c r="BC538" s="4"/>
      <c r="BD538" s="4"/>
      <c r="BE538" s="9"/>
      <c r="BF538" s="4"/>
      <c r="BG538" s="4"/>
      <c r="BH538" s="7" t="str">
        <f t="shared" ca="1" si="120"/>
        <v/>
      </c>
      <c r="BI538" s="4" t="str">
        <f t="shared" si="128"/>
        <v/>
      </c>
      <c r="BJ538" s="123" t="str">
        <f t="shared" si="121"/>
        <v/>
      </c>
      <c r="BK538" s="140" t="str">
        <f t="shared" si="127"/>
        <v/>
      </c>
      <c r="BQ538" s="4" t="str">
        <f>IF(IFERROR(VLOOKUP(C538,C539:C$1993,1,0),"")="","",COUNTIF(C:C,C538))</f>
        <v/>
      </c>
      <c r="BU538" s="5" t="str">
        <f>IF(B538="","",IF(BQ538="",1+(MAX(BU$2:BU537)),""))</f>
        <v/>
      </c>
      <c r="BV538" s="5" t="str">
        <f t="shared" si="122"/>
        <v/>
      </c>
      <c r="BW538" s="5" t="str">
        <f t="shared" si="123"/>
        <v/>
      </c>
      <c r="BX538" s="14" t="str">
        <f t="shared" si="124"/>
        <v/>
      </c>
      <c r="BY538" s="28"/>
      <c r="BZ538" s="15"/>
      <c r="CA538" s="5" t="str">
        <f t="shared" si="129"/>
        <v/>
      </c>
      <c r="CD538" s="5" t="str">
        <f t="shared" si="125"/>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43"/>
      <c r="AY539" s="124"/>
      <c r="AZ539" s="124"/>
      <c r="BA539" s="4"/>
      <c r="BB539" s="127"/>
      <c r="BC539" s="4"/>
      <c r="BD539" s="4"/>
      <c r="BE539" s="9"/>
      <c r="BF539" s="4"/>
      <c r="BG539" s="4"/>
      <c r="BH539" s="7" t="str">
        <f t="shared" ca="1" si="120"/>
        <v/>
      </c>
      <c r="BI539" s="4" t="str">
        <f t="shared" si="128"/>
        <v/>
      </c>
      <c r="BJ539" s="123" t="str">
        <f t="shared" si="121"/>
        <v/>
      </c>
      <c r="BK539" s="140" t="str">
        <f t="shared" si="127"/>
        <v/>
      </c>
      <c r="BQ539" s="4" t="str">
        <f>IF(IFERROR(VLOOKUP(C539,C540:C$1993,1,0),"")="","",COUNTIF(C:C,C539))</f>
        <v/>
      </c>
      <c r="BU539" s="5" t="str">
        <f>IF(B539="","",IF(BQ539="",1+(MAX(BU$2:BU538)),""))</f>
        <v/>
      </c>
      <c r="BV539" s="5" t="str">
        <f t="shared" si="122"/>
        <v/>
      </c>
      <c r="BW539" s="5" t="str">
        <f t="shared" si="123"/>
        <v/>
      </c>
      <c r="BX539" s="14" t="str">
        <f t="shared" si="124"/>
        <v/>
      </c>
      <c r="BY539" s="28"/>
      <c r="BZ539" s="15"/>
      <c r="CA539" s="5" t="str">
        <f t="shared" si="129"/>
        <v/>
      </c>
      <c r="CD539" s="5" t="str">
        <f t="shared" si="125"/>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43"/>
      <c r="AY540" s="124"/>
      <c r="AZ540" s="124"/>
      <c r="BA540" s="4"/>
      <c r="BB540" s="127"/>
      <c r="BC540" s="4"/>
      <c r="BD540" s="4"/>
      <c r="BE540" s="9"/>
      <c r="BF540" s="4"/>
      <c r="BG540" s="4"/>
      <c r="BH540" s="7" t="str">
        <f t="shared" ca="1" si="120"/>
        <v/>
      </c>
      <c r="BI540" s="4" t="str">
        <f t="shared" si="128"/>
        <v/>
      </c>
      <c r="BJ540" s="123" t="str">
        <f t="shared" si="121"/>
        <v/>
      </c>
      <c r="BK540" s="140" t="str">
        <f t="shared" si="127"/>
        <v/>
      </c>
      <c r="BQ540" s="4" t="str">
        <f>IF(IFERROR(VLOOKUP(C540,C541:C$1993,1,0),"")="","",COUNTIF(C:C,C540))</f>
        <v/>
      </c>
      <c r="BU540" s="5" t="str">
        <f>IF(B540="","",IF(BQ540="",1+(MAX(BU$2:BU539)),""))</f>
        <v/>
      </c>
      <c r="BV540" s="5" t="str">
        <f t="shared" si="122"/>
        <v/>
      </c>
      <c r="BW540" s="5" t="str">
        <f t="shared" si="123"/>
        <v/>
      </c>
      <c r="BX540" s="14" t="str">
        <f t="shared" si="124"/>
        <v/>
      </c>
      <c r="BY540" s="28"/>
      <c r="BZ540" s="15"/>
      <c r="CA540" s="5" t="str">
        <f t="shared" si="129"/>
        <v/>
      </c>
      <c r="CD540" s="5" t="str">
        <f t="shared" si="125"/>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43"/>
      <c r="AY541" s="124"/>
      <c r="AZ541" s="124"/>
      <c r="BA541" s="4"/>
      <c r="BB541" s="127"/>
      <c r="BC541" s="4"/>
      <c r="BD541" s="4"/>
      <c r="BE541" s="9"/>
      <c r="BF541" s="4"/>
      <c r="BG541" s="4"/>
      <c r="BH541" s="7" t="str">
        <f t="shared" ca="1" si="120"/>
        <v/>
      </c>
      <c r="BI541" s="4" t="str">
        <f t="shared" si="128"/>
        <v/>
      </c>
      <c r="BJ541" s="123" t="str">
        <f t="shared" si="121"/>
        <v/>
      </c>
      <c r="BK541" s="140" t="str">
        <f t="shared" si="127"/>
        <v/>
      </c>
      <c r="BQ541" s="4" t="str">
        <f>IF(IFERROR(VLOOKUP(C541,C542:C$1993,1,0),"")="","",COUNTIF(C:C,C541))</f>
        <v/>
      </c>
      <c r="BU541" s="5" t="str">
        <f>IF(B541="","",IF(BQ541="",1+(MAX(BU$2:BU540)),""))</f>
        <v/>
      </c>
      <c r="BV541" s="5" t="str">
        <f t="shared" si="122"/>
        <v/>
      </c>
      <c r="BW541" s="5" t="str">
        <f t="shared" si="123"/>
        <v/>
      </c>
      <c r="BX541" s="14" t="str">
        <f t="shared" si="124"/>
        <v/>
      </c>
      <c r="BY541" s="28"/>
      <c r="BZ541" s="15"/>
      <c r="CA541" s="5" t="str">
        <f t="shared" si="129"/>
        <v/>
      </c>
      <c r="CD541" s="5" t="str">
        <f t="shared" si="125"/>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43"/>
      <c r="AY542" s="124"/>
      <c r="AZ542" s="124"/>
      <c r="BA542" s="4"/>
      <c r="BB542" s="127"/>
      <c r="BC542" s="4"/>
      <c r="BD542" s="4"/>
      <c r="BE542" s="9"/>
      <c r="BF542" s="4"/>
      <c r="BG542" s="4"/>
      <c r="BH542" s="7" t="str">
        <f t="shared" ca="1" si="120"/>
        <v/>
      </c>
      <c r="BI542" s="4" t="str">
        <f t="shared" si="128"/>
        <v/>
      </c>
      <c r="BJ542" s="123" t="str">
        <f t="shared" si="121"/>
        <v/>
      </c>
      <c r="BK542" s="140" t="str">
        <f t="shared" si="127"/>
        <v/>
      </c>
      <c r="BQ542" s="4" t="str">
        <f>IF(IFERROR(VLOOKUP(C542,C543:C$1993,1,0),"")="","",COUNTIF(C:C,C542))</f>
        <v/>
      </c>
      <c r="BU542" s="5" t="str">
        <f>IF(B542="","",IF(BQ542="",1+(MAX(BU$2:BU541)),""))</f>
        <v/>
      </c>
      <c r="BV542" s="5" t="str">
        <f t="shared" si="122"/>
        <v/>
      </c>
      <c r="BW542" s="5" t="str">
        <f t="shared" si="123"/>
        <v/>
      </c>
      <c r="BX542" s="14" t="str">
        <f t="shared" si="124"/>
        <v/>
      </c>
      <c r="BY542" s="28"/>
      <c r="BZ542" s="15"/>
      <c r="CA542" s="5" t="str">
        <f t="shared" si="129"/>
        <v/>
      </c>
      <c r="CD542" s="5" t="str">
        <f t="shared" si="125"/>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43"/>
      <c r="AY543" s="124"/>
      <c r="AZ543" s="124"/>
      <c r="BA543" s="4"/>
      <c r="BB543" s="127"/>
      <c r="BC543" s="4"/>
      <c r="BD543" s="4"/>
      <c r="BE543" s="9"/>
      <c r="BF543" s="4"/>
      <c r="BG543" s="4"/>
      <c r="BH543" s="7" t="str">
        <f t="shared" ca="1" si="120"/>
        <v/>
      </c>
      <c r="BI543" s="4" t="str">
        <f t="shared" si="128"/>
        <v/>
      </c>
      <c r="BJ543" s="123" t="str">
        <f t="shared" si="121"/>
        <v/>
      </c>
      <c r="BK543" s="140" t="str">
        <f t="shared" si="127"/>
        <v/>
      </c>
      <c r="BQ543" s="4" t="str">
        <f>IF(IFERROR(VLOOKUP(C543,C544:C$1993,1,0),"")="","",COUNTIF(C:C,C543))</f>
        <v/>
      </c>
      <c r="BU543" s="5" t="str">
        <f>IF(B543="","",IF(BQ543="",1+(MAX(BU$2:BU542)),""))</f>
        <v/>
      </c>
      <c r="BV543" s="5" t="str">
        <f t="shared" si="122"/>
        <v/>
      </c>
      <c r="BW543" s="5" t="str">
        <f t="shared" si="123"/>
        <v/>
      </c>
      <c r="BX543" s="14" t="str">
        <f t="shared" si="124"/>
        <v/>
      </c>
      <c r="BY543" s="28"/>
      <c r="BZ543" s="15"/>
      <c r="CA543" s="5" t="str">
        <f t="shared" si="129"/>
        <v/>
      </c>
      <c r="CD543" s="5" t="str">
        <f t="shared" si="125"/>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43"/>
      <c r="AY544" s="124"/>
      <c r="AZ544" s="124"/>
      <c r="BA544" s="4"/>
      <c r="BB544" s="127"/>
      <c r="BC544" s="4"/>
      <c r="BD544" s="4"/>
      <c r="BE544" s="9"/>
      <c r="BF544" s="4"/>
      <c r="BG544" s="4"/>
      <c r="BH544" s="7" t="str">
        <f t="shared" ca="1" si="120"/>
        <v/>
      </c>
      <c r="BI544" s="4" t="str">
        <f t="shared" si="128"/>
        <v/>
      </c>
      <c r="BJ544" s="123" t="str">
        <f t="shared" si="121"/>
        <v/>
      </c>
      <c r="BK544" s="140" t="str">
        <f t="shared" si="127"/>
        <v/>
      </c>
      <c r="BQ544" s="4" t="str">
        <f>IF(IFERROR(VLOOKUP(C544,C545:C$1993,1,0),"")="","",COUNTIF(C:C,C544))</f>
        <v/>
      </c>
      <c r="BU544" s="5" t="str">
        <f>IF(B544="","",IF(BQ544="",1+(MAX(BU$2:BU543)),""))</f>
        <v/>
      </c>
      <c r="BV544" s="5" t="str">
        <f t="shared" si="122"/>
        <v/>
      </c>
      <c r="BW544" s="5" t="str">
        <f t="shared" si="123"/>
        <v/>
      </c>
      <c r="BX544" s="14" t="str">
        <f t="shared" si="124"/>
        <v/>
      </c>
      <c r="BY544" s="28"/>
      <c r="BZ544" s="15"/>
      <c r="CA544" s="5" t="str">
        <f t="shared" si="129"/>
        <v/>
      </c>
      <c r="CD544" s="5" t="str">
        <f t="shared" si="125"/>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43"/>
      <c r="AY545" s="124"/>
      <c r="AZ545" s="124"/>
      <c r="BA545" s="4"/>
      <c r="BB545" s="127"/>
      <c r="BC545" s="4"/>
      <c r="BD545" s="4"/>
      <c r="BE545" s="9"/>
      <c r="BF545" s="4"/>
      <c r="BG545" s="4"/>
      <c r="BH545" s="7" t="str">
        <f t="shared" ca="1" si="120"/>
        <v/>
      </c>
      <c r="BI545" s="4" t="str">
        <f t="shared" si="128"/>
        <v/>
      </c>
      <c r="BJ545" s="123" t="str">
        <f t="shared" si="121"/>
        <v/>
      </c>
      <c r="BK545" s="140" t="str">
        <f t="shared" si="127"/>
        <v/>
      </c>
      <c r="BQ545" s="4" t="str">
        <f>IF(IFERROR(VLOOKUP(C545,C546:C$1993,1,0),"")="","",COUNTIF(C:C,C545))</f>
        <v/>
      </c>
      <c r="BU545" s="5" t="str">
        <f>IF(B545="","",IF(BQ545="",1+(MAX(BU$2:BU544)),""))</f>
        <v/>
      </c>
      <c r="BV545" s="5" t="str">
        <f t="shared" si="122"/>
        <v/>
      </c>
      <c r="BW545" s="5" t="str">
        <f t="shared" si="123"/>
        <v/>
      </c>
      <c r="BX545" s="14" t="str">
        <f t="shared" si="124"/>
        <v/>
      </c>
      <c r="BY545" s="28"/>
      <c r="BZ545" s="15"/>
      <c r="CA545" s="5" t="str">
        <f t="shared" si="129"/>
        <v/>
      </c>
      <c r="CD545" s="5" t="str">
        <f t="shared" si="125"/>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43"/>
      <c r="AY546" s="124"/>
      <c r="AZ546" s="124"/>
      <c r="BA546" s="4"/>
      <c r="BB546" s="127"/>
      <c r="BC546" s="4"/>
      <c r="BD546" s="4"/>
      <c r="BE546" s="9"/>
      <c r="BF546" s="4"/>
      <c r="BG546" s="4"/>
      <c r="BH546" s="7" t="str">
        <f t="shared" ca="1" si="120"/>
        <v/>
      </c>
      <c r="BI546" s="4" t="str">
        <f t="shared" si="128"/>
        <v/>
      </c>
      <c r="BJ546" s="123" t="str">
        <f t="shared" si="121"/>
        <v/>
      </c>
      <c r="BK546" s="140" t="str">
        <f t="shared" si="127"/>
        <v/>
      </c>
      <c r="BQ546" s="4" t="str">
        <f>IF(IFERROR(VLOOKUP(C546,C547:C$1993,1,0),"")="","",COUNTIF(C:C,C546))</f>
        <v/>
      </c>
      <c r="BU546" s="5" t="str">
        <f>IF(B546="","",IF(BQ546="",1+(MAX(BU$2:BU545)),""))</f>
        <v/>
      </c>
      <c r="BV546" s="5" t="str">
        <f t="shared" si="122"/>
        <v/>
      </c>
      <c r="BW546" s="5" t="str">
        <f t="shared" si="123"/>
        <v/>
      </c>
      <c r="BX546" s="14" t="str">
        <f t="shared" si="124"/>
        <v/>
      </c>
      <c r="BY546" s="28"/>
      <c r="BZ546" s="15"/>
      <c r="CA546" s="5" t="str">
        <f t="shared" si="129"/>
        <v/>
      </c>
      <c r="CD546" s="5" t="str">
        <f t="shared" si="125"/>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43"/>
      <c r="AY547" s="124"/>
      <c r="AZ547" s="124"/>
      <c r="BA547" s="4"/>
      <c r="BB547" s="127"/>
      <c r="BC547" s="4"/>
      <c r="BD547" s="4"/>
      <c r="BE547" s="9"/>
      <c r="BF547" s="4"/>
      <c r="BG547" s="4"/>
      <c r="BH547" s="7" t="str">
        <f t="shared" ca="1" si="120"/>
        <v/>
      </c>
      <c r="BI547" s="4" t="str">
        <f t="shared" si="128"/>
        <v/>
      </c>
      <c r="BJ547" s="123" t="str">
        <f t="shared" si="121"/>
        <v/>
      </c>
      <c r="BK547" s="140" t="str">
        <f t="shared" si="127"/>
        <v/>
      </c>
      <c r="BQ547" s="4" t="str">
        <f>IF(IFERROR(VLOOKUP(C547,C548:C$1993,1,0),"")="","",COUNTIF(C:C,C547))</f>
        <v/>
      </c>
      <c r="BU547" s="5" t="str">
        <f>IF(B547="","",IF(BQ547="",1+(MAX(BU$2:BU546)),""))</f>
        <v/>
      </c>
      <c r="BV547" s="5" t="str">
        <f t="shared" si="122"/>
        <v/>
      </c>
      <c r="BW547" s="5" t="str">
        <f t="shared" si="123"/>
        <v/>
      </c>
      <c r="BX547" s="14" t="str">
        <f t="shared" si="124"/>
        <v/>
      </c>
      <c r="BY547" s="28"/>
      <c r="BZ547" s="15"/>
      <c r="CA547" s="5" t="str">
        <f t="shared" si="129"/>
        <v/>
      </c>
      <c r="CD547" s="5" t="str">
        <f t="shared" si="125"/>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43"/>
      <c r="AY548" s="124"/>
      <c r="AZ548" s="124"/>
      <c r="BA548" s="4"/>
      <c r="BB548" s="127"/>
      <c r="BC548" s="4"/>
      <c r="BD548" s="4"/>
      <c r="BE548" s="9"/>
      <c r="BF548" s="4"/>
      <c r="BG548" s="4"/>
      <c r="BH548" s="7" t="str">
        <f t="shared" ca="1" si="120"/>
        <v/>
      </c>
      <c r="BI548" s="4" t="str">
        <f t="shared" si="128"/>
        <v/>
      </c>
      <c r="BJ548" s="123" t="str">
        <f t="shared" si="121"/>
        <v/>
      </c>
      <c r="BK548" s="140" t="str">
        <f t="shared" si="127"/>
        <v/>
      </c>
      <c r="BQ548" s="4" t="str">
        <f>IF(IFERROR(VLOOKUP(C548,C549:C$1993,1,0),"")="","",COUNTIF(C:C,C548))</f>
        <v/>
      </c>
      <c r="BU548" s="5" t="str">
        <f>IF(B548="","",IF(BQ548="",1+(MAX(BU$2:BU547)),""))</f>
        <v/>
      </c>
      <c r="BV548" s="5" t="str">
        <f t="shared" si="122"/>
        <v/>
      </c>
      <c r="BW548" s="5" t="str">
        <f t="shared" si="123"/>
        <v/>
      </c>
      <c r="BX548" s="14" t="str">
        <f t="shared" si="124"/>
        <v/>
      </c>
      <c r="BY548" s="28"/>
      <c r="BZ548" s="15"/>
      <c r="CA548" s="5" t="str">
        <f t="shared" si="129"/>
        <v/>
      </c>
      <c r="CD548" s="5" t="str">
        <f t="shared" si="125"/>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43"/>
      <c r="AY549" s="124"/>
      <c r="AZ549" s="124"/>
      <c r="BA549" s="4"/>
      <c r="BB549" s="127"/>
      <c r="BC549" s="4"/>
      <c r="BD549" s="4"/>
      <c r="BE549" s="9"/>
      <c r="BF549" s="4"/>
      <c r="BG549" s="4"/>
      <c r="BH549" s="7" t="str">
        <f t="shared" ca="1" si="120"/>
        <v/>
      </c>
      <c r="BI549" s="4" t="str">
        <f t="shared" si="128"/>
        <v/>
      </c>
      <c r="BJ549" s="123" t="str">
        <f t="shared" si="121"/>
        <v/>
      </c>
      <c r="BK549" s="140" t="str">
        <f t="shared" si="127"/>
        <v/>
      </c>
      <c r="BQ549" s="4" t="str">
        <f>IF(IFERROR(VLOOKUP(C549,C550:C$1993,1,0),"")="","",COUNTIF(C:C,C549))</f>
        <v/>
      </c>
      <c r="BU549" s="5" t="str">
        <f>IF(B549="","",IF(BQ549="",1+(MAX(BU$2:BU548)),""))</f>
        <v/>
      </c>
      <c r="BV549" s="5" t="str">
        <f t="shared" si="122"/>
        <v/>
      </c>
      <c r="BW549" s="5" t="str">
        <f t="shared" si="123"/>
        <v/>
      </c>
      <c r="BX549" s="14" t="str">
        <f t="shared" si="124"/>
        <v/>
      </c>
      <c r="BY549" s="28"/>
      <c r="BZ549" s="15"/>
      <c r="CA549" s="5" t="str">
        <f t="shared" si="129"/>
        <v/>
      </c>
      <c r="CD549" s="5" t="str">
        <f t="shared" si="125"/>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43"/>
      <c r="AY550" s="124"/>
      <c r="AZ550" s="124"/>
      <c r="BA550" s="4"/>
      <c r="BB550" s="127"/>
      <c r="BC550" s="4"/>
      <c r="BD550" s="4"/>
      <c r="BE550" s="9"/>
      <c r="BF550" s="4"/>
      <c r="BG550" s="4"/>
      <c r="BH550" s="7" t="str">
        <f t="shared" ca="1" si="120"/>
        <v/>
      </c>
      <c r="BI550" s="4" t="str">
        <f t="shared" si="128"/>
        <v/>
      </c>
      <c r="BJ550" s="123" t="str">
        <f t="shared" si="121"/>
        <v/>
      </c>
      <c r="BK550" s="140" t="str">
        <f t="shared" si="127"/>
        <v/>
      </c>
      <c r="BQ550" s="4" t="str">
        <f>IF(IFERROR(VLOOKUP(C550,C551:C$1993,1,0),"")="","",COUNTIF(C:C,C550))</f>
        <v/>
      </c>
      <c r="BU550" s="5" t="str">
        <f>IF(B550="","",IF(BQ550="",1+(MAX(BU$2:BU549)),""))</f>
        <v/>
      </c>
      <c r="BV550" s="5" t="str">
        <f t="shared" si="122"/>
        <v/>
      </c>
      <c r="BW550" s="5" t="str">
        <f t="shared" si="123"/>
        <v/>
      </c>
      <c r="BX550" s="14" t="str">
        <f t="shared" si="124"/>
        <v/>
      </c>
      <c r="BY550" s="28"/>
      <c r="BZ550" s="15"/>
      <c r="CA550" s="5" t="str">
        <f t="shared" si="129"/>
        <v/>
      </c>
      <c r="CD550" s="5" t="str">
        <f t="shared" si="125"/>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43"/>
      <c r="AY551" s="124"/>
      <c r="AZ551" s="124"/>
      <c r="BA551" s="4"/>
      <c r="BB551" s="127"/>
      <c r="BC551" s="4"/>
      <c r="BD551" s="4"/>
      <c r="BE551" s="9"/>
      <c r="BF551" s="4"/>
      <c r="BG551" s="4"/>
      <c r="BH551" s="7" t="str">
        <f t="shared" ca="1" si="120"/>
        <v/>
      </c>
      <c r="BI551" s="4" t="str">
        <f t="shared" si="128"/>
        <v/>
      </c>
      <c r="BJ551" s="123" t="str">
        <f t="shared" si="121"/>
        <v/>
      </c>
      <c r="BK551" s="140" t="str">
        <f t="shared" si="127"/>
        <v/>
      </c>
      <c r="BQ551" s="4" t="str">
        <f>IF(IFERROR(VLOOKUP(C551,C552:C$1993,1,0),"")="","",COUNTIF(C:C,C551))</f>
        <v/>
      </c>
      <c r="BU551" s="5" t="str">
        <f>IF(B551="","",IF(BQ551="",1+(MAX(BU$2:BU550)),""))</f>
        <v/>
      </c>
      <c r="BV551" s="5" t="str">
        <f t="shared" si="122"/>
        <v/>
      </c>
      <c r="BW551" s="5" t="str">
        <f t="shared" si="123"/>
        <v/>
      </c>
      <c r="BX551" s="14" t="str">
        <f t="shared" si="124"/>
        <v/>
      </c>
      <c r="BY551" s="28"/>
      <c r="BZ551" s="15"/>
      <c r="CA551" s="5" t="str">
        <f t="shared" si="129"/>
        <v/>
      </c>
      <c r="CD551" s="5" t="str">
        <f t="shared" si="125"/>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43"/>
      <c r="AY552" s="124"/>
      <c r="AZ552" s="124"/>
      <c r="BA552" s="4"/>
      <c r="BB552" s="127"/>
      <c r="BC552" s="4"/>
      <c r="BD552" s="4"/>
      <c r="BE552" s="9"/>
      <c r="BF552" s="4"/>
      <c r="BG552" s="4"/>
      <c r="BH552" s="7" t="str">
        <f t="shared" ca="1" si="120"/>
        <v/>
      </c>
      <c r="BI552" s="4" t="str">
        <f t="shared" si="128"/>
        <v/>
      </c>
      <c r="BJ552" s="123" t="str">
        <f t="shared" si="121"/>
        <v/>
      </c>
      <c r="BK552" s="140" t="str">
        <f t="shared" si="127"/>
        <v/>
      </c>
      <c r="BQ552" s="4" t="str">
        <f>IF(IFERROR(VLOOKUP(C552,C553:C$1993,1,0),"")="","",COUNTIF(C:C,C552))</f>
        <v/>
      </c>
      <c r="BU552" s="5" t="str">
        <f>IF(B552="","",IF(BQ552="",1+(MAX(BU$2:BU551)),""))</f>
        <v/>
      </c>
      <c r="BV552" s="5" t="str">
        <f t="shared" si="122"/>
        <v/>
      </c>
      <c r="BW552" s="5" t="str">
        <f t="shared" si="123"/>
        <v/>
      </c>
      <c r="BX552" s="14" t="str">
        <f t="shared" si="124"/>
        <v/>
      </c>
      <c r="BY552" s="28"/>
      <c r="BZ552" s="15"/>
      <c r="CA552" s="5" t="str">
        <f t="shared" si="129"/>
        <v/>
      </c>
      <c r="CD552" s="5" t="str">
        <f t="shared" si="125"/>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43"/>
      <c r="AY553" s="124"/>
      <c r="AZ553" s="124"/>
      <c r="BA553" s="4"/>
      <c r="BB553" s="127"/>
      <c r="BC553" s="4"/>
      <c r="BD553" s="4"/>
      <c r="BE553" s="9"/>
      <c r="BF553" s="4"/>
      <c r="BG553" s="4"/>
      <c r="BH553" s="7" t="str">
        <f t="shared" ca="1" si="120"/>
        <v/>
      </c>
      <c r="BI553" s="4" t="str">
        <f t="shared" si="128"/>
        <v/>
      </c>
      <c r="BJ553" s="123" t="str">
        <f t="shared" si="121"/>
        <v/>
      </c>
      <c r="BK553" s="140" t="str">
        <f t="shared" si="127"/>
        <v/>
      </c>
      <c r="BQ553" s="4" t="str">
        <f>IF(IFERROR(VLOOKUP(C553,C554:C$1993,1,0),"")="","",COUNTIF(C:C,C553))</f>
        <v/>
      </c>
      <c r="BU553" s="5" t="str">
        <f>IF(B553="","",IF(BQ553="",1+(MAX(BU$2:BU552)),""))</f>
        <v/>
      </c>
      <c r="BV553" s="5" t="str">
        <f t="shared" si="122"/>
        <v/>
      </c>
      <c r="BW553" s="5" t="str">
        <f t="shared" si="123"/>
        <v/>
      </c>
      <c r="BX553" s="14" t="str">
        <f t="shared" si="124"/>
        <v/>
      </c>
      <c r="BY553" s="28"/>
      <c r="BZ553" s="15"/>
      <c r="CA553" s="5" t="str">
        <f t="shared" si="129"/>
        <v/>
      </c>
      <c r="CD553" s="5" t="str">
        <f t="shared" si="125"/>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43"/>
      <c r="AY554" s="124"/>
      <c r="AZ554" s="124"/>
      <c r="BA554" s="4"/>
      <c r="BB554" s="127"/>
      <c r="BC554" s="4"/>
      <c r="BD554" s="4"/>
      <c r="BE554" s="9"/>
      <c r="BF554" s="4"/>
      <c r="BG554" s="4"/>
      <c r="BH554" s="7" t="str">
        <f t="shared" ca="1" si="120"/>
        <v/>
      </c>
      <c r="BI554" s="4" t="str">
        <f t="shared" si="128"/>
        <v/>
      </c>
      <c r="BJ554" s="123" t="str">
        <f t="shared" si="121"/>
        <v/>
      </c>
      <c r="BK554" s="140" t="str">
        <f t="shared" si="127"/>
        <v/>
      </c>
      <c r="BQ554" s="4" t="str">
        <f>IF(IFERROR(VLOOKUP(C554,C555:C$1993,1,0),"")="","",COUNTIF(C:C,C554))</f>
        <v/>
      </c>
      <c r="BU554" s="5" t="str">
        <f>IF(B554="","",IF(BQ554="",1+(MAX(BU$2:BU553)),""))</f>
        <v/>
      </c>
      <c r="BV554" s="5" t="str">
        <f t="shared" si="122"/>
        <v/>
      </c>
      <c r="BW554" s="5" t="str">
        <f t="shared" si="123"/>
        <v/>
      </c>
      <c r="BX554" s="14" t="str">
        <f t="shared" si="124"/>
        <v/>
      </c>
      <c r="BY554" s="28"/>
      <c r="BZ554" s="15"/>
      <c r="CA554" s="5" t="str">
        <f t="shared" si="129"/>
        <v/>
      </c>
      <c r="CD554" s="5" t="str">
        <f t="shared" si="125"/>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43"/>
      <c r="AY555" s="124"/>
      <c r="AZ555" s="124"/>
      <c r="BA555" s="4"/>
      <c r="BB555" s="127"/>
      <c r="BC555" s="4"/>
      <c r="BD555" s="4"/>
      <c r="BE555" s="9"/>
      <c r="BF555" s="4"/>
      <c r="BG555" s="4"/>
      <c r="BH555" s="7" t="str">
        <f t="shared" ca="1" si="120"/>
        <v/>
      </c>
      <c r="BI555" s="4" t="str">
        <f t="shared" si="128"/>
        <v/>
      </c>
      <c r="BJ555" s="123" t="str">
        <f t="shared" si="121"/>
        <v/>
      </c>
      <c r="BK555" s="140" t="str">
        <f t="shared" si="127"/>
        <v/>
      </c>
      <c r="BQ555" s="4" t="str">
        <f>IF(IFERROR(VLOOKUP(C555,C556:C$1993,1,0),"")="","",COUNTIF(C:C,C555))</f>
        <v/>
      </c>
      <c r="BU555" s="5" t="str">
        <f>IF(B555="","",IF(BQ555="",1+(MAX(BU$2:BU554)),""))</f>
        <v/>
      </c>
      <c r="BV555" s="5" t="str">
        <f t="shared" si="122"/>
        <v/>
      </c>
      <c r="BW555" s="5" t="str">
        <f t="shared" si="123"/>
        <v/>
      </c>
      <c r="BX555" s="14" t="str">
        <f t="shared" si="124"/>
        <v/>
      </c>
      <c r="BY555" s="28"/>
      <c r="BZ555" s="15"/>
      <c r="CA555" s="5" t="str">
        <f t="shared" si="129"/>
        <v/>
      </c>
      <c r="CD555" s="5" t="str">
        <f t="shared" si="125"/>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43"/>
      <c r="AY556" s="124"/>
      <c r="AZ556" s="124"/>
      <c r="BA556" s="4"/>
      <c r="BB556" s="127"/>
      <c r="BC556" s="4"/>
      <c r="BD556" s="4"/>
      <c r="BE556" s="9"/>
      <c r="BF556" s="4"/>
      <c r="BG556" s="4"/>
      <c r="BH556" s="7" t="str">
        <f t="shared" ca="1" si="120"/>
        <v/>
      </c>
      <c r="BI556" s="4" t="str">
        <f t="shared" si="128"/>
        <v/>
      </c>
      <c r="BJ556" s="123" t="str">
        <f t="shared" si="121"/>
        <v/>
      </c>
      <c r="BK556" s="140" t="str">
        <f t="shared" si="127"/>
        <v/>
      </c>
      <c r="BQ556" s="4" t="str">
        <f>IF(IFERROR(VLOOKUP(C556,C557:C$1993,1,0),"")="","",COUNTIF(C:C,C556))</f>
        <v/>
      </c>
      <c r="BU556" s="5" t="str">
        <f>IF(B556="","",IF(BQ556="",1+(MAX(BU$2:BU555)),""))</f>
        <v/>
      </c>
      <c r="BV556" s="5" t="str">
        <f t="shared" si="122"/>
        <v/>
      </c>
      <c r="BW556" s="5" t="str">
        <f t="shared" si="123"/>
        <v/>
      </c>
      <c r="BX556" s="14" t="str">
        <f t="shared" si="124"/>
        <v/>
      </c>
      <c r="BY556" s="28"/>
      <c r="BZ556" s="15"/>
      <c r="CA556" s="5" t="str">
        <f t="shared" si="129"/>
        <v/>
      </c>
      <c r="CD556" s="5" t="str">
        <f t="shared" si="125"/>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43"/>
      <c r="AY557" s="124"/>
      <c r="AZ557" s="124"/>
      <c r="BA557" s="4"/>
      <c r="BB557" s="127"/>
      <c r="BC557" s="4"/>
      <c r="BD557" s="4"/>
      <c r="BE557" s="9"/>
      <c r="BF557" s="4"/>
      <c r="BG557" s="4"/>
      <c r="BH557" s="7" t="str">
        <f t="shared" ca="1" si="120"/>
        <v/>
      </c>
      <c r="BI557" s="4" t="str">
        <f t="shared" si="128"/>
        <v/>
      </c>
      <c r="BJ557" s="123" t="str">
        <f t="shared" si="121"/>
        <v/>
      </c>
      <c r="BK557" s="140" t="str">
        <f t="shared" si="127"/>
        <v/>
      </c>
      <c r="BQ557" s="4" t="str">
        <f>IF(IFERROR(VLOOKUP(C557,C558:C$1993,1,0),"")="","",COUNTIF(C:C,C557))</f>
        <v/>
      </c>
      <c r="BU557" s="5" t="str">
        <f>IF(B557="","",IF(BQ557="",1+(MAX(BU$2:BU556)),""))</f>
        <v/>
      </c>
      <c r="BV557" s="5" t="str">
        <f t="shared" si="122"/>
        <v/>
      </c>
      <c r="BW557" s="5" t="str">
        <f t="shared" si="123"/>
        <v/>
      </c>
      <c r="BX557" s="14" t="str">
        <f t="shared" si="124"/>
        <v/>
      </c>
      <c r="BY557" s="28"/>
      <c r="BZ557" s="15"/>
      <c r="CA557" s="5" t="str">
        <f t="shared" si="129"/>
        <v/>
      </c>
      <c r="CD557" s="5" t="str">
        <f t="shared" si="125"/>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43"/>
      <c r="AY558" s="124"/>
      <c r="AZ558" s="124"/>
      <c r="BA558" s="4"/>
      <c r="BB558" s="127"/>
      <c r="BC558" s="4"/>
      <c r="BD558" s="4"/>
      <c r="BE558" s="9"/>
      <c r="BF558" s="4"/>
      <c r="BG558" s="4"/>
      <c r="BH558" s="7" t="str">
        <f t="shared" ca="1" si="120"/>
        <v/>
      </c>
      <c r="BI558" s="4" t="str">
        <f t="shared" si="128"/>
        <v/>
      </c>
      <c r="BJ558" s="123" t="str">
        <f t="shared" si="121"/>
        <v/>
      </c>
      <c r="BK558" s="140" t="str">
        <f t="shared" si="127"/>
        <v/>
      </c>
      <c r="BQ558" s="4" t="str">
        <f>IF(IFERROR(VLOOKUP(C558,C559:C$1993,1,0),"")="","",COUNTIF(C:C,C558))</f>
        <v/>
      </c>
      <c r="BU558" s="5" t="str">
        <f>IF(B558="","",IF(BQ558="",1+(MAX(BU$2:BU557)),""))</f>
        <v/>
      </c>
      <c r="BV558" s="5" t="str">
        <f t="shared" si="122"/>
        <v/>
      </c>
      <c r="BW558" s="5" t="str">
        <f t="shared" si="123"/>
        <v/>
      </c>
      <c r="BX558" s="14" t="str">
        <f t="shared" si="124"/>
        <v/>
      </c>
      <c r="BY558" s="28"/>
      <c r="BZ558" s="15"/>
      <c r="CA558" s="5" t="str">
        <f t="shared" si="129"/>
        <v/>
      </c>
      <c r="CD558" s="5" t="str">
        <f t="shared" si="125"/>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43"/>
      <c r="AY559" s="124"/>
      <c r="AZ559" s="124"/>
      <c r="BA559" s="4"/>
      <c r="BB559" s="127"/>
      <c r="BC559" s="4"/>
      <c r="BD559" s="4"/>
      <c r="BE559" s="9"/>
      <c r="BF559" s="4"/>
      <c r="BG559" s="4"/>
      <c r="BH559" s="7" t="str">
        <f t="shared" ca="1" si="120"/>
        <v/>
      </c>
      <c r="BI559" s="4" t="str">
        <f t="shared" si="128"/>
        <v/>
      </c>
      <c r="BJ559" s="123" t="str">
        <f t="shared" si="121"/>
        <v/>
      </c>
      <c r="BK559" s="140" t="str">
        <f t="shared" si="127"/>
        <v/>
      </c>
      <c r="BQ559" s="4" t="str">
        <f>IF(IFERROR(VLOOKUP(C559,C560:C$1993,1,0),"")="","",COUNTIF(C:C,C559))</f>
        <v/>
      </c>
      <c r="BU559" s="5" t="str">
        <f>IF(B559="","",IF(BQ559="",1+(MAX(BU$2:BU558)),""))</f>
        <v/>
      </c>
      <c r="BV559" s="5" t="str">
        <f t="shared" si="122"/>
        <v/>
      </c>
      <c r="BW559" s="5" t="str">
        <f t="shared" si="123"/>
        <v/>
      </c>
      <c r="BX559" s="14" t="str">
        <f t="shared" si="124"/>
        <v/>
      </c>
      <c r="BY559" s="28"/>
      <c r="BZ559" s="15"/>
      <c r="CA559" s="5" t="str">
        <f t="shared" si="129"/>
        <v/>
      </c>
      <c r="CD559" s="5" t="str">
        <f t="shared" si="125"/>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43"/>
      <c r="AY560" s="124"/>
      <c r="AZ560" s="124"/>
      <c r="BA560" s="4"/>
      <c r="BB560" s="127"/>
      <c r="BC560" s="4"/>
      <c r="BD560" s="4"/>
      <c r="BE560" s="9"/>
      <c r="BF560" s="4"/>
      <c r="BG560" s="4"/>
      <c r="BH560" s="7" t="str">
        <f t="shared" ca="1" si="120"/>
        <v/>
      </c>
      <c r="BI560" s="4" t="str">
        <f t="shared" si="128"/>
        <v/>
      </c>
      <c r="BJ560" s="123" t="str">
        <f t="shared" si="121"/>
        <v/>
      </c>
      <c r="BK560" s="140" t="str">
        <f t="shared" si="127"/>
        <v/>
      </c>
      <c r="BQ560" s="4" t="str">
        <f>IF(IFERROR(VLOOKUP(C560,C561:C$1993,1,0),"")="","",COUNTIF(C:C,C560))</f>
        <v/>
      </c>
      <c r="BU560" s="5" t="str">
        <f>IF(B560="","",IF(BQ560="",1+(MAX(BU$2:BU559)),""))</f>
        <v/>
      </c>
      <c r="BV560" s="5" t="str">
        <f t="shared" si="122"/>
        <v/>
      </c>
      <c r="BW560" s="5" t="str">
        <f t="shared" si="123"/>
        <v/>
      </c>
      <c r="BX560" s="14" t="str">
        <f t="shared" si="124"/>
        <v/>
      </c>
      <c r="BY560" s="28"/>
      <c r="BZ560" s="15"/>
      <c r="CA560" s="5" t="str">
        <f t="shared" si="129"/>
        <v/>
      </c>
      <c r="CD560" s="5" t="str">
        <f t="shared" si="125"/>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43"/>
      <c r="AY561" s="124"/>
      <c r="AZ561" s="124"/>
      <c r="BA561" s="4"/>
      <c r="BB561" s="127"/>
      <c r="BC561" s="4"/>
      <c r="BD561" s="4"/>
      <c r="BE561" s="9"/>
      <c r="BF561" s="4"/>
      <c r="BG561" s="4"/>
      <c r="BH561" s="7" t="str">
        <f t="shared" ca="1" si="120"/>
        <v/>
      </c>
      <c r="BI561" s="4" t="str">
        <f t="shared" si="128"/>
        <v/>
      </c>
      <c r="BJ561" s="123" t="str">
        <f t="shared" si="121"/>
        <v/>
      </c>
      <c r="BK561" s="140" t="str">
        <f t="shared" si="127"/>
        <v/>
      </c>
      <c r="BQ561" s="4" t="str">
        <f>IF(IFERROR(VLOOKUP(C561,C562:C$1993,1,0),"")="","",COUNTIF(C:C,C561))</f>
        <v/>
      </c>
      <c r="BU561" s="5" t="str">
        <f>IF(B561="","",IF(BQ561="",1+(MAX(BU$2:BU560)),""))</f>
        <v/>
      </c>
      <c r="BV561" s="5" t="str">
        <f t="shared" si="122"/>
        <v/>
      </c>
      <c r="BW561" s="5" t="str">
        <f t="shared" si="123"/>
        <v/>
      </c>
      <c r="BX561" s="14" t="str">
        <f t="shared" si="124"/>
        <v/>
      </c>
      <c r="BY561" s="28"/>
      <c r="BZ561" s="15"/>
      <c r="CA561" s="5" t="str">
        <f t="shared" si="129"/>
        <v/>
      </c>
      <c r="CD561" s="5" t="str">
        <f t="shared" si="125"/>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43"/>
      <c r="AY562" s="124"/>
      <c r="AZ562" s="124"/>
      <c r="BA562" s="4"/>
      <c r="BB562" s="127"/>
      <c r="BC562" s="4"/>
      <c r="BD562" s="4"/>
      <c r="BE562" s="9"/>
      <c r="BF562" s="4"/>
      <c r="BG562" s="4"/>
      <c r="BH562" s="7" t="str">
        <f t="shared" ca="1" si="120"/>
        <v/>
      </c>
      <c r="BI562" s="4" t="str">
        <f t="shared" si="128"/>
        <v/>
      </c>
      <c r="BJ562" s="123" t="str">
        <f t="shared" si="121"/>
        <v/>
      </c>
      <c r="BK562" s="140" t="str">
        <f t="shared" si="127"/>
        <v/>
      </c>
      <c r="BQ562" s="4" t="str">
        <f>IF(IFERROR(VLOOKUP(C562,C563:C$1993,1,0),"")="","",COUNTIF(C:C,C562))</f>
        <v/>
      </c>
      <c r="BU562" s="5" t="str">
        <f>IF(B562="","",IF(BQ562="",1+(MAX(BU$2:BU561)),""))</f>
        <v/>
      </c>
      <c r="BV562" s="5" t="str">
        <f t="shared" si="122"/>
        <v/>
      </c>
      <c r="BW562" s="5" t="str">
        <f t="shared" si="123"/>
        <v/>
      </c>
      <c r="BX562" s="14" t="str">
        <f t="shared" si="124"/>
        <v/>
      </c>
      <c r="BY562" s="28"/>
      <c r="BZ562" s="15"/>
      <c r="CA562" s="5" t="str">
        <f t="shared" si="129"/>
        <v/>
      </c>
      <c r="CD562" s="5" t="str">
        <f t="shared" si="125"/>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43"/>
      <c r="AY563" s="124"/>
      <c r="AZ563" s="124"/>
      <c r="BA563" s="4"/>
      <c r="BB563" s="127"/>
      <c r="BC563" s="4"/>
      <c r="BD563" s="4"/>
      <c r="BE563" s="9"/>
      <c r="BF563" s="4"/>
      <c r="BG563" s="4"/>
      <c r="BH563" s="7" t="str">
        <f t="shared" ca="1" si="120"/>
        <v/>
      </c>
      <c r="BI563" s="4" t="str">
        <f t="shared" si="128"/>
        <v/>
      </c>
      <c r="BJ563" s="123" t="str">
        <f t="shared" si="121"/>
        <v/>
      </c>
      <c r="BK563" s="140" t="str">
        <f t="shared" si="127"/>
        <v/>
      </c>
      <c r="BQ563" s="4" t="str">
        <f>IF(IFERROR(VLOOKUP(C563,C564:C$1993,1,0),"")="","",COUNTIF(C:C,C563))</f>
        <v/>
      </c>
      <c r="BU563" s="5" t="str">
        <f>IF(B563="","",IF(BQ563="",1+(MAX(BU$2:BU562)),""))</f>
        <v/>
      </c>
      <c r="BV563" s="5" t="str">
        <f t="shared" si="122"/>
        <v/>
      </c>
      <c r="BW563" s="5" t="str">
        <f t="shared" si="123"/>
        <v/>
      </c>
      <c r="BX563" s="14" t="str">
        <f t="shared" si="124"/>
        <v/>
      </c>
      <c r="BY563" s="28"/>
      <c r="BZ563" s="15"/>
      <c r="CA563" s="5" t="str">
        <f t="shared" si="129"/>
        <v/>
      </c>
      <c r="CD563" s="5" t="str">
        <f t="shared" si="125"/>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43"/>
      <c r="AY564" s="124"/>
      <c r="AZ564" s="124"/>
      <c r="BA564" s="4"/>
      <c r="BB564" s="127"/>
      <c r="BC564" s="4"/>
      <c r="BD564" s="4"/>
      <c r="BE564" s="9"/>
      <c r="BF564" s="4"/>
      <c r="BG564" s="4"/>
      <c r="BH564" s="7" t="str">
        <f t="shared" ca="1" si="120"/>
        <v/>
      </c>
      <c r="BI564" s="4" t="str">
        <f t="shared" si="128"/>
        <v/>
      </c>
      <c r="BJ564" s="123" t="str">
        <f t="shared" si="121"/>
        <v/>
      </c>
      <c r="BK564" s="140" t="str">
        <f t="shared" si="127"/>
        <v/>
      </c>
      <c r="BQ564" s="4" t="str">
        <f>IF(IFERROR(VLOOKUP(C564,C565:C$1993,1,0),"")="","",COUNTIF(C:C,C564))</f>
        <v/>
      </c>
      <c r="BU564" s="5" t="str">
        <f>IF(B564="","",IF(BQ564="",1+(MAX(BU$2:BU563)),""))</f>
        <v/>
      </c>
      <c r="BV564" s="5" t="str">
        <f t="shared" si="122"/>
        <v/>
      </c>
      <c r="BW564" s="5" t="str">
        <f t="shared" si="123"/>
        <v/>
      </c>
      <c r="BX564" s="14" t="str">
        <f t="shared" si="124"/>
        <v/>
      </c>
      <c r="BY564" s="28"/>
      <c r="BZ564" s="15"/>
      <c r="CA564" s="5" t="str">
        <f t="shared" si="129"/>
        <v/>
      </c>
      <c r="CD564" s="5" t="str">
        <f t="shared" si="125"/>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43"/>
      <c r="AY565" s="124"/>
      <c r="AZ565" s="124"/>
      <c r="BA565" s="4"/>
      <c r="BB565" s="127"/>
      <c r="BC565" s="4"/>
      <c r="BD565" s="4"/>
      <c r="BE565" s="9"/>
      <c r="BF565" s="4"/>
      <c r="BG565" s="4"/>
      <c r="BH565" s="7" t="str">
        <f t="shared" ca="1" si="120"/>
        <v/>
      </c>
      <c r="BI565" s="4" t="str">
        <f t="shared" si="128"/>
        <v/>
      </c>
      <c r="BJ565" s="123" t="str">
        <f t="shared" si="121"/>
        <v/>
      </c>
      <c r="BK565" s="140" t="str">
        <f t="shared" si="127"/>
        <v/>
      </c>
      <c r="BQ565" s="4" t="str">
        <f>IF(IFERROR(VLOOKUP(C565,C566:C$1993,1,0),"")="","",COUNTIF(C:C,C565))</f>
        <v/>
      </c>
      <c r="BU565" s="5" t="str">
        <f>IF(B565="","",IF(BQ565="",1+(MAX(BU$2:BU564)),""))</f>
        <v/>
      </c>
      <c r="BV565" s="5" t="str">
        <f t="shared" si="122"/>
        <v/>
      </c>
      <c r="BW565" s="5" t="str">
        <f t="shared" si="123"/>
        <v/>
      </c>
      <c r="BX565" s="14" t="str">
        <f t="shared" si="124"/>
        <v/>
      </c>
      <c r="BY565" s="28"/>
      <c r="BZ565" s="15"/>
      <c r="CA565" s="5" t="str">
        <f t="shared" si="129"/>
        <v/>
      </c>
      <c r="CD565" s="5" t="str">
        <f t="shared" si="125"/>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43"/>
      <c r="AY566" s="124"/>
      <c r="AZ566" s="124"/>
      <c r="BA566" s="4"/>
      <c r="BB566" s="127"/>
      <c r="BC566" s="4"/>
      <c r="BD566" s="4"/>
      <c r="BE566" s="9"/>
      <c r="BF566" s="4"/>
      <c r="BG566" s="4"/>
      <c r="BH566" s="7" t="str">
        <f t="shared" ca="1" si="120"/>
        <v/>
      </c>
      <c r="BI566" s="4" t="str">
        <f t="shared" si="128"/>
        <v/>
      </c>
      <c r="BJ566" s="123" t="str">
        <f t="shared" si="121"/>
        <v/>
      </c>
      <c r="BK566" s="140" t="str">
        <f t="shared" si="127"/>
        <v/>
      </c>
      <c r="BQ566" s="4" t="str">
        <f>IF(IFERROR(VLOOKUP(C566,C567:C$1993,1,0),"")="","",COUNTIF(C:C,C566))</f>
        <v/>
      </c>
      <c r="BU566" s="5" t="str">
        <f>IF(B566="","",IF(BQ566="",1+(MAX(BU$2:BU565)),""))</f>
        <v/>
      </c>
      <c r="BV566" s="5" t="str">
        <f t="shared" si="122"/>
        <v/>
      </c>
      <c r="BW566" s="5" t="str">
        <f t="shared" si="123"/>
        <v/>
      </c>
      <c r="BX566" s="14" t="str">
        <f t="shared" si="124"/>
        <v/>
      </c>
      <c r="BY566" s="28"/>
      <c r="BZ566" s="15"/>
      <c r="CA566" s="5" t="str">
        <f t="shared" si="129"/>
        <v/>
      </c>
      <c r="CD566" s="5" t="str">
        <f t="shared" si="125"/>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43"/>
      <c r="AY567" s="124"/>
      <c r="AZ567" s="124"/>
      <c r="BA567" s="4"/>
      <c r="BB567" s="127"/>
      <c r="BC567" s="4"/>
      <c r="BD567" s="4"/>
      <c r="BE567" s="9"/>
      <c r="BF567" s="4"/>
      <c r="BG567" s="4"/>
      <c r="BH567" s="7" t="str">
        <f t="shared" ca="1" si="120"/>
        <v/>
      </c>
      <c r="BI567" s="4" t="str">
        <f t="shared" si="128"/>
        <v/>
      </c>
      <c r="BJ567" s="123" t="str">
        <f t="shared" si="121"/>
        <v/>
      </c>
      <c r="BK567" s="140" t="str">
        <f t="shared" si="127"/>
        <v/>
      </c>
      <c r="BQ567" s="4" t="str">
        <f>IF(IFERROR(VLOOKUP(C567,C568:C$1993,1,0),"")="","",COUNTIF(C:C,C567))</f>
        <v/>
      </c>
      <c r="BU567" s="5" t="str">
        <f>IF(B567="","",IF(BQ567="",1+(MAX(BU$2:BU566)),""))</f>
        <v/>
      </c>
      <c r="BV567" s="5" t="str">
        <f t="shared" si="122"/>
        <v/>
      </c>
      <c r="BW567" s="5" t="str">
        <f t="shared" si="123"/>
        <v/>
      </c>
      <c r="BX567" s="14" t="str">
        <f t="shared" si="124"/>
        <v/>
      </c>
      <c r="BY567" s="28"/>
      <c r="BZ567" s="15"/>
      <c r="CA567" s="5" t="str">
        <f t="shared" si="129"/>
        <v/>
      </c>
      <c r="CD567" s="5" t="str">
        <f t="shared" si="125"/>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43"/>
      <c r="AY568" s="124"/>
      <c r="AZ568" s="124"/>
      <c r="BA568" s="4"/>
      <c r="BB568" s="127"/>
      <c r="BC568" s="4"/>
      <c r="BD568" s="4"/>
      <c r="BE568" s="9"/>
      <c r="BF568" s="4"/>
      <c r="BG568" s="4"/>
      <c r="BH568" s="7" t="str">
        <f t="shared" ca="1" si="120"/>
        <v/>
      </c>
      <c r="BI568" s="4" t="str">
        <f t="shared" si="128"/>
        <v/>
      </c>
      <c r="BJ568" s="123" t="str">
        <f t="shared" si="121"/>
        <v/>
      </c>
      <c r="BK568" s="140" t="str">
        <f t="shared" si="127"/>
        <v/>
      </c>
      <c r="BQ568" s="4" t="str">
        <f>IF(IFERROR(VLOOKUP(C568,C569:C$1993,1,0),"")="","",COUNTIF(C:C,C568))</f>
        <v/>
      </c>
      <c r="BU568" s="5" t="str">
        <f>IF(B568="","",IF(BQ568="",1+(MAX(BU$2:BU567)),""))</f>
        <v/>
      </c>
      <c r="BV568" s="5" t="str">
        <f t="shared" si="122"/>
        <v/>
      </c>
      <c r="BW568" s="5" t="str">
        <f t="shared" si="123"/>
        <v/>
      </c>
      <c r="BX568" s="14" t="str">
        <f t="shared" si="124"/>
        <v/>
      </c>
      <c r="BY568" s="28"/>
      <c r="BZ568" s="15"/>
      <c r="CA568" s="5" t="str">
        <f t="shared" si="129"/>
        <v/>
      </c>
      <c r="CD568" s="5" t="str">
        <f t="shared" si="125"/>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43"/>
      <c r="AY569" s="124"/>
      <c r="AZ569" s="124"/>
      <c r="BA569" s="4"/>
      <c r="BB569" s="127"/>
      <c r="BC569" s="4"/>
      <c r="BD569" s="4"/>
      <c r="BE569" s="9"/>
      <c r="BF569" s="4"/>
      <c r="BG569" s="4"/>
      <c r="BH569" s="7" t="str">
        <f t="shared" ca="1" si="120"/>
        <v/>
      </c>
      <c r="BI569" s="4" t="str">
        <f t="shared" si="128"/>
        <v/>
      </c>
      <c r="BJ569" s="123" t="str">
        <f t="shared" si="121"/>
        <v/>
      </c>
      <c r="BK569" s="140" t="str">
        <f t="shared" si="127"/>
        <v/>
      </c>
      <c r="BQ569" s="4" t="str">
        <f>IF(IFERROR(VLOOKUP(C569,C570:C$1993,1,0),"")="","",COUNTIF(C:C,C569))</f>
        <v/>
      </c>
      <c r="BU569" s="5" t="str">
        <f>IF(B569="","",IF(BQ569="",1+(MAX(BU$2:BU568)),""))</f>
        <v/>
      </c>
      <c r="BV569" s="5" t="str">
        <f t="shared" si="122"/>
        <v/>
      </c>
      <c r="BW569" s="5" t="str">
        <f t="shared" si="123"/>
        <v/>
      </c>
      <c r="BX569" s="14" t="str">
        <f t="shared" si="124"/>
        <v/>
      </c>
      <c r="BY569" s="28"/>
      <c r="BZ569" s="15"/>
      <c r="CA569" s="5" t="str">
        <f t="shared" si="129"/>
        <v/>
      </c>
      <c r="CD569" s="5" t="str">
        <f t="shared" si="125"/>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43"/>
      <c r="AY570" s="124"/>
      <c r="AZ570" s="124"/>
      <c r="BA570" s="4"/>
      <c r="BB570" s="127"/>
      <c r="BC570" s="4"/>
      <c r="BD570" s="4"/>
      <c r="BE570" s="9"/>
      <c r="BF570" s="4"/>
      <c r="BG570" s="4"/>
      <c r="BH570" s="7" t="str">
        <f t="shared" ca="1" si="120"/>
        <v/>
      </c>
      <c r="BI570" s="4" t="str">
        <f t="shared" si="128"/>
        <v/>
      </c>
      <c r="BJ570" s="123" t="str">
        <f t="shared" si="121"/>
        <v/>
      </c>
      <c r="BK570" s="140" t="str">
        <f t="shared" si="127"/>
        <v/>
      </c>
      <c r="BQ570" s="4" t="str">
        <f>IF(IFERROR(VLOOKUP(C570,C571:C$1993,1,0),"")="","",COUNTIF(C:C,C570))</f>
        <v/>
      </c>
      <c r="BU570" s="5" t="str">
        <f>IF(B570="","",IF(BQ570="",1+(MAX(BU$2:BU569)),""))</f>
        <v/>
      </c>
      <c r="BV570" s="5" t="str">
        <f t="shared" si="122"/>
        <v/>
      </c>
      <c r="BW570" s="5" t="str">
        <f t="shared" si="123"/>
        <v/>
      </c>
      <c r="BX570" s="14" t="str">
        <f t="shared" si="124"/>
        <v/>
      </c>
      <c r="BY570" s="28"/>
      <c r="BZ570" s="15"/>
      <c r="CA570" s="5" t="str">
        <f t="shared" si="129"/>
        <v/>
      </c>
      <c r="CD570" s="5" t="str">
        <f t="shared" si="125"/>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43"/>
      <c r="AY571" s="124"/>
      <c r="AZ571" s="124"/>
      <c r="BA571" s="4"/>
      <c r="BB571" s="127"/>
      <c r="BC571" s="4"/>
      <c r="BD571" s="4"/>
      <c r="BE571" s="9"/>
      <c r="BF571" s="4"/>
      <c r="BG571" s="4"/>
      <c r="BH571" s="7" t="str">
        <f t="shared" ca="1" si="120"/>
        <v/>
      </c>
      <c r="BI571" s="4" t="str">
        <f t="shared" si="128"/>
        <v/>
      </c>
      <c r="BJ571" s="123" t="str">
        <f t="shared" si="121"/>
        <v/>
      </c>
      <c r="BK571" s="140" t="str">
        <f t="shared" si="127"/>
        <v/>
      </c>
      <c r="BQ571" s="4" t="str">
        <f>IF(IFERROR(VLOOKUP(C571,C572:C$1993,1,0),"")="","",COUNTIF(C:C,C571))</f>
        <v/>
      </c>
      <c r="BU571" s="5" t="str">
        <f>IF(B571="","",IF(BQ571="",1+(MAX(BU$2:BU570)),""))</f>
        <v/>
      </c>
      <c r="BV571" s="5" t="str">
        <f t="shared" si="122"/>
        <v/>
      </c>
      <c r="BW571" s="5" t="str">
        <f t="shared" si="123"/>
        <v/>
      </c>
      <c r="BX571" s="14" t="str">
        <f t="shared" si="124"/>
        <v/>
      </c>
      <c r="BY571" s="28"/>
      <c r="BZ571" s="15"/>
      <c r="CA571" s="5" t="str">
        <f t="shared" si="129"/>
        <v/>
      </c>
      <c r="CD571" s="5" t="str">
        <f t="shared" si="125"/>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43"/>
      <c r="AY572" s="124"/>
      <c r="AZ572" s="124"/>
      <c r="BA572" s="4"/>
      <c r="BB572" s="127"/>
      <c r="BC572" s="4"/>
      <c r="BD572" s="4"/>
      <c r="BE572" s="9"/>
      <c r="BF572" s="4"/>
      <c r="BG572" s="4"/>
      <c r="BH572" s="7" t="str">
        <f t="shared" ca="1" si="120"/>
        <v/>
      </c>
      <c r="BI572" s="4" t="str">
        <f t="shared" si="128"/>
        <v/>
      </c>
      <c r="BJ572" s="123" t="str">
        <f t="shared" si="121"/>
        <v/>
      </c>
      <c r="BK572" s="140" t="str">
        <f t="shared" si="127"/>
        <v/>
      </c>
      <c r="BQ572" s="4" t="str">
        <f>IF(IFERROR(VLOOKUP(C572,C573:C$1993,1,0),"")="","",COUNTIF(C:C,C572))</f>
        <v/>
      </c>
      <c r="BU572" s="5" t="str">
        <f>IF(B572="","",IF(BQ572="",1+(MAX(BU$2:BU571)),""))</f>
        <v/>
      </c>
      <c r="BV572" s="5" t="str">
        <f t="shared" si="122"/>
        <v/>
      </c>
      <c r="BW572" s="5" t="str">
        <f t="shared" si="123"/>
        <v/>
      </c>
      <c r="BX572" s="14" t="str">
        <f t="shared" si="124"/>
        <v/>
      </c>
      <c r="BY572" s="28"/>
      <c r="BZ572" s="15"/>
      <c r="CA572" s="5" t="str">
        <f t="shared" si="129"/>
        <v/>
      </c>
      <c r="CD572" s="5" t="str">
        <f t="shared" si="125"/>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43"/>
      <c r="AY573" s="124"/>
      <c r="AZ573" s="124"/>
      <c r="BA573" s="4"/>
      <c r="BB573" s="127"/>
      <c r="BC573" s="4"/>
      <c r="BD573" s="4"/>
      <c r="BE573" s="9"/>
      <c r="BF573" s="4"/>
      <c r="BG573" s="4"/>
      <c r="BH573" s="7" t="str">
        <f t="shared" ca="1" si="120"/>
        <v/>
      </c>
      <c r="BI573" s="4" t="str">
        <f t="shared" si="128"/>
        <v/>
      </c>
      <c r="BJ573" s="123" t="str">
        <f t="shared" si="121"/>
        <v/>
      </c>
      <c r="BK573" s="140" t="str">
        <f t="shared" si="127"/>
        <v/>
      </c>
      <c r="BQ573" s="4" t="str">
        <f>IF(IFERROR(VLOOKUP(C573,C574:C$1993,1,0),"")="","",COUNTIF(C:C,C573))</f>
        <v/>
      </c>
      <c r="BU573" s="5" t="str">
        <f>IF(B573="","",IF(BQ573="",1+(MAX(BU$2:BU572)),""))</f>
        <v/>
      </c>
      <c r="BV573" s="5" t="str">
        <f t="shared" si="122"/>
        <v/>
      </c>
      <c r="BW573" s="5" t="str">
        <f t="shared" si="123"/>
        <v/>
      </c>
      <c r="BX573" s="14" t="str">
        <f t="shared" si="124"/>
        <v/>
      </c>
      <c r="BY573" s="28"/>
      <c r="BZ573" s="15"/>
      <c r="CA573" s="5" t="str">
        <f t="shared" si="129"/>
        <v/>
      </c>
      <c r="CD573" s="5" t="str">
        <f t="shared" si="125"/>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43"/>
      <c r="AY574" s="124"/>
      <c r="AZ574" s="124"/>
      <c r="BA574" s="4"/>
      <c r="BB574" s="127"/>
      <c r="BC574" s="4"/>
      <c r="BD574" s="4"/>
      <c r="BE574" s="9"/>
      <c r="BF574" s="4"/>
      <c r="BG574" s="4"/>
      <c r="BH574" s="7" t="str">
        <f t="shared" ca="1" si="120"/>
        <v/>
      </c>
      <c r="BI574" s="4" t="str">
        <f t="shared" si="128"/>
        <v/>
      </c>
      <c r="BJ574" s="123" t="str">
        <f t="shared" si="121"/>
        <v/>
      </c>
      <c r="BK574" s="140" t="str">
        <f t="shared" si="127"/>
        <v/>
      </c>
      <c r="BQ574" s="4" t="str">
        <f>IF(IFERROR(VLOOKUP(C574,C575:C$1993,1,0),"")="","",COUNTIF(C:C,C574))</f>
        <v/>
      </c>
      <c r="BU574" s="5" t="str">
        <f>IF(B574="","",IF(BQ574="",1+(MAX(BU$2:BU573)),""))</f>
        <v/>
      </c>
      <c r="BV574" s="5" t="str">
        <f t="shared" si="122"/>
        <v/>
      </c>
      <c r="BW574" s="5" t="str">
        <f t="shared" si="123"/>
        <v/>
      </c>
      <c r="BX574" s="14" t="str">
        <f t="shared" si="124"/>
        <v/>
      </c>
      <c r="BY574" s="28"/>
      <c r="BZ574" s="15"/>
      <c r="CA574" s="5" t="str">
        <f t="shared" si="129"/>
        <v/>
      </c>
      <c r="CD574" s="5" t="str">
        <f t="shared" si="125"/>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43"/>
      <c r="AY575" s="124"/>
      <c r="AZ575" s="124"/>
      <c r="BA575" s="4"/>
      <c r="BB575" s="127"/>
      <c r="BC575" s="4"/>
      <c r="BD575" s="4"/>
      <c r="BE575" s="9"/>
      <c r="BF575" s="4"/>
      <c r="BG575" s="4"/>
      <c r="BH575" s="7" t="str">
        <f t="shared" ca="1" si="120"/>
        <v/>
      </c>
      <c r="BI575" s="4" t="str">
        <f t="shared" si="128"/>
        <v/>
      </c>
      <c r="BJ575" s="123" t="str">
        <f t="shared" si="121"/>
        <v/>
      </c>
      <c r="BK575" s="140" t="str">
        <f t="shared" si="127"/>
        <v/>
      </c>
      <c r="BQ575" s="4" t="str">
        <f>IF(IFERROR(VLOOKUP(C575,C576:C$1993,1,0),"")="","",COUNTIF(C:C,C575))</f>
        <v/>
      </c>
      <c r="BU575" s="5" t="str">
        <f>IF(B575="","",IF(BQ575="",1+(MAX(BU$2:BU574)),""))</f>
        <v/>
      </c>
      <c r="BV575" s="5" t="str">
        <f t="shared" si="122"/>
        <v/>
      </c>
      <c r="BW575" s="5" t="str">
        <f t="shared" si="123"/>
        <v/>
      </c>
      <c r="BX575" s="14" t="str">
        <f t="shared" si="124"/>
        <v/>
      </c>
      <c r="BY575" s="28"/>
      <c r="BZ575" s="15"/>
      <c r="CA575" s="5" t="str">
        <f t="shared" si="129"/>
        <v/>
      </c>
      <c r="CD575" s="5" t="str">
        <f t="shared" si="125"/>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43"/>
      <c r="AY576" s="124"/>
      <c r="AZ576" s="124"/>
      <c r="BA576" s="4"/>
      <c r="BB576" s="127"/>
      <c r="BC576" s="4"/>
      <c r="BD576" s="4"/>
      <c r="BE576" s="9"/>
      <c r="BF576" s="4"/>
      <c r="BG576" s="4"/>
      <c r="BH576" s="7" t="str">
        <f t="shared" ca="1" si="120"/>
        <v/>
      </c>
      <c r="BI576" s="4" t="str">
        <f t="shared" si="128"/>
        <v/>
      </c>
      <c r="BJ576" s="123" t="str">
        <f t="shared" si="121"/>
        <v/>
      </c>
      <c r="BK576" s="140" t="str">
        <f t="shared" si="127"/>
        <v/>
      </c>
      <c r="BQ576" s="4" t="str">
        <f>IF(IFERROR(VLOOKUP(C576,C577:C$1993,1,0),"")="","",COUNTIF(C:C,C576))</f>
        <v/>
      </c>
      <c r="BU576" s="5" t="str">
        <f>IF(B576="","",IF(BQ576="",1+(MAX(BU$2:BU575)),""))</f>
        <v/>
      </c>
      <c r="BV576" s="5" t="str">
        <f t="shared" si="122"/>
        <v/>
      </c>
      <c r="BW576" s="5" t="str">
        <f t="shared" si="123"/>
        <v/>
      </c>
      <c r="BX576" s="14" t="str">
        <f t="shared" si="124"/>
        <v/>
      </c>
      <c r="BY576" s="28"/>
      <c r="BZ576" s="15"/>
      <c r="CA576" s="5" t="str">
        <f t="shared" si="129"/>
        <v/>
      </c>
      <c r="CD576" s="5" t="str">
        <f t="shared" si="125"/>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43"/>
      <c r="AY577" s="124"/>
      <c r="AZ577" s="124"/>
      <c r="BA577" s="4"/>
      <c r="BB577" s="127"/>
      <c r="BC577" s="4"/>
      <c r="BD577" s="4"/>
      <c r="BE577" s="9"/>
      <c r="BF577" s="4"/>
      <c r="BG577" s="4"/>
      <c r="BH577" s="7" t="str">
        <f t="shared" ca="1" si="120"/>
        <v/>
      </c>
      <c r="BI577" s="4" t="str">
        <f t="shared" si="128"/>
        <v/>
      </c>
      <c r="BJ577" s="123" t="str">
        <f t="shared" si="121"/>
        <v/>
      </c>
      <c r="BK577" s="140" t="str">
        <f t="shared" si="127"/>
        <v/>
      </c>
      <c r="BQ577" s="4" t="str">
        <f>IF(IFERROR(VLOOKUP(C577,C578:C$1993,1,0),"")="","",COUNTIF(C:C,C577))</f>
        <v/>
      </c>
      <c r="BU577" s="5" t="str">
        <f>IF(B577="","",IF(BQ577="",1+(MAX(BU$2:BU576)),""))</f>
        <v/>
      </c>
      <c r="BV577" s="5" t="str">
        <f t="shared" si="122"/>
        <v/>
      </c>
      <c r="BW577" s="5" t="str">
        <f t="shared" si="123"/>
        <v/>
      </c>
      <c r="BX577" s="14" t="str">
        <f t="shared" si="124"/>
        <v/>
      </c>
      <c r="BY577" s="28"/>
      <c r="BZ577" s="15"/>
      <c r="CA577" s="5" t="str">
        <f t="shared" si="129"/>
        <v/>
      </c>
      <c r="CD577" s="5" t="str">
        <f t="shared" si="125"/>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43"/>
      <c r="AY578" s="124"/>
      <c r="AZ578" s="124"/>
      <c r="BA578" s="4"/>
      <c r="BB578" s="127"/>
      <c r="BC578" s="4"/>
      <c r="BD578" s="4"/>
      <c r="BE578" s="9"/>
      <c r="BF578" s="4"/>
      <c r="BG578" s="4"/>
      <c r="BH578" s="7" t="str">
        <f t="shared" ref="BH578:BH641" ca="1" si="132">IFERROR(IF(BE578="","",IF(BA578=5,"",IF(BE578-TODAY()&gt;0,"VIGENTE","VENCIDO"))),"")</f>
        <v/>
      </c>
      <c r="BI578" s="4" t="str">
        <f t="shared" si="128"/>
        <v/>
      </c>
      <c r="BJ578" s="123" t="str">
        <f t="shared" ref="BJ578:BJ641" si="133">IFERROR(IF(AA578="","",AA578/V578),"")</f>
        <v/>
      </c>
      <c r="BK578" s="140" t="str">
        <f t="shared" si="127"/>
        <v/>
      </c>
      <c r="BQ578" s="4" t="str">
        <f>IF(IFERROR(VLOOKUP(C578,C579:C$1993,1,0),"")="","",COUNTIF(C:C,C578))</f>
        <v/>
      </c>
      <c r="BU578" s="5" t="str">
        <f>IF(B578="","",IF(BQ578="",1+(MAX(BU$2:BU577)),""))</f>
        <v/>
      </c>
      <c r="BV578" s="5" t="str">
        <f t="shared" ref="BV578:BV641" si="134">IF(BU578="","",Z578)</f>
        <v/>
      </c>
      <c r="BW578" s="5" t="str">
        <f t="shared" ref="BW578:BW641" si="135">IF(BU578="","",H578)</f>
        <v/>
      </c>
      <c r="BX578" s="14" t="str">
        <f t="shared" ref="BX578:BX641" si="136">IF(BU578="","",C578)</f>
        <v/>
      </c>
      <c r="BY578" s="28"/>
      <c r="BZ578" s="15"/>
      <c r="CA578" s="5" t="str">
        <f t="shared" si="129"/>
        <v/>
      </c>
      <c r="CD578" s="5" t="str">
        <f t="shared" ref="CD578:CD641" si="137">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ref="A579:A642" ca="1" si="138">IF(OR(AS579="",BH579="",BH579="VENCIDO"),IF(B579="","",IF(LEN(B579)=1,"000"&amp;B579,IF(LEN(B579)=2,"00"&amp;B579,IF(LEN(B579)=3,"0"&amp;B579,B579)))),C579)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43"/>
      <c r="AY579" s="124"/>
      <c r="AZ579" s="124"/>
      <c r="BA579" s="4"/>
      <c r="BB579" s="127"/>
      <c r="BC579" s="4"/>
      <c r="BD579" s="4"/>
      <c r="BE579" s="9"/>
      <c r="BF579" s="4"/>
      <c r="BG579" s="4"/>
      <c r="BH579" s="7" t="str">
        <f t="shared" ca="1" si="132"/>
        <v/>
      </c>
      <c r="BI579" s="4" t="str">
        <f t="shared" si="128"/>
        <v/>
      </c>
      <c r="BJ579" s="123" t="str">
        <f t="shared" si="133"/>
        <v/>
      </c>
      <c r="BK579" s="140" t="str">
        <f t="shared" ref="BK579:BK642" si="139">IFERROR(IF(AA579/Z579=0,"",AA579/Z579),"")</f>
        <v/>
      </c>
      <c r="BQ579" s="4" t="str">
        <f>IF(IFERROR(VLOOKUP(C579,C580:C$1993,1,0),"")="","",COUNTIF(C:C,C579))</f>
        <v/>
      </c>
      <c r="BU579" s="5" t="str">
        <f>IF(B579="","",IF(BQ579="",1+(MAX(BU$2:BU578)),""))</f>
        <v/>
      </c>
      <c r="BV579" s="5" t="str">
        <f t="shared" si="134"/>
        <v/>
      </c>
      <c r="BW579" s="5" t="str">
        <f t="shared" si="135"/>
        <v/>
      </c>
      <c r="BX579" s="14" t="str">
        <f t="shared" si="136"/>
        <v/>
      </c>
      <c r="BY579" s="28"/>
      <c r="BZ579" s="15"/>
      <c r="CA579" s="5" t="str">
        <f t="shared" si="129"/>
        <v/>
      </c>
      <c r="CD579" s="5" t="str">
        <f t="shared" si="137"/>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43"/>
      <c r="AY580" s="124"/>
      <c r="AZ580" s="124"/>
      <c r="BA580" s="4"/>
      <c r="BB580" s="127"/>
      <c r="BC580" s="4"/>
      <c r="BD580" s="4"/>
      <c r="BE580" s="9"/>
      <c r="BF580" s="4"/>
      <c r="BG580" s="4"/>
      <c r="BH580" s="7" t="str">
        <f t="shared" ca="1" si="132"/>
        <v/>
      </c>
      <c r="BI580" s="4" t="str">
        <f t="shared" si="128"/>
        <v/>
      </c>
      <c r="BJ580" s="123" t="str">
        <f t="shared" si="133"/>
        <v/>
      </c>
      <c r="BK580" s="140" t="str">
        <f t="shared" si="139"/>
        <v/>
      </c>
      <c r="BQ580" s="4" t="str">
        <f>IF(IFERROR(VLOOKUP(C580,C581:C$1993,1,0),"")="","",COUNTIF(C:C,C580))</f>
        <v/>
      </c>
      <c r="BU580" s="5" t="str">
        <f>IF(B580="","",IF(BQ580="",1+(MAX(BU$2:BU579)),""))</f>
        <v/>
      </c>
      <c r="BV580" s="5" t="str">
        <f t="shared" si="134"/>
        <v/>
      </c>
      <c r="BW580" s="5" t="str">
        <f t="shared" si="135"/>
        <v/>
      </c>
      <c r="BX580" s="14" t="str">
        <f t="shared" si="136"/>
        <v/>
      </c>
      <c r="BY580" s="28"/>
      <c r="BZ580" s="15"/>
      <c r="CA580" s="5" t="str">
        <f t="shared" si="129"/>
        <v/>
      </c>
      <c r="CD580" s="5" t="str">
        <f t="shared" si="137"/>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43"/>
      <c r="AY581" s="124"/>
      <c r="AZ581" s="124"/>
      <c r="BA581" s="4"/>
      <c r="BB581" s="127"/>
      <c r="BC581" s="4"/>
      <c r="BD581" s="4"/>
      <c r="BE581" s="9"/>
      <c r="BF581" s="4"/>
      <c r="BG581" s="4"/>
      <c r="BH581" s="7" t="str">
        <f t="shared" ca="1" si="132"/>
        <v/>
      </c>
      <c r="BI581" s="4" t="str">
        <f t="shared" si="128"/>
        <v/>
      </c>
      <c r="BJ581" s="123" t="str">
        <f t="shared" si="133"/>
        <v/>
      </c>
      <c r="BK581" s="140" t="str">
        <f t="shared" si="139"/>
        <v/>
      </c>
      <c r="BQ581" s="4" t="str">
        <f>IF(IFERROR(VLOOKUP(C581,C582:C$1993,1,0),"")="","",COUNTIF(C:C,C581))</f>
        <v/>
      </c>
      <c r="BU581" s="5" t="str">
        <f>IF(B581="","",IF(BQ581="",1+(MAX(BU$2:BU580)),""))</f>
        <v/>
      </c>
      <c r="BV581" s="5" t="str">
        <f t="shared" si="134"/>
        <v/>
      </c>
      <c r="BW581" s="5" t="str">
        <f t="shared" si="135"/>
        <v/>
      </c>
      <c r="BX581" s="14" t="str">
        <f t="shared" si="136"/>
        <v/>
      </c>
      <c r="BY581" s="28"/>
      <c r="BZ581" s="15"/>
      <c r="CA581" s="5" t="str">
        <f t="shared" si="129"/>
        <v/>
      </c>
      <c r="CD581" s="5" t="str">
        <f t="shared" si="137"/>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43"/>
      <c r="AY582" s="124"/>
      <c r="AZ582" s="124"/>
      <c r="BA582" s="4"/>
      <c r="BB582" s="127"/>
      <c r="BC582" s="4"/>
      <c r="BD582" s="4"/>
      <c r="BE582" s="9"/>
      <c r="BF582" s="4"/>
      <c r="BG582" s="4"/>
      <c r="BH582" s="7" t="str">
        <f t="shared" ca="1" si="132"/>
        <v/>
      </c>
      <c r="BI582" s="4" t="str">
        <f t="shared" si="128"/>
        <v/>
      </c>
      <c r="BJ582" s="123" t="str">
        <f t="shared" si="133"/>
        <v/>
      </c>
      <c r="BK582" s="140" t="str">
        <f t="shared" si="139"/>
        <v/>
      </c>
      <c r="BQ582" s="4" t="str">
        <f>IF(IFERROR(VLOOKUP(C582,C583:C$1993,1,0),"")="","",COUNTIF(C:C,C582))</f>
        <v/>
      </c>
      <c r="BU582" s="5" t="str">
        <f>IF(B582="","",IF(BQ582="",1+(MAX(BU$2:BU581)),""))</f>
        <v/>
      </c>
      <c r="BV582" s="5" t="str">
        <f t="shared" si="134"/>
        <v/>
      </c>
      <c r="BW582" s="5" t="str">
        <f t="shared" si="135"/>
        <v/>
      </c>
      <c r="BX582" s="14" t="str">
        <f t="shared" si="136"/>
        <v/>
      </c>
      <c r="BY582" s="28"/>
      <c r="BZ582" s="15"/>
      <c r="CA582" s="5" t="str">
        <f t="shared" si="129"/>
        <v/>
      </c>
      <c r="CD582" s="5" t="str">
        <f t="shared" si="137"/>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43"/>
      <c r="AY583" s="124"/>
      <c r="AZ583" s="124"/>
      <c r="BA583" s="4"/>
      <c r="BB583" s="127"/>
      <c r="BC583" s="4"/>
      <c r="BD583" s="4"/>
      <c r="BE583" s="9"/>
      <c r="BF583" s="4"/>
      <c r="BG583" s="4"/>
      <c r="BH583" s="7" t="str">
        <f t="shared" ca="1" si="132"/>
        <v/>
      </c>
      <c r="BI583" s="4" t="str">
        <f t="shared" si="128"/>
        <v/>
      </c>
      <c r="BJ583" s="123" t="str">
        <f t="shared" si="133"/>
        <v/>
      </c>
      <c r="BK583" s="140" t="str">
        <f t="shared" si="139"/>
        <v/>
      </c>
      <c r="BQ583" s="4" t="str">
        <f>IF(IFERROR(VLOOKUP(C583,C584:C$1993,1,0),"")="","",COUNTIF(C:C,C583))</f>
        <v/>
      </c>
      <c r="BU583" s="5" t="str">
        <f>IF(B583="","",IF(BQ583="",1+(MAX(BU$2:BU582)),""))</f>
        <v/>
      </c>
      <c r="BV583" s="5" t="str">
        <f t="shared" si="134"/>
        <v/>
      </c>
      <c r="BW583" s="5" t="str">
        <f t="shared" si="135"/>
        <v/>
      </c>
      <c r="BX583" s="14" t="str">
        <f t="shared" si="136"/>
        <v/>
      </c>
      <c r="BY583" s="28"/>
      <c r="BZ583" s="15"/>
      <c r="CA583" s="5" t="str">
        <f t="shared" si="129"/>
        <v/>
      </c>
      <c r="CD583" s="5" t="str">
        <f t="shared" si="137"/>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43"/>
      <c r="AY584" s="124"/>
      <c r="AZ584" s="124"/>
      <c r="BA584" s="4"/>
      <c r="BB584" s="127"/>
      <c r="BC584" s="4"/>
      <c r="BD584" s="4"/>
      <c r="BE584" s="9"/>
      <c r="BF584" s="4"/>
      <c r="BG584" s="4"/>
      <c r="BH584" s="7" t="str">
        <f t="shared" ca="1" si="132"/>
        <v/>
      </c>
      <c r="BI584" s="4" t="str">
        <f t="shared" si="128"/>
        <v/>
      </c>
      <c r="BJ584" s="123" t="str">
        <f t="shared" si="133"/>
        <v/>
      </c>
      <c r="BK584" s="140" t="str">
        <f t="shared" si="139"/>
        <v/>
      </c>
      <c r="BQ584" s="4" t="str">
        <f>IF(IFERROR(VLOOKUP(C584,C585:C$1993,1,0),"")="","",COUNTIF(C:C,C584))</f>
        <v/>
      </c>
      <c r="BU584" s="5" t="str">
        <f>IF(B584="","",IF(BQ584="",1+(MAX(BU$2:BU583)),""))</f>
        <v/>
      </c>
      <c r="BV584" s="5" t="str">
        <f t="shared" si="134"/>
        <v/>
      </c>
      <c r="BW584" s="5" t="str">
        <f t="shared" si="135"/>
        <v/>
      </c>
      <c r="BX584" s="14" t="str">
        <f t="shared" si="136"/>
        <v/>
      </c>
      <c r="BY584" s="28"/>
      <c r="BZ584" s="15"/>
      <c r="CA584" s="5" t="str">
        <f t="shared" si="129"/>
        <v/>
      </c>
      <c r="CD584" s="5" t="str">
        <f t="shared" si="137"/>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43"/>
      <c r="AY585" s="124"/>
      <c r="AZ585" s="124"/>
      <c r="BA585" s="4"/>
      <c r="BB585" s="127"/>
      <c r="BC585" s="4"/>
      <c r="BD585" s="4"/>
      <c r="BE585" s="9"/>
      <c r="BF585" s="4"/>
      <c r="BG585" s="4"/>
      <c r="BH585" s="7" t="str">
        <f t="shared" ca="1" si="132"/>
        <v/>
      </c>
      <c r="BI585" s="4" t="str">
        <f t="shared" si="128"/>
        <v/>
      </c>
      <c r="BJ585" s="123" t="str">
        <f t="shared" si="133"/>
        <v/>
      </c>
      <c r="BK585" s="140" t="str">
        <f t="shared" si="139"/>
        <v/>
      </c>
      <c r="BQ585" s="4" t="str">
        <f>IF(IFERROR(VLOOKUP(C585,C586:C$1993,1,0),"")="","",COUNTIF(C:C,C585))</f>
        <v/>
      </c>
      <c r="BU585" s="5" t="str">
        <f>IF(B585="","",IF(BQ585="",1+(MAX(BU$2:BU584)),""))</f>
        <v/>
      </c>
      <c r="BV585" s="5" t="str">
        <f t="shared" si="134"/>
        <v/>
      </c>
      <c r="BW585" s="5" t="str">
        <f t="shared" si="135"/>
        <v/>
      </c>
      <c r="BX585" s="14" t="str">
        <f t="shared" si="136"/>
        <v/>
      </c>
      <c r="BY585" s="28"/>
      <c r="BZ585" s="15"/>
      <c r="CA585" s="5" t="str">
        <f t="shared" si="129"/>
        <v/>
      </c>
      <c r="CD585" s="5" t="str">
        <f t="shared" si="137"/>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43"/>
      <c r="AY586" s="124"/>
      <c r="AZ586" s="124"/>
      <c r="BA586" s="4"/>
      <c r="BB586" s="127"/>
      <c r="BC586" s="4"/>
      <c r="BD586" s="4"/>
      <c r="BE586" s="9"/>
      <c r="BF586" s="4"/>
      <c r="BG586" s="4"/>
      <c r="BH586" s="7" t="str">
        <f t="shared" ca="1" si="132"/>
        <v/>
      </c>
      <c r="BI586" s="4" t="str">
        <f t="shared" si="128"/>
        <v/>
      </c>
      <c r="BJ586" s="123" t="str">
        <f t="shared" si="133"/>
        <v/>
      </c>
      <c r="BK586" s="140" t="str">
        <f t="shared" si="139"/>
        <v/>
      </c>
      <c r="BQ586" s="4" t="str">
        <f>IF(IFERROR(VLOOKUP(C586,C587:C$1993,1,0),"")="","",COUNTIF(C:C,C586))</f>
        <v/>
      </c>
      <c r="BU586" s="5" t="str">
        <f>IF(B586="","",IF(BQ586="",1+(MAX(BU$2:BU585)),""))</f>
        <v/>
      </c>
      <c r="BV586" s="5" t="str">
        <f t="shared" si="134"/>
        <v/>
      </c>
      <c r="BW586" s="5" t="str">
        <f t="shared" si="135"/>
        <v/>
      </c>
      <c r="BX586" s="14" t="str">
        <f t="shared" si="136"/>
        <v/>
      </c>
      <c r="BY586" s="28"/>
      <c r="BZ586" s="15"/>
      <c r="CA586" s="5" t="str">
        <f t="shared" si="129"/>
        <v/>
      </c>
      <c r="CD586" s="5" t="str">
        <f t="shared" si="137"/>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43"/>
      <c r="AY587" s="124"/>
      <c r="AZ587" s="124"/>
      <c r="BA587" s="4"/>
      <c r="BB587" s="127"/>
      <c r="BC587" s="4"/>
      <c r="BD587" s="4"/>
      <c r="BE587" s="9"/>
      <c r="BF587" s="4"/>
      <c r="BG587" s="4"/>
      <c r="BH587" s="7" t="str">
        <f t="shared" ca="1" si="132"/>
        <v/>
      </c>
      <c r="BI587" s="4" t="str">
        <f t="shared" si="128"/>
        <v/>
      </c>
      <c r="BJ587" s="123" t="str">
        <f t="shared" si="133"/>
        <v/>
      </c>
      <c r="BK587" s="140" t="str">
        <f t="shared" si="139"/>
        <v/>
      </c>
      <c r="BQ587" s="4" t="str">
        <f>IF(IFERROR(VLOOKUP(C587,C588:C$1993,1,0),"")="","",COUNTIF(C:C,C587))</f>
        <v/>
      </c>
      <c r="BU587" s="5" t="str">
        <f>IF(B587="","",IF(BQ587="",1+(MAX(BU$2:BU586)),""))</f>
        <v/>
      </c>
      <c r="BV587" s="5" t="str">
        <f t="shared" si="134"/>
        <v/>
      </c>
      <c r="BW587" s="5" t="str">
        <f t="shared" si="135"/>
        <v/>
      </c>
      <c r="BX587" s="14" t="str">
        <f t="shared" si="136"/>
        <v/>
      </c>
      <c r="BY587" s="28"/>
      <c r="BZ587" s="15"/>
      <c r="CA587" s="5" t="str">
        <f t="shared" si="129"/>
        <v/>
      </c>
      <c r="CD587" s="5" t="str">
        <f t="shared" si="137"/>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43"/>
      <c r="AY588" s="124"/>
      <c r="AZ588" s="124"/>
      <c r="BA588" s="4"/>
      <c r="BB588" s="127"/>
      <c r="BC588" s="4"/>
      <c r="BD588" s="4"/>
      <c r="BE588" s="9"/>
      <c r="BF588" s="4"/>
      <c r="BG588" s="4"/>
      <c r="BH588" s="7" t="str">
        <f t="shared" ca="1" si="132"/>
        <v/>
      </c>
      <c r="BI588" s="4" t="str">
        <f t="shared" si="128"/>
        <v/>
      </c>
      <c r="BJ588" s="123" t="str">
        <f t="shared" si="133"/>
        <v/>
      </c>
      <c r="BK588" s="140" t="str">
        <f t="shared" si="139"/>
        <v/>
      </c>
      <c r="BQ588" s="4" t="str">
        <f>IF(IFERROR(VLOOKUP(C588,C589:C$1993,1,0),"")="","",COUNTIF(C:C,C588))</f>
        <v/>
      </c>
      <c r="BU588" s="5" t="str">
        <f>IF(B588="","",IF(BQ588="",1+(MAX(BU$2:BU587)),""))</f>
        <v/>
      </c>
      <c r="BV588" s="5" t="str">
        <f t="shared" si="134"/>
        <v/>
      </c>
      <c r="BW588" s="5" t="str">
        <f t="shared" si="135"/>
        <v/>
      </c>
      <c r="BX588" s="14" t="str">
        <f t="shared" si="136"/>
        <v/>
      </c>
      <c r="BY588" s="28"/>
      <c r="BZ588" s="15"/>
      <c r="CA588" s="5" t="str">
        <f t="shared" si="129"/>
        <v/>
      </c>
      <c r="CD588" s="5" t="str">
        <f t="shared" si="137"/>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43"/>
      <c r="AY589" s="124"/>
      <c r="AZ589" s="124"/>
      <c r="BA589" s="4"/>
      <c r="BB589" s="127"/>
      <c r="BC589" s="4"/>
      <c r="BD589" s="4"/>
      <c r="BE589" s="9"/>
      <c r="BF589" s="4"/>
      <c r="BG589" s="4"/>
      <c r="BH589" s="7" t="str">
        <f t="shared" ca="1" si="132"/>
        <v/>
      </c>
      <c r="BI589" s="4" t="str">
        <f t="shared" si="128"/>
        <v/>
      </c>
      <c r="BJ589" s="123" t="str">
        <f t="shared" si="133"/>
        <v/>
      </c>
      <c r="BK589" s="140" t="str">
        <f t="shared" si="139"/>
        <v/>
      </c>
      <c r="BQ589" s="4" t="str">
        <f>IF(IFERROR(VLOOKUP(C589,C590:C$1993,1,0),"")="","",COUNTIF(C:C,C589))</f>
        <v/>
      </c>
      <c r="BU589" s="5" t="str">
        <f>IF(B589="","",IF(BQ589="",1+(MAX(BU$2:BU588)),""))</f>
        <v/>
      </c>
      <c r="BV589" s="5" t="str">
        <f t="shared" si="134"/>
        <v/>
      </c>
      <c r="BW589" s="5" t="str">
        <f t="shared" si="135"/>
        <v/>
      </c>
      <c r="BX589" s="14" t="str">
        <f t="shared" si="136"/>
        <v/>
      </c>
      <c r="BY589" s="28"/>
      <c r="BZ589" s="15"/>
      <c r="CA589" s="5" t="str">
        <f t="shared" si="129"/>
        <v/>
      </c>
      <c r="CD589" s="5" t="str">
        <f t="shared" si="137"/>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43"/>
      <c r="AY590" s="124"/>
      <c r="AZ590" s="124"/>
      <c r="BA590" s="4"/>
      <c r="BB590" s="127"/>
      <c r="BC590" s="4"/>
      <c r="BD590" s="4"/>
      <c r="BE590" s="9"/>
      <c r="BF590" s="4"/>
      <c r="BG590" s="4"/>
      <c r="BH590" s="7" t="str">
        <f t="shared" ca="1" si="132"/>
        <v/>
      </c>
      <c r="BI590" s="4" t="str">
        <f t="shared" si="128"/>
        <v/>
      </c>
      <c r="BJ590" s="123" t="str">
        <f t="shared" si="133"/>
        <v/>
      </c>
      <c r="BK590" s="140" t="str">
        <f t="shared" si="139"/>
        <v/>
      </c>
      <c r="BQ590" s="4" t="str">
        <f>IF(IFERROR(VLOOKUP(C590,C591:C$1993,1,0),"")="","",COUNTIF(C:C,C590))</f>
        <v/>
      </c>
      <c r="BU590" s="5" t="str">
        <f>IF(B590="","",IF(BQ590="",1+(MAX(BU$2:BU589)),""))</f>
        <v/>
      </c>
      <c r="BV590" s="5" t="str">
        <f t="shared" si="134"/>
        <v/>
      </c>
      <c r="BW590" s="5" t="str">
        <f t="shared" si="135"/>
        <v/>
      </c>
      <c r="BX590" s="14" t="str">
        <f t="shared" si="136"/>
        <v/>
      </c>
      <c r="BY590" s="28"/>
      <c r="BZ590" s="15"/>
      <c r="CA590" s="5" t="str">
        <f t="shared" si="129"/>
        <v/>
      </c>
      <c r="CD590" s="5" t="str">
        <f t="shared" si="137"/>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43"/>
      <c r="AY591" s="124"/>
      <c r="AZ591" s="124"/>
      <c r="BA591" s="4"/>
      <c r="BB591" s="127"/>
      <c r="BC591" s="4"/>
      <c r="BD591" s="4"/>
      <c r="BE591" s="9"/>
      <c r="BF591" s="4"/>
      <c r="BG591" s="4"/>
      <c r="BH591" s="7" t="str">
        <f t="shared" ca="1" si="132"/>
        <v/>
      </c>
      <c r="BI591" s="4" t="str">
        <f t="shared" si="128"/>
        <v/>
      </c>
      <c r="BJ591" s="123" t="str">
        <f t="shared" si="133"/>
        <v/>
      </c>
      <c r="BK591" s="140" t="str">
        <f t="shared" si="139"/>
        <v/>
      </c>
      <c r="BQ591" s="4" t="str">
        <f>IF(IFERROR(VLOOKUP(C591,C592:C$1993,1,0),"")="","",COUNTIF(C:C,C591))</f>
        <v/>
      </c>
      <c r="BU591" s="5" t="str">
        <f>IF(B591="","",IF(BQ591="",1+(MAX(BU$2:BU590)),""))</f>
        <v/>
      </c>
      <c r="BV591" s="5" t="str">
        <f t="shared" si="134"/>
        <v/>
      </c>
      <c r="BW591" s="5" t="str">
        <f t="shared" si="135"/>
        <v/>
      </c>
      <c r="BX591" s="14" t="str">
        <f t="shared" si="136"/>
        <v/>
      </c>
      <c r="BY591" s="28"/>
      <c r="BZ591" s="15"/>
      <c r="CA591" s="5" t="str">
        <f t="shared" si="129"/>
        <v/>
      </c>
      <c r="CD591" s="5" t="str">
        <f t="shared" si="137"/>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43"/>
      <c r="AY592" s="124"/>
      <c r="AZ592" s="124"/>
      <c r="BA592" s="4"/>
      <c r="BB592" s="127"/>
      <c r="BC592" s="4"/>
      <c r="BD592" s="4"/>
      <c r="BE592" s="9"/>
      <c r="BF592" s="4"/>
      <c r="BG592" s="4"/>
      <c r="BH592" s="7" t="str">
        <f t="shared" ca="1" si="132"/>
        <v/>
      </c>
      <c r="BI592" s="4" t="str">
        <f t="shared" si="128"/>
        <v/>
      </c>
      <c r="BJ592" s="123" t="str">
        <f t="shared" si="133"/>
        <v/>
      </c>
      <c r="BK592" s="140" t="str">
        <f t="shared" si="139"/>
        <v/>
      </c>
      <c r="BQ592" s="4" t="str">
        <f>IF(IFERROR(VLOOKUP(C592,C593:C$1993,1,0),"")="","",COUNTIF(C:C,C592))</f>
        <v/>
      </c>
      <c r="BU592" s="5" t="str">
        <f>IF(B592="","",IF(BQ592="",1+(MAX(BU$2:BU591)),""))</f>
        <v/>
      </c>
      <c r="BV592" s="5" t="str">
        <f t="shared" si="134"/>
        <v/>
      </c>
      <c r="BW592" s="5" t="str">
        <f t="shared" si="135"/>
        <v/>
      </c>
      <c r="BX592" s="14" t="str">
        <f t="shared" si="136"/>
        <v/>
      </c>
      <c r="BY592" s="28"/>
      <c r="BZ592" s="15"/>
      <c r="CA592" s="5" t="str">
        <f t="shared" si="129"/>
        <v/>
      </c>
      <c r="CD592" s="5" t="str">
        <f t="shared" si="137"/>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43"/>
      <c r="AY593" s="124"/>
      <c r="AZ593" s="124"/>
      <c r="BA593" s="4"/>
      <c r="BB593" s="127"/>
      <c r="BC593" s="4"/>
      <c r="BD593" s="4"/>
      <c r="BE593" s="9"/>
      <c r="BF593" s="4"/>
      <c r="BG593" s="4"/>
      <c r="BH593" s="7" t="str">
        <f t="shared" ca="1" si="132"/>
        <v/>
      </c>
      <c r="BI593" s="4" t="str">
        <f t="shared" si="128"/>
        <v/>
      </c>
      <c r="BJ593" s="123" t="str">
        <f t="shared" si="133"/>
        <v/>
      </c>
      <c r="BK593" s="140" t="str">
        <f t="shared" si="139"/>
        <v/>
      </c>
      <c r="BQ593" s="4" t="str">
        <f>IF(IFERROR(VLOOKUP(C593,C594:C$1993,1,0),"")="","",COUNTIF(C:C,C593))</f>
        <v/>
      </c>
      <c r="BU593" s="5" t="str">
        <f>IF(B593="","",IF(BQ593="",1+(MAX(BU$2:BU592)),""))</f>
        <v/>
      </c>
      <c r="BV593" s="5" t="str">
        <f t="shared" si="134"/>
        <v/>
      </c>
      <c r="BW593" s="5" t="str">
        <f t="shared" si="135"/>
        <v/>
      </c>
      <c r="BX593" s="14" t="str">
        <f t="shared" si="136"/>
        <v/>
      </c>
      <c r="BY593" s="28"/>
      <c r="BZ593" s="15"/>
      <c r="CA593" s="5" t="str">
        <f t="shared" si="129"/>
        <v/>
      </c>
      <c r="CD593" s="5" t="str">
        <f t="shared" si="137"/>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43"/>
      <c r="AY594" s="124"/>
      <c r="AZ594" s="124"/>
      <c r="BA594" s="4"/>
      <c r="BB594" s="127"/>
      <c r="BC594" s="4"/>
      <c r="BD594" s="4"/>
      <c r="BE594" s="9"/>
      <c r="BF594" s="4"/>
      <c r="BG594" s="4"/>
      <c r="BH594" s="7" t="str">
        <f t="shared" ca="1" si="132"/>
        <v/>
      </c>
      <c r="BI594" s="4" t="str">
        <f t="shared" si="128"/>
        <v/>
      </c>
      <c r="BJ594" s="123" t="str">
        <f t="shared" si="133"/>
        <v/>
      </c>
      <c r="BK594" s="140" t="str">
        <f t="shared" si="139"/>
        <v/>
      </c>
      <c r="BQ594" s="4" t="str">
        <f>IF(IFERROR(VLOOKUP(C594,C595:C$1993,1,0),"")="","",COUNTIF(C:C,C594))</f>
        <v/>
      </c>
      <c r="BU594" s="5" t="str">
        <f>IF(B594="","",IF(BQ594="",1+(MAX(BU$2:BU593)),""))</f>
        <v/>
      </c>
      <c r="BV594" s="5" t="str">
        <f t="shared" si="134"/>
        <v/>
      </c>
      <c r="BW594" s="5" t="str">
        <f t="shared" si="135"/>
        <v/>
      </c>
      <c r="BX594" s="14" t="str">
        <f t="shared" si="136"/>
        <v/>
      </c>
      <c r="BY594" s="28"/>
      <c r="BZ594" s="15"/>
      <c r="CA594" s="5" t="str">
        <f t="shared" si="129"/>
        <v/>
      </c>
      <c r="CD594" s="5" t="str">
        <f t="shared" si="137"/>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43"/>
      <c r="AY595" s="124"/>
      <c r="AZ595" s="124"/>
      <c r="BA595" s="4"/>
      <c r="BB595" s="127"/>
      <c r="BC595" s="4"/>
      <c r="BD595" s="4"/>
      <c r="BE595" s="9"/>
      <c r="BF595" s="4"/>
      <c r="BG595" s="4"/>
      <c r="BH595" s="7" t="str">
        <f t="shared" ca="1" si="132"/>
        <v/>
      </c>
      <c r="BI595" s="4" t="str">
        <f t="shared" ref="BI595:BI658" si="140">IFERROR(IF(AA595=0,"",AA595/BB595),"")</f>
        <v/>
      </c>
      <c r="BJ595" s="123" t="str">
        <f t="shared" si="133"/>
        <v/>
      </c>
      <c r="BK595" s="140" t="str">
        <f t="shared" si="139"/>
        <v/>
      </c>
      <c r="BQ595" s="4" t="str">
        <f>IF(IFERROR(VLOOKUP(C595,C596:C$1993,1,0),"")="","",COUNTIF(C:C,C595))</f>
        <v/>
      </c>
      <c r="BU595" s="5" t="str">
        <f>IF(B595="","",IF(BQ595="",1+(MAX(BU$2:BU594)),""))</f>
        <v/>
      </c>
      <c r="BV595" s="5" t="str">
        <f t="shared" si="134"/>
        <v/>
      </c>
      <c r="BW595" s="5" t="str">
        <f t="shared" si="135"/>
        <v/>
      </c>
      <c r="BX595" s="14" t="str">
        <f t="shared" si="136"/>
        <v/>
      </c>
      <c r="BY595" s="28"/>
      <c r="BZ595" s="15"/>
      <c r="CA595" s="5" t="str">
        <f t="shared" si="129"/>
        <v/>
      </c>
      <c r="CD595" s="5" t="str">
        <f t="shared" si="137"/>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43"/>
      <c r="AY596" s="124"/>
      <c r="AZ596" s="124"/>
      <c r="BA596" s="4"/>
      <c r="BB596" s="127"/>
      <c r="BC596" s="4"/>
      <c r="BD596" s="4"/>
      <c r="BE596" s="9"/>
      <c r="BF596" s="4"/>
      <c r="BG596" s="4"/>
      <c r="BH596" s="7" t="str">
        <f t="shared" ca="1" si="132"/>
        <v/>
      </c>
      <c r="BI596" s="4" t="str">
        <f t="shared" si="140"/>
        <v/>
      </c>
      <c r="BJ596" s="123" t="str">
        <f t="shared" si="133"/>
        <v/>
      </c>
      <c r="BK596" s="140" t="str">
        <f t="shared" si="139"/>
        <v/>
      </c>
      <c r="BQ596" s="4" t="str">
        <f>IF(IFERROR(VLOOKUP(C596,C597:C$1993,1,0),"")="","",COUNTIF(C:C,C596))</f>
        <v/>
      </c>
      <c r="BU596" s="5" t="str">
        <f>IF(B596="","",IF(BQ596="",1+(MAX(BU$2:BU595)),""))</f>
        <v/>
      </c>
      <c r="BV596" s="5" t="str">
        <f t="shared" si="134"/>
        <v/>
      </c>
      <c r="BW596" s="5" t="str">
        <f t="shared" si="135"/>
        <v/>
      </c>
      <c r="BX596" s="14" t="str">
        <f t="shared" si="136"/>
        <v/>
      </c>
      <c r="BY596" s="28"/>
      <c r="BZ596" s="15"/>
      <c r="CA596" s="5" t="str">
        <f t="shared" si="129"/>
        <v/>
      </c>
      <c r="CD596" s="5" t="str">
        <f t="shared" si="137"/>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43"/>
      <c r="AY597" s="124"/>
      <c r="AZ597" s="124"/>
      <c r="BA597" s="4"/>
      <c r="BB597" s="127"/>
      <c r="BC597" s="4"/>
      <c r="BD597" s="4"/>
      <c r="BE597" s="9"/>
      <c r="BF597" s="4"/>
      <c r="BG597" s="4"/>
      <c r="BH597" s="7" t="str">
        <f t="shared" ca="1" si="132"/>
        <v/>
      </c>
      <c r="BI597" s="4" t="str">
        <f t="shared" si="140"/>
        <v/>
      </c>
      <c r="BJ597" s="123" t="str">
        <f t="shared" si="133"/>
        <v/>
      </c>
      <c r="BK597" s="140" t="str">
        <f t="shared" si="139"/>
        <v/>
      </c>
      <c r="BQ597" s="4" t="str">
        <f>IF(IFERROR(VLOOKUP(C597,C598:C$1993,1,0),"")="","",COUNTIF(C:C,C597))</f>
        <v/>
      </c>
      <c r="BU597" s="5" t="str">
        <f>IF(B597="","",IF(BQ597="",1+(MAX(BU$2:BU596)),""))</f>
        <v/>
      </c>
      <c r="BV597" s="5" t="str">
        <f t="shared" si="134"/>
        <v/>
      </c>
      <c r="BW597" s="5" t="str">
        <f t="shared" si="135"/>
        <v/>
      </c>
      <c r="BX597" s="14" t="str">
        <f t="shared" si="136"/>
        <v/>
      </c>
      <c r="BY597" s="28"/>
      <c r="BZ597" s="15"/>
      <c r="CA597" s="5" t="str">
        <f t="shared" si="129"/>
        <v/>
      </c>
      <c r="CD597" s="5" t="str">
        <f t="shared" si="137"/>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43"/>
      <c r="AY598" s="124"/>
      <c r="AZ598" s="124"/>
      <c r="BA598" s="4"/>
      <c r="BB598" s="127"/>
      <c r="BC598" s="4"/>
      <c r="BD598" s="4"/>
      <c r="BE598" s="9"/>
      <c r="BF598" s="4"/>
      <c r="BG598" s="4"/>
      <c r="BH598" s="7" t="str">
        <f t="shared" ca="1" si="132"/>
        <v/>
      </c>
      <c r="BI598" s="4" t="str">
        <f t="shared" si="140"/>
        <v/>
      </c>
      <c r="BJ598" s="123" t="str">
        <f t="shared" si="133"/>
        <v/>
      </c>
      <c r="BK598" s="140" t="str">
        <f t="shared" si="139"/>
        <v/>
      </c>
      <c r="BQ598" s="4" t="str">
        <f>IF(IFERROR(VLOOKUP(C598,C599:C$1993,1,0),"")="","",COUNTIF(C:C,C598))</f>
        <v/>
      </c>
      <c r="BU598" s="5" t="str">
        <f>IF(B598="","",IF(BQ598="",1+(MAX(BU$2:BU597)),""))</f>
        <v/>
      </c>
      <c r="BV598" s="5" t="str">
        <f t="shared" si="134"/>
        <v/>
      </c>
      <c r="BW598" s="5" t="str">
        <f t="shared" si="135"/>
        <v/>
      </c>
      <c r="BX598" s="14" t="str">
        <f t="shared" si="136"/>
        <v/>
      </c>
      <c r="BY598" s="28"/>
      <c r="BZ598" s="15"/>
      <c r="CA598" s="5" t="str">
        <f t="shared" ref="CA598:CA661" si="141">CONCATENATE(AI598,AJ598,AK598,AL598,AM598)</f>
        <v/>
      </c>
      <c r="CD598" s="5" t="str">
        <f t="shared" si="137"/>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43"/>
      <c r="AY599" s="124"/>
      <c r="AZ599" s="124"/>
      <c r="BA599" s="4"/>
      <c r="BB599" s="127"/>
      <c r="BC599" s="4"/>
      <c r="BD599" s="4"/>
      <c r="BE599" s="9"/>
      <c r="BF599" s="4"/>
      <c r="BG599" s="4"/>
      <c r="BH599" s="7" t="str">
        <f t="shared" ca="1" si="132"/>
        <v/>
      </c>
      <c r="BI599" s="4" t="str">
        <f t="shared" si="140"/>
        <v/>
      </c>
      <c r="BJ599" s="123" t="str">
        <f t="shared" si="133"/>
        <v/>
      </c>
      <c r="BK599" s="140" t="str">
        <f t="shared" si="139"/>
        <v/>
      </c>
      <c r="BQ599" s="4" t="str">
        <f>IF(IFERROR(VLOOKUP(C599,C600:C$1993,1,0),"")="","",COUNTIF(C:C,C599))</f>
        <v/>
      </c>
      <c r="BU599" s="5" t="str">
        <f>IF(B599="","",IF(BQ599="",1+(MAX(BU$2:BU598)),""))</f>
        <v/>
      </c>
      <c r="BV599" s="5" t="str">
        <f t="shared" si="134"/>
        <v/>
      </c>
      <c r="BW599" s="5" t="str">
        <f t="shared" si="135"/>
        <v/>
      </c>
      <c r="BX599" s="14" t="str">
        <f t="shared" si="136"/>
        <v/>
      </c>
      <c r="BY599" s="28"/>
      <c r="BZ599" s="15"/>
      <c r="CA599" s="5" t="str">
        <f t="shared" si="141"/>
        <v/>
      </c>
      <c r="CD599" s="5" t="str">
        <f t="shared" si="137"/>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43"/>
      <c r="AY600" s="124"/>
      <c r="AZ600" s="124"/>
      <c r="BA600" s="4"/>
      <c r="BB600" s="127"/>
      <c r="BC600" s="4"/>
      <c r="BD600" s="4"/>
      <c r="BE600" s="9"/>
      <c r="BF600" s="4"/>
      <c r="BG600" s="4"/>
      <c r="BH600" s="7" t="str">
        <f t="shared" ca="1" si="132"/>
        <v/>
      </c>
      <c r="BI600" s="4" t="str">
        <f t="shared" si="140"/>
        <v/>
      </c>
      <c r="BJ600" s="123" t="str">
        <f t="shared" si="133"/>
        <v/>
      </c>
      <c r="BK600" s="140" t="str">
        <f t="shared" si="139"/>
        <v/>
      </c>
      <c r="BQ600" s="4" t="str">
        <f>IF(IFERROR(VLOOKUP(C600,C601:C$1993,1,0),"")="","",COUNTIF(C:C,C600))</f>
        <v/>
      </c>
      <c r="BU600" s="5" t="str">
        <f>IF(B600="","",IF(BQ600="",1+(MAX(BU$2:BU599)),""))</f>
        <v/>
      </c>
      <c r="BV600" s="5" t="str">
        <f t="shared" si="134"/>
        <v/>
      </c>
      <c r="BW600" s="5" t="str">
        <f t="shared" si="135"/>
        <v/>
      </c>
      <c r="BX600" s="14" t="str">
        <f t="shared" si="136"/>
        <v/>
      </c>
      <c r="BY600" s="28"/>
      <c r="BZ600" s="15"/>
      <c r="CA600" s="5" t="str">
        <f t="shared" si="141"/>
        <v/>
      </c>
      <c r="CD600" s="5" t="str">
        <f t="shared" si="137"/>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43"/>
      <c r="AY601" s="124"/>
      <c r="AZ601" s="124"/>
      <c r="BA601" s="4"/>
      <c r="BB601" s="127"/>
      <c r="BC601" s="4"/>
      <c r="BD601" s="4"/>
      <c r="BE601" s="9"/>
      <c r="BF601" s="4"/>
      <c r="BG601" s="4"/>
      <c r="BH601" s="7" t="str">
        <f t="shared" ca="1" si="132"/>
        <v/>
      </c>
      <c r="BI601" s="4" t="str">
        <f t="shared" si="140"/>
        <v/>
      </c>
      <c r="BJ601" s="123" t="str">
        <f t="shared" si="133"/>
        <v/>
      </c>
      <c r="BK601" s="140" t="str">
        <f t="shared" si="139"/>
        <v/>
      </c>
      <c r="BQ601" s="4" t="str">
        <f>IF(IFERROR(VLOOKUP(C601,C602:C$1993,1,0),"")="","",COUNTIF(C:C,C601))</f>
        <v/>
      </c>
      <c r="BU601" s="5" t="str">
        <f>IF(B601="","",IF(BQ601="",1+(MAX(BU$2:BU600)),""))</f>
        <v/>
      </c>
      <c r="BV601" s="5" t="str">
        <f t="shared" si="134"/>
        <v/>
      </c>
      <c r="BW601" s="5" t="str">
        <f t="shared" si="135"/>
        <v/>
      </c>
      <c r="BX601" s="14" t="str">
        <f t="shared" si="136"/>
        <v/>
      </c>
      <c r="BY601" s="28"/>
      <c r="BZ601" s="15"/>
      <c r="CA601" s="5" t="str">
        <f t="shared" si="141"/>
        <v/>
      </c>
      <c r="CD601" s="5" t="str">
        <f t="shared" si="137"/>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43"/>
      <c r="AY602" s="124"/>
      <c r="AZ602" s="124"/>
      <c r="BA602" s="4"/>
      <c r="BB602" s="127"/>
      <c r="BC602" s="4"/>
      <c r="BD602" s="4"/>
      <c r="BE602" s="9"/>
      <c r="BF602" s="4"/>
      <c r="BG602" s="4"/>
      <c r="BH602" s="7" t="str">
        <f t="shared" ca="1" si="132"/>
        <v/>
      </c>
      <c r="BI602" s="4" t="str">
        <f t="shared" si="140"/>
        <v/>
      </c>
      <c r="BJ602" s="123" t="str">
        <f t="shared" si="133"/>
        <v/>
      </c>
      <c r="BK602" s="140" t="str">
        <f t="shared" si="139"/>
        <v/>
      </c>
      <c r="BQ602" s="4" t="str">
        <f>IF(IFERROR(VLOOKUP(C602,C603:C$1993,1,0),"")="","",COUNTIF(C:C,C602))</f>
        <v/>
      </c>
      <c r="BU602" s="5" t="str">
        <f>IF(B602="","",IF(BQ602="",1+(MAX(BU$2:BU601)),""))</f>
        <v/>
      </c>
      <c r="BV602" s="5" t="str">
        <f t="shared" si="134"/>
        <v/>
      </c>
      <c r="BW602" s="5" t="str">
        <f t="shared" si="135"/>
        <v/>
      </c>
      <c r="BX602" s="14" t="str">
        <f t="shared" si="136"/>
        <v/>
      </c>
      <c r="BY602" s="28"/>
      <c r="BZ602" s="15"/>
      <c r="CA602" s="5" t="str">
        <f t="shared" si="141"/>
        <v/>
      </c>
      <c r="CD602" s="5" t="str">
        <f t="shared" si="137"/>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43"/>
      <c r="AY603" s="124"/>
      <c r="AZ603" s="124"/>
      <c r="BA603" s="4"/>
      <c r="BB603" s="127"/>
      <c r="BC603" s="4"/>
      <c r="BD603" s="4"/>
      <c r="BE603" s="9"/>
      <c r="BF603" s="4"/>
      <c r="BG603" s="4"/>
      <c r="BH603" s="7" t="str">
        <f t="shared" ca="1" si="132"/>
        <v/>
      </c>
      <c r="BI603" s="4" t="str">
        <f t="shared" si="140"/>
        <v/>
      </c>
      <c r="BJ603" s="123" t="str">
        <f t="shared" si="133"/>
        <v/>
      </c>
      <c r="BK603" s="140" t="str">
        <f t="shared" si="139"/>
        <v/>
      </c>
      <c r="BQ603" s="4" t="str">
        <f>IF(IFERROR(VLOOKUP(C603,C604:C$1993,1,0),"")="","",COUNTIF(C:C,C603))</f>
        <v/>
      </c>
      <c r="BU603" s="5" t="str">
        <f>IF(B603="","",IF(BQ603="",1+(MAX(BU$2:BU602)),""))</f>
        <v/>
      </c>
      <c r="BV603" s="5" t="str">
        <f t="shared" si="134"/>
        <v/>
      </c>
      <c r="BW603" s="5" t="str">
        <f t="shared" si="135"/>
        <v/>
      </c>
      <c r="BX603" s="14" t="str">
        <f t="shared" si="136"/>
        <v/>
      </c>
      <c r="BY603" s="28"/>
      <c r="BZ603" s="15"/>
      <c r="CA603" s="5" t="str">
        <f t="shared" si="141"/>
        <v/>
      </c>
      <c r="CD603" s="5" t="str">
        <f t="shared" si="137"/>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43"/>
      <c r="AY604" s="124"/>
      <c r="AZ604" s="124"/>
      <c r="BA604" s="4"/>
      <c r="BB604" s="127"/>
      <c r="BC604" s="4"/>
      <c r="BD604" s="4"/>
      <c r="BE604" s="9"/>
      <c r="BF604" s="4"/>
      <c r="BG604" s="4"/>
      <c r="BH604" s="7" t="str">
        <f t="shared" ca="1" si="132"/>
        <v/>
      </c>
      <c r="BI604" s="4" t="str">
        <f t="shared" si="140"/>
        <v/>
      </c>
      <c r="BJ604" s="123" t="str">
        <f t="shared" si="133"/>
        <v/>
      </c>
      <c r="BK604" s="140" t="str">
        <f t="shared" si="139"/>
        <v/>
      </c>
      <c r="BQ604" s="4" t="str">
        <f>IF(IFERROR(VLOOKUP(C604,C605:C$1993,1,0),"")="","",COUNTIF(C:C,C604))</f>
        <v/>
      </c>
      <c r="BU604" s="5" t="str">
        <f>IF(B604="","",IF(BQ604="",1+(MAX(BU$2:BU603)),""))</f>
        <v/>
      </c>
      <c r="BV604" s="5" t="str">
        <f t="shared" si="134"/>
        <v/>
      </c>
      <c r="BW604" s="5" t="str">
        <f t="shared" si="135"/>
        <v/>
      </c>
      <c r="BX604" s="14" t="str">
        <f t="shared" si="136"/>
        <v/>
      </c>
      <c r="BY604" s="28"/>
      <c r="BZ604" s="15"/>
      <c r="CA604" s="5" t="str">
        <f t="shared" si="141"/>
        <v/>
      </c>
      <c r="CD604" s="5" t="str">
        <f t="shared" si="137"/>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ca="1" si="138"/>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43"/>
      <c r="AY605" s="124"/>
      <c r="AZ605" s="124"/>
      <c r="BA605" s="4"/>
      <c r="BB605" s="127"/>
      <c r="BE605" s="9"/>
      <c r="BH605" s="7" t="str">
        <f t="shared" ca="1" si="132"/>
        <v/>
      </c>
      <c r="BI605" s="4" t="str">
        <f t="shared" si="140"/>
        <v/>
      </c>
      <c r="BJ605" s="123" t="str">
        <f t="shared" si="133"/>
        <v/>
      </c>
      <c r="BK605" s="140" t="str">
        <f t="shared" si="139"/>
        <v/>
      </c>
      <c r="BL605" s="5"/>
      <c r="BP605" s="5"/>
      <c r="BQ605" s="4" t="str">
        <f>IF(IFERROR(VLOOKUP(C605,C606:C$1993,1,0),"")="","",COUNTIF(C:C,C605))</f>
        <v/>
      </c>
      <c r="BS605" s="5"/>
      <c r="BT605" s="5"/>
      <c r="BU605" s="5" t="str">
        <f>IF(B605="","",IF(BQ605="",1+(MAX(BU$2:BU604)),""))</f>
        <v/>
      </c>
      <c r="BV605" s="5" t="str">
        <f t="shared" si="134"/>
        <v/>
      </c>
      <c r="BW605" s="5" t="str">
        <f t="shared" si="135"/>
        <v/>
      </c>
      <c r="BX605" s="14" t="str">
        <f t="shared" si="136"/>
        <v/>
      </c>
      <c r="BY605" s="28"/>
      <c r="BZ605" s="15"/>
      <c r="CA605" s="5" t="str">
        <f t="shared" si="141"/>
        <v/>
      </c>
      <c r="CC605" s="5"/>
      <c r="CD605" s="5" t="str">
        <f t="shared" si="137"/>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ca="1" si="138"/>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43"/>
      <c r="AY606" s="124"/>
      <c r="AZ606" s="124"/>
      <c r="BA606" s="4"/>
      <c r="BB606" s="127"/>
      <c r="BE606" s="9"/>
      <c r="BH606" s="7" t="str">
        <f t="shared" ca="1" si="132"/>
        <v/>
      </c>
      <c r="BI606" s="4" t="str">
        <f t="shared" si="140"/>
        <v/>
      </c>
      <c r="BJ606" s="123" t="str">
        <f t="shared" si="133"/>
        <v/>
      </c>
      <c r="BK606" s="140" t="str">
        <f t="shared" si="139"/>
        <v/>
      </c>
      <c r="BL606" s="5"/>
      <c r="BP606" s="5"/>
      <c r="BQ606" s="4" t="str">
        <f>IF(IFERROR(VLOOKUP(C606,C607:C$1993,1,0),"")="","",COUNTIF(C:C,C606))</f>
        <v/>
      </c>
      <c r="BS606" s="5"/>
      <c r="BT606" s="5"/>
      <c r="BU606" s="5" t="str">
        <f>IF(B606="","",IF(BQ606="",1+(MAX(BU$2:BU605)),""))</f>
        <v/>
      </c>
      <c r="BV606" s="5" t="str">
        <f t="shared" si="134"/>
        <v/>
      </c>
      <c r="BW606" s="5" t="str">
        <f t="shared" si="135"/>
        <v/>
      </c>
      <c r="BX606" s="14" t="str">
        <f t="shared" si="136"/>
        <v/>
      </c>
      <c r="BY606" s="28"/>
      <c r="BZ606" s="15"/>
      <c r="CA606" s="5" t="str">
        <f t="shared" si="141"/>
        <v/>
      </c>
      <c r="CC606" s="5"/>
      <c r="CD606" s="5" t="str">
        <f t="shared" si="137"/>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ca="1" si="138"/>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43"/>
      <c r="AY607" s="124"/>
      <c r="AZ607" s="124"/>
      <c r="BA607" s="4"/>
      <c r="BB607" s="127"/>
      <c r="BE607" s="9"/>
      <c r="BH607" s="7" t="str">
        <f t="shared" ca="1" si="132"/>
        <v/>
      </c>
      <c r="BI607" s="4" t="str">
        <f t="shared" si="140"/>
        <v/>
      </c>
      <c r="BJ607" s="123" t="str">
        <f t="shared" si="133"/>
        <v/>
      </c>
      <c r="BK607" s="140" t="str">
        <f t="shared" si="139"/>
        <v/>
      </c>
      <c r="BL607" s="5"/>
      <c r="BP607" s="5"/>
      <c r="BQ607" s="4" t="str">
        <f>IF(IFERROR(VLOOKUP(C607,C608:C$1993,1,0),"")="","",COUNTIF(C:C,C607))</f>
        <v/>
      </c>
      <c r="BS607" s="5"/>
      <c r="BT607" s="5"/>
      <c r="BU607" s="5" t="str">
        <f>IF(B607="","",IF(BQ607="",1+(MAX(BU$2:BU606)),""))</f>
        <v/>
      </c>
      <c r="BV607" s="5" t="str">
        <f t="shared" si="134"/>
        <v/>
      </c>
      <c r="BW607" s="5" t="str">
        <f t="shared" si="135"/>
        <v/>
      </c>
      <c r="BX607" s="14" t="str">
        <f t="shared" si="136"/>
        <v/>
      </c>
      <c r="BY607" s="28"/>
      <c r="BZ607" s="15"/>
      <c r="CA607" s="5" t="str">
        <f t="shared" si="141"/>
        <v/>
      </c>
      <c r="CC607" s="5"/>
      <c r="CD607" s="5" t="str">
        <f t="shared" si="137"/>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ca="1" si="138"/>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43"/>
      <c r="AY608" s="124"/>
      <c r="AZ608" s="124"/>
      <c r="BA608" s="4"/>
      <c r="BB608" s="127"/>
      <c r="BE608" s="9"/>
      <c r="BH608" s="7" t="str">
        <f t="shared" ca="1" si="132"/>
        <v/>
      </c>
      <c r="BI608" s="4" t="str">
        <f t="shared" si="140"/>
        <v/>
      </c>
      <c r="BJ608" s="123" t="str">
        <f t="shared" si="133"/>
        <v/>
      </c>
      <c r="BK608" s="140" t="str">
        <f t="shared" si="139"/>
        <v/>
      </c>
      <c r="BL608" s="5"/>
      <c r="BP608" s="5"/>
      <c r="BQ608" s="4" t="str">
        <f>IF(IFERROR(VLOOKUP(C608,C609:C$1993,1,0),"")="","",COUNTIF(C:C,C608))</f>
        <v/>
      </c>
      <c r="BS608" s="5"/>
      <c r="BT608" s="5"/>
      <c r="BU608" s="5" t="str">
        <f>IF(B608="","",IF(BQ608="",1+(MAX(BU$2:BU607)),""))</f>
        <v/>
      </c>
      <c r="BV608" s="5" t="str">
        <f t="shared" si="134"/>
        <v/>
      </c>
      <c r="BW608" s="5" t="str">
        <f t="shared" si="135"/>
        <v/>
      </c>
      <c r="BX608" s="14" t="str">
        <f t="shared" si="136"/>
        <v/>
      </c>
      <c r="BY608" s="28"/>
      <c r="BZ608" s="15"/>
      <c r="CA608" s="5" t="str">
        <f t="shared" si="141"/>
        <v/>
      </c>
      <c r="CC608" s="5"/>
      <c r="CD608" s="5" t="str">
        <f t="shared" si="137"/>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ca="1" si="138"/>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43"/>
      <c r="AY609" s="124"/>
      <c r="AZ609" s="124"/>
      <c r="BA609" s="4"/>
      <c r="BB609" s="127"/>
      <c r="BE609" s="9"/>
      <c r="BH609" s="7" t="str">
        <f t="shared" ca="1" si="132"/>
        <v/>
      </c>
      <c r="BI609" s="4" t="str">
        <f t="shared" si="140"/>
        <v/>
      </c>
      <c r="BJ609" s="123" t="str">
        <f t="shared" si="133"/>
        <v/>
      </c>
      <c r="BK609" s="140" t="str">
        <f t="shared" si="139"/>
        <v/>
      </c>
      <c r="BL609" s="5"/>
      <c r="BP609" s="5"/>
      <c r="BQ609" s="4" t="str">
        <f>IF(IFERROR(VLOOKUP(C609,C610:C$1993,1,0),"")="","",COUNTIF(C:C,C609))</f>
        <v/>
      </c>
      <c r="BS609" s="5"/>
      <c r="BT609" s="5"/>
      <c r="BU609" s="5" t="str">
        <f>IF(B609="","",IF(BQ609="",1+(MAX(BU$2:BU608)),""))</f>
        <v/>
      </c>
      <c r="BV609" s="5" t="str">
        <f t="shared" si="134"/>
        <v/>
      </c>
      <c r="BW609" s="5" t="str">
        <f t="shared" si="135"/>
        <v/>
      </c>
      <c r="BX609" s="14" t="str">
        <f t="shared" si="136"/>
        <v/>
      </c>
      <c r="BY609" s="28"/>
      <c r="BZ609" s="15"/>
      <c r="CA609" s="5" t="str">
        <f t="shared" si="141"/>
        <v/>
      </c>
      <c r="CC609" s="5"/>
      <c r="CD609" s="5" t="str">
        <f t="shared" si="137"/>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ca="1" si="138"/>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43"/>
      <c r="AY610" s="124"/>
      <c r="AZ610" s="124"/>
      <c r="BA610" s="4"/>
      <c r="BB610" s="127"/>
      <c r="BE610" s="9"/>
      <c r="BH610" s="7" t="str">
        <f t="shared" ca="1" si="132"/>
        <v/>
      </c>
      <c r="BI610" s="4" t="str">
        <f t="shared" si="140"/>
        <v/>
      </c>
      <c r="BJ610" s="123" t="str">
        <f t="shared" si="133"/>
        <v/>
      </c>
      <c r="BK610" s="140" t="str">
        <f t="shared" si="139"/>
        <v/>
      </c>
      <c r="BL610" s="5"/>
      <c r="BP610" s="5"/>
      <c r="BQ610" s="4" t="str">
        <f>IF(IFERROR(VLOOKUP(C610,C611:C$1993,1,0),"")="","",COUNTIF(C:C,C610))</f>
        <v/>
      </c>
      <c r="BS610" s="5"/>
      <c r="BT610" s="5"/>
      <c r="BU610" s="5" t="str">
        <f>IF(B610="","",IF(BQ610="",1+(MAX(BU$2:BU609)),""))</f>
        <v/>
      </c>
      <c r="BV610" s="5" t="str">
        <f t="shared" si="134"/>
        <v/>
      </c>
      <c r="BW610" s="5" t="str">
        <f t="shared" si="135"/>
        <v/>
      </c>
      <c r="BX610" s="14" t="str">
        <f t="shared" si="136"/>
        <v/>
      </c>
      <c r="BY610" s="28"/>
      <c r="BZ610" s="15"/>
      <c r="CA610" s="5" t="str">
        <f t="shared" si="141"/>
        <v/>
      </c>
      <c r="CC610" s="5"/>
      <c r="CD610" s="5" t="str">
        <f t="shared" si="137"/>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ca="1" si="138"/>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43"/>
      <c r="AY611" s="124"/>
      <c r="AZ611" s="124"/>
      <c r="BA611" s="4"/>
      <c r="BB611" s="127"/>
      <c r="BE611" s="9"/>
      <c r="BH611" s="7" t="str">
        <f t="shared" ca="1" si="132"/>
        <v/>
      </c>
      <c r="BI611" s="4" t="str">
        <f t="shared" si="140"/>
        <v/>
      </c>
      <c r="BJ611" s="123" t="str">
        <f t="shared" si="133"/>
        <v/>
      </c>
      <c r="BK611" s="140" t="str">
        <f t="shared" si="139"/>
        <v/>
      </c>
      <c r="BL611" s="5"/>
      <c r="BP611" s="5"/>
      <c r="BQ611" s="4" t="str">
        <f>IF(IFERROR(VLOOKUP(C611,C612:C$1993,1,0),"")="","",COUNTIF(C:C,C611))</f>
        <v/>
      </c>
      <c r="BS611" s="5"/>
      <c r="BT611" s="5"/>
      <c r="BU611" s="5" t="str">
        <f>IF(B611="","",IF(BQ611="",1+(MAX(BU$2:BU610)),""))</f>
        <v/>
      </c>
      <c r="BV611" s="5" t="str">
        <f t="shared" si="134"/>
        <v/>
      </c>
      <c r="BW611" s="5" t="str">
        <f t="shared" si="135"/>
        <v/>
      </c>
      <c r="BX611" s="14" t="str">
        <f t="shared" si="136"/>
        <v/>
      </c>
      <c r="BY611" s="28"/>
      <c r="BZ611" s="15"/>
      <c r="CA611" s="5" t="str">
        <f t="shared" si="141"/>
        <v/>
      </c>
      <c r="CC611" s="5"/>
      <c r="CD611" s="5" t="str">
        <f t="shared" si="137"/>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ca="1" si="138"/>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43"/>
      <c r="AY612" s="124"/>
      <c r="AZ612" s="124"/>
      <c r="BA612" s="4"/>
      <c r="BB612" s="127"/>
      <c r="BE612" s="9"/>
      <c r="BH612" s="7" t="str">
        <f t="shared" ca="1" si="132"/>
        <v/>
      </c>
      <c r="BI612" s="4" t="str">
        <f t="shared" si="140"/>
        <v/>
      </c>
      <c r="BJ612" s="123" t="str">
        <f t="shared" si="133"/>
        <v/>
      </c>
      <c r="BK612" s="140" t="str">
        <f t="shared" si="139"/>
        <v/>
      </c>
      <c r="BP612" s="5"/>
      <c r="BQ612" s="4" t="str">
        <f>IF(IFERROR(VLOOKUP(C612,C613:C$1993,1,0),"")="","",COUNTIF(C:C,C612))</f>
        <v/>
      </c>
      <c r="BS612" s="5"/>
      <c r="BT612" s="5"/>
      <c r="BU612" s="5" t="str">
        <f>IF(B612="","",IF(BQ612="",1+(MAX(BU$2:BU611)),""))</f>
        <v/>
      </c>
      <c r="BV612" s="5" t="str">
        <f t="shared" si="134"/>
        <v/>
      </c>
      <c r="BW612" s="5" t="str">
        <f t="shared" si="135"/>
        <v/>
      </c>
      <c r="BX612" s="14" t="str">
        <f t="shared" si="136"/>
        <v/>
      </c>
      <c r="BY612" s="28"/>
      <c r="BZ612" s="15"/>
      <c r="CA612" s="5" t="str">
        <f t="shared" si="141"/>
        <v/>
      </c>
      <c r="CC612" s="5"/>
      <c r="CD612" s="5" t="str">
        <f t="shared" si="137"/>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ca="1" si="138"/>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43"/>
      <c r="AY613" s="124"/>
      <c r="AZ613" s="124"/>
      <c r="BA613" s="4"/>
      <c r="BB613" s="127"/>
      <c r="BE613" s="9"/>
      <c r="BH613" s="7" t="str">
        <f t="shared" ca="1" si="132"/>
        <v/>
      </c>
      <c r="BI613" s="4" t="str">
        <f t="shared" si="140"/>
        <v/>
      </c>
      <c r="BJ613" s="123" t="str">
        <f t="shared" si="133"/>
        <v/>
      </c>
      <c r="BK613" s="140" t="str">
        <f t="shared" si="139"/>
        <v/>
      </c>
      <c r="BP613" s="5"/>
      <c r="BQ613" s="4" t="str">
        <f>IF(IFERROR(VLOOKUP(C613,C614:C$1993,1,0),"")="","",COUNTIF(C:C,C613))</f>
        <v/>
      </c>
      <c r="BS613" s="5"/>
      <c r="BT613" s="5"/>
      <c r="BU613" s="5" t="str">
        <f>IF(B613="","",IF(BQ613="",1+(MAX(BU$2:BU612)),""))</f>
        <v/>
      </c>
      <c r="BV613" s="5" t="str">
        <f t="shared" si="134"/>
        <v/>
      </c>
      <c r="BW613" s="5" t="str">
        <f t="shared" si="135"/>
        <v/>
      </c>
      <c r="BX613" s="14" t="str">
        <f t="shared" si="136"/>
        <v/>
      </c>
      <c r="BY613" s="28"/>
      <c r="BZ613" s="15"/>
      <c r="CA613" s="5" t="str">
        <f t="shared" si="141"/>
        <v/>
      </c>
      <c r="CC613" s="5"/>
      <c r="CD613" s="5" t="str">
        <f t="shared" si="137"/>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ca="1" si="138"/>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43"/>
      <c r="AY614" s="124"/>
      <c r="AZ614" s="124"/>
      <c r="BA614" s="4"/>
      <c r="BB614" s="127"/>
      <c r="BE614" s="9"/>
      <c r="BH614" s="7" t="str">
        <f t="shared" ca="1" si="132"/>
        <v/>
      </c>
      <c r="BI614" s="4" t="str">
        <f t="shared" si="140"/>
        <v/>
      </c>
      <c r="BJ614" s="123" t="str">
        <f t="shared" si="133"/>
        <v/>
      </c>
      <c r="BK614" s="140" t="str">
        <f t="shared" si="139"/>
        <v/>
      </c>
      <c r="BP614" s="5"/>
      <c r="BQ614" s="4" t="str">
        <f>IF(IFERROR(VLOOKUP(C614,C615:C$1993,1,0),"")="","",COUNTIF(C:C,C614))</f>
        <v/>
      </c>
      <c r="BS614" s="5"/>
      <c r="BT614" s="5"/>
      <c r="BU614" s="5" t="str">
        <f>IF(B614="","",IF(BQ614="",1+(MAX(BU$2:BU613)),""))</f>
        <v/>
      </c>
      <c r="BV614" s="5" t="str">
        <f t="shared" si="134"/>
        <v/>
      </c>
      <c r="BW614" s="5" t="str">
        <f t="shared" si="135"/>
        <v/>
      </c>
      <c r="BX614" s="14" t="str">
        <f t="shared" si="136"/>
        <v/>
      </c>
      <c r="BY614" s="28"/>
      <c r="BZ614" s="15"/>
      <c r="CA614" s="5" t="str">
        <f t="shared" si="141"/>
        <v/>
      </c>
      <c r="CC614" s="5"/>
      <c r="CD614" s="5" t="str">
        <f t="shared" si="137"/>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ca="1" si="138"/>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43"/>
      <c r="AY615" s="124"/>
      <c r="AZ615" s="124"/>
      <c r="BA615" s="4"/>
      <c r="BB615" s="127"/>
      <c r="BE615" s="9"/>
      <c r="BH615" s="7" t="str">
        <f t="shared" ca="1" si="132"/>
        <v/>
      </c>
      <c r="BI615" s="4" t="str">
        <f t="shared" si="140"/>
        <v/>
      </c>
      <c r="BJ615" s="123" t="str">
        <f t="shared" si="133"/>
        <v/>
      </c>
      <c r="BK615" s="140" t="str">
        <f t="shared" si="139"/>
        <v/>
      </c>
      <c r="BP615" s="5"/>
      <c r="BQ615" s="4" t="str">
        <f>IF(IFERROR(VLOOKUP(C615,C616:C$1993,1,0),"")="","",COUNTIF(C:C,C615))</f>
        <v/>
      </c>
      <c r="BS615" s="5"/>
      <c r="BT615" s="5"/>
      <c r="BU615" s="5" t="str">
        <f>IF(B615="","",IF(BQ615="",1+(MAX(BU$2:BU614)),""))</f>
        <v/>
      </c>
      <c r="BV615" s="5" t="str">
        <f t="shared" si="134"/>
        <v/>
      </c>
      <c r="BW615" s="5" t="str">
        <f t="shared" si="135"/>
        <v/>
      </c>
      <c r="BX615" s="14" t="str">
        <f t="shared" si="136"/>
        <v/>
      </c>
      <c r="BY615" s="28"/>
      <c r="BZ615" s="15"/>
      <c r="CA615" s="5" t="str">
        <f t="shared" si="141"/>
        <v/>
      </c>
      <c r="CC615" s="5"/>
      <c r="CD615" s="5" t="str">
        <f t="shared" si="137"/>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ca="1" si="138"/>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43"/>
      <c r="AY616" s="124"/>
      <c r="AZ616" s="124"/>
      <c r="BA616" s="4"/>
      <c r="BB616" s="127"/>
      <c r="BE616" s="9"/>
      <c r="BH616" s="7" t="str">
        <f t="shared" ca="1" si="132"/>
        <v/>
      </c>
      <c r="BI616" s="4" t="str">
        <f t="shared" si="140"/>
        <v/>
      </c>
      <c r="BJ616" s="123" t="str">
        <f t="shared" si="133"/>
        <v/>
      </c>
      <c r="BK616" s="140" t="str">
        <f t="shared" si="139"/>
        <v/>
      </c>
      <c r="BP616" s="5"/>
      <c r="BQ616" s="4" t="str">
        <f>IF(IFERROR(VLOOKUP(C616,C617:C$1993,1,0),"")="","",COUNTIF(C:C,C616))</f>
        <v/>
      </c>
      <c r="BS616" s="5"/>
      <c r="BT616" s="5"/>
      <c r="BU616" s="5" t="str">
        <f>IF(B616="","",IF(BQ616="",1+(MAX(BU$2:BU615)),""))</f>
        <v/>
      </c>
      <c r="BV616" s="5" t="str">
        <f t="shared" si="134"/>
        <v/>
      </c>
      <c r="BW616" s="5" t="str">
        <f t="shared" si="135"/>
        <v/>
      </c>
      <c r="BX616" s="14" t="str">
        <f t="shared" si="136"/>
        <v/>
      </c>
      <c r="BY616" s="28"/>
      <c r="BZ616" s="15"/>
      <c r="CA616" s="5" t="str">
        <f t="shared" si="141"/>
        <v/>
      </c>
      <c r="CC616" s="5"/>
      <c r="CD616" s="5" t="str">
        <f t="shared" si="137"/>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ca="1" si="138"/>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43"/>
      <c r="AY617" s="124"/>
      <c r="AZ617" s="124"/>
      <c r="BA617" s="4"/>
      <c r="BB617" s="127"/>
      <c r="BE617" s="9"/>
      <c r="BH617" s="7" t="str">
        <f t="shared" ca="1" si="132"/>
        <v/>
      </c>
      <c r="BI617" s="4" t="str">
        <f t="shared" si="140"/>
        <v/>
      </c>
      <c r="BJ617" s="123" t="str">
        <f t="shared" si="133"/>
        <v/>
      </c>
      <c r="BK617" s="140" t="str">
        <f t="shared" si="139"/>
        <v/>
      </c>
      <c r="BP617" s="5"/>
      <c r="BQ617" s="4" t="str">
        <f>IF(IFERROR(VLOOKUP(C617,C618:C$1993,1,0),"")="","",COUNTIF(C:C,C617))</f>
        <v/>
      </c>
      <c r="BS617" s="5"/>
      <c r="BT617" s="5"/>
      <c r="BU617" s="5" t="str">
        <f>IF(B617="","",IF(BQ617="",1+(MAX(BU$2:BU616)),""))</f>
        <v/>
      </c>
      <c r="BV617" s="5" t="str">
        <f t="shared" si="134"/>
        <v/>
      </c>
      <c r="BW617" s="5" t="str">
        <f t="shared" si="135"/>
        <v/>
      </c>
      <c r="BX617" s="14" t="str">
        <f t="shared" si="136"/>
        <v/>
      </c>
      <c r="BY617" s="28"/>
      <c r="BZ617" s="15"/>
      <c r="CA617" s="5" t="str">
        <f t="shared" si="141"/>
        <v/>
      </c>
      <c r="CC617" s="5"/>
      <c r="CD617" s="5" t="str">
        <f t="shared" si="137"/>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ca="1" si="138"/>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43"/>
      <c r="AY618" s="124"/>
      <c r="AZ618" s="124"/>
      <c r="BA618" s="4"/>
      <c r="BB618" s="127"/>
      <c r="BE618" s="9"/>
      <c r="BH618" s="7" t="str">
        <f t="shared" ca="1" si="132"/>
        <v/>
      </c>
      <c r="BI618" s="4" t="str">
        <f t="shared" si="140"/>
        <v/>
      </c>
      <c r="BJ618" s="123" t="str">
        <f t="shared" si="133"/>
        <v/>
      </c>
      <c r="BK618" s="140" t="str">
        <f t="shared" si="139"/>
        <v/>
      </c>
      <c r="BP618" s="5"/>
      <c r="BQ618" s="4" t="str">
        <f>IF(IFERROR(VLOOKUP(C618,C619:C$1993,1,0),"")="","",COUNTIF(C:C,C618))</f>
        <v/>
      </c>
      <c r="BS618" s="5"/>
      <c r="BT618" s="5"/>
      <c r="BU618" s="5" t="str">
        <f>IF(B618="","",IF(BQ618="",1+(MAX(BU$2:BU617)),""))</f>
        <v/>
      </c>
      <c r="BV618" s="5" t="str">
        <f t="shared" si="134"/>
        <v/>
      </c>
      <c r="BW618" s="5" t="str">
        <f t="shared" si="135"/>
        <v/>
      </c>
      <c r="BX618" s="14" t="str">
        <f t="shared" si="136"/>
        <v/>
      </c>
      <c r="BY618" s="28"/>
      <c r="BZ618" s="15"/>
      <c r="CA618" s="5" t="str">
        <f t="shared" si="141"/>
        <v/>
      </c>
      <c r="CC618" s="5"/>
      <c r="CD618" s="5" t="str">
        <f t="shared" si="137"/>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ca="1" si="138"/>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43"/>
      <c r="AY619" s="124"/>
      <c r="AZ619" s="124"/>
      <c r="BA619" s="4"/>
      <c r="BB619" s="127"/>
      <c r="BE619" s="9"/>
      <c r="BH619" s="7" t="str">
        <f t="shared" ca="1" si="132"/>
        <v/>
      </c>
      <c r="BI619" s="4" t="str">
        <f t="shared" si="140"/>
        <v/>
      </c>
      <c r="BJ619" s="123" t="str">
        <f t="shared" si="133"/>
        <v/>
      </c>
      <c r="BK619" s="140" t="str">
        <f t="shared" si="139"/>
        <v/>
      </c>
      <c r="BP619" s="5"/>
      <c r="BQ619" s="4" t="str">
        <f>IF(IFERROR(VLOOKUP(C619,C620:C$1993,1,0),"")="","",COUNTIF(C:C,C619))</f>
        <v/>
      </c>
      <c r="BS619" s="5"/>
      <c r="BT619" s="5"/>
      <c r="BU619" s="5" t="str">
        <f>IF(B619="","",IF(BQ619="",1+(MAX(BU$2:BU618)),""))</f>
        <v/>
      </c>
      <c r="BV619" s="5" t="str">
        <f t="shared" si="134"/>
        <v/>
      </c>
      <c r="BW619" s="5" t="str">
        <f t="shared" si="135"/>
        <v/>
      </c>
      <c r="BX619" s="14" t="str">
        <f t="shared" si="136"/>
        <v/>
      </c>
      <c r="BY619" s="28"/>
      <c r="BZ619" s="15"/>
      <c r="CA619" s="5" t="str">
        <f t="shared" si="141"/>
        <v/>
      </c>
      <c r="CC619" s="5"/>
      <c r="CD619" s="5" t="str">
        <f t="shared" si="137"/>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ca="1" si="138"/>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43"/>
      <c r="AY620" s="124"/>
      <c r="AZ620" s="124"/>
      <c r="BA620" s="4"/>
      <c r="BB620" s="127"/>
      <c r="BE620" s="9"/>
      <c r="BH620" s="7" t="str">
        <f t="shared" ca="1" si="132"/>
        <v/>
      </c>
      <c r="BI620" s="4" t="str">
        <f t="shared" si="140"/>
        <v/>
      </c>
      <c r="BJ620" s="123" t="str">
        <f t="shared" si="133"/>
        <v/>
      </c>
      <c r="BK620" s="140" t="str">
        <f t="shared" si="139"/>
        <v/>
      </c>
      <c r="BP620" s="5"/>
      <c r="BQ620" s="4" t="str">
        <f>IF(IFERROR(VLOOKUP(C620,C621:C$1993,1,0),"")="","",COUNTIF(C:C,C620))</f>
        <v/>
      </c>
      <c r="BS620" s="5"/>
      <c r="BT620" s="5"/>
      <c r="BU620" s="5" t="str">
        <f>IF(B620="","",IF(BQ620="",1+(MAX(BU$2:BU619)),""))</f>
        <v/>
      </c>
      <c r="BV620" s="5" t="str">
        <f t="shared" si="134"/>
        <v/>
      </c>
      <c r="BW620" s="5" t="str">
        <f t="shared" si="135"/>
        <v/>
      </c>
      <c r="BX620" s="14" t="str">
        <f t="shared" si="136"/>
        <v/>
      </c>
      <c r="BY620" s="28"/>
      <c r="BZ620" s="15"/>
      <c r="CA620" s="5" t="str">
        <f t="shared" si="141"/>
        <v/>
      </c>
      <c r="CC620" s="5"/>
      <c r="CD620" s="5" t="str">
        <f t="shared" si="137"/>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ca="1" si="138"/>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43"/>
      <c r="AY621" s="124"/>
      <c r="AZ621" s="124"/>
      <c r="BA621" s="4"/>
      <c r="BB621" s="127"/>
      <c r="BE621" s="9"/>
      <c r="BH621" s="7" t="str">
        <f t="shared" ca="1" si="132"/>
        <v/>
      </c>
      <c r="BI621" s="4" t="str">
        <f t="shared" si="140"/>
        <v/>
      </c>
      <c r="BJ621" s="123" t="str">
        <f t="shared" si="133"/>
        <v/>
      </c>
      <c r="BK621" s="140" t="str">
        <f t="shared" si="139"/>
        <v/>
      </c>
      <c r="BP621" s="5"/>
      <c r="BQ621" s="4" t="str">
        <f>IF(IFERROR(VLOOKUP(C621,C622:C$1993,1,0),"")="","",COUNTIF(C:C,C621))</f>
        <v/>
      </c>
      <c r="BS621" s="5"/>
      <c r="BT621" s="5"/>
      <c r="BU621" s="5" t="str">
        <f>IF(B621="","",IF(BQ621="",1+(MAX(BU$2:BU620)),""))</f>
        <v/>
      </c>
      <c r="BV621" s="5" t="str">
        <f t="shared" si="134"/>
        <v/>
      </c>
      <c r="BW621" s="5" t="str">
        <f t="shared" si="135"/>
        <v/>
      </c>
      <c r="BX621" s="14" t="str">
        <f t="shared" si="136"/>
        <v/>
      </c>
      <c r="BY621" s="28"/>
      <c r="BZ621" s="15"/>
      <c r="CA621" s="5" t="str">
        <f t="shared" si="141"/>
        <v/>
      </c>
      <c r="CC621" s="5"/>
      <c r="CD621" s="5" t="str">
        <f t="shared" si="137"/>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ca="1" si="138"/>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43"/>
      <c r="AY622" s="124"/>
      <c r="AZ622" s="124"/>
      <c r="BA622" s="4"/>
      <c r="BB622" s="127"/>
      <c r="BE622" s="9"/>
      <c r="BH622" s="7" t="str">
        <f t="shared" ca="1" si="132"/>
        <v/>
      </c>
      <c r="BI622" s="4" t="str">
        <f t="shared" si="140"/>
        <v/>
      </c>
      <c r="BJ622" s="123" t="str">
        <f t="shared" si="133"/>
        <v/>
      </c>
      <c r="BK622" s="140" t="str">
        <f t="shared" si="139"/>
        <v/>
      </c>
      <c r="BP622" s="5"/>
      <c r="BQ622" s="4" t="str">
        <f>IF(IFERROR(VLOOKUP(C622,C623:C$1993,1,0),"")="","",COUNTIF(C:C,C622))</f>
        <v/>
      </c>
      <c r="BS622" s="5"/>
      <c r="BT622" s="5"/>
      <c r="BU622" s="5" t="str">
        <f>IF(B622="","",IF(BQ622="",1+(MAX(BU$2:BU621)),""))</f>
        <v/>
      </c>
      <c r="BV622" s="5" t="str">
        <f t="shared" si="134"/>
        <v/>
      </c>
      <c r="BW622" s="5" t="str">
        <f t="shared" si="135"/>
        <v/>
      </c>
      <c r="BX622" s="14" t="str">
        <f t="shared" si="136"/>
        <v/>
      </c>
      <c r="BY622" s="28"/>
      <c r="BZ622" s="15"/>
      <c r="CA622" s="5" t="str">
        <f t="shared" si="141"/>
        <v/>
      </c>
      <c r="CC622" s="5"/>
      <c r="CD622" s="5" t="str">
        <f t="shared" si="137"/>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ca="1" si="138"/>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43"/>
      <c r="AY623" s="124"/>
      <c r="AZ623" s="124"/>
      <c r="BA623" s="4"/>
      <c r="BB623" s="127"/>
      <c r="BE623" s="9"/>
      <c r="BH623" s="7" t="str">
        <f t="shared" ca="1" si="132"/>
        <v/>
      </c>
      <c r="BI623" s="4" t="str">
        <f t="shared" si="140"/>
        <v/>
      </c>
      <c r="BJ623" s="123" t="str">
        <f t="shared" si="133"/>
        <v/>
      </c>
      <c r="BK623" s="140" t="str">
        <f t="shared" si="139"/>
        <v/>
      </c>
      <c r="BP623" s="5"/>
      <c r="BQ623" s="4" t="str">
        <f>IF(IFERROR(VLOOKUP(C623,C624:C$1993,1,0),"")="","",COUNTIF(C:C,C623))</f>
        <v/>
      </c>
      <c r="BS623" s="5"/>
      <c r="BT623" s="5"/>
      <c r="BU623" s="5" t="str">
        <f>IF(B623="","",IF(BQ623="",1+(MAX(BU$2:BU622)),""))</f>
        <v/>
      </c>
      <c r="BV623" s="5" t="str">
        <f t="shared" si="134"/>
        <v/>
      </c>
      <c r="BW623" s="5" t="str">
        <f t="shared" si="135"/>
        <v/>
      </c>
      <c r="BX623" s="14" t="str">
        <f t="shared" si="136"/>
        <v/>
      </c>
      <c r="BY623" s="28"/>
      <c r="BZ623" s="15"/>
      <c r="CA623" s="5" t="str">
        <f t="shared" si="141"/>
        <v/>
      </c>
      <c r="CC623" s="5"/>
      <c r="CD623" s="5" t="str">
        <f t="shared" si="137"/>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ca="1" si="138"/>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43"/>
      <c r="AY624" s="124"/>
      <c r="AZ624" s="124"/>
      <c r="BA624" s="4"/>
      <c r="BB624" s="127"/>
      <c r="BE624" s="9"/>
      <c r="BH624" s="7" t="str">
        <f t="shared" ca="1" si="132"/>
        <v/>
      </c>
      <c r="BI624" s="4" t="str">
        <f t="shared" si="140"/>
        <v/>
      </c>
      <c r="BJ624" s="123" t="str">
        <f t="shared" si="133"/>
        <v/>
      </c>
      <c r="BK624" s="140" t="str">
        <f t="shared" si="139"/>
        <v/>
      </c>
      <c r="BP624" s="5"/>
      <c r="BQ624" s="4" t="str">
        <f>IF(IFERROR(VLOOKUP(C624,C625:C$1993,1,0),"")="","",COUNTIF(C:C,C624))</f>
        <v/>
      </c>
      <c r="BS624" s="5"/>
      <c r="BT624" s="5"/>
      <c r="BU624" s="5" t="str">
        <f>IF(B624="","",IF(BQ624="",1+(MAX(BU$2:BU623)),""))</f>
        <v/>
      </c>
      <c r="BV624" s="5" t="str">
        <f t="shared" si="134"/>
        <v/>
      </c>
      <c r="BW624" s="5" t="str">
        <f t="shared" si="135"/>
        <v/>
      </c>
      <c r="BX624" s="14" t="str">
        <f t="shared" si="136"/>
        <v/>
      </c>
      <c r="BY624" s="28"/>
      <c r="BZ624" s="15"/>
      <c r="CA624" s="5" t="str">
        <f t="shared" si="141"/>
        <v/>
      </c>
      <c r="CC624" s="5"/>
      <c r="CD624" s="5" t="str">
        <f t="shared" si="137"/>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ca="1" si="138"/>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43"/>
      <c r="AY625" s="124"/>
      <c r="AZ625" s="124"/>
      <c r="BA625" s="4"/>
      <c r="BB625" s="127"/>
      <c r="BE625" s="9"/>
      <c r="BH625" s="7" t="str">
        <f t="shared" ca="1" si="132"/>
        <v/>
      </c>
      <c r="BI625" s="4" t="str">
        <f t="shared" si="140"/>
        <v/>
      </c>
      <c r="BJ625" s="123" t="str">
        <f t="shared" si="133"/>
        <v/>
      </c>
      <c r="BK625" s="140" t="str">
        <f t="shared" si="139"/>
        <v/>
      </c>
      <c r="BP625" s="5"/>
      <c r="BQ625" s="4" t="str">
        <f>IF(IFERROR(VLOOKUP(C625,C626:C$1993,1,0),"")="","",COUNTIF(C:C,C625))</f>
        <v/>
      </c>
      <c r="BS625" s="5"/>
      <c r="BT625" s="5"/>
      <c r="BU625" s="5" t="str">
        <f>IF(B625="","",IF(BQ625="",1+(MAX(BU$2:BU624)),""))</f>
        <v/>
      </c>
      <c r="BV625" s="5" t="str">
        <f t="shared" si="134"/>
        <v/>
      </c>
      <c r="BW625" s="5" t="str">
        <f t="shared" si="135"/>
        <v/>
      </c>
      <c r="BX625" s="14" t="str">
        <f t="shared" si="136"/>
        <v/>
      </c>
      <c r="BY625" s="28"/>
      <c r="BZ625" s="15"/>
      <c r="CA625" s="5" t="str">
        <f t="shared" si="141"/>
        <v/>
      </c>
      <c r="CC625" s="5"/>
      <c r="CD625" s="5" t="str">
        <f t="shared" si="137"/>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ca="1" si="138"/>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43"/>
      <c r="AY626" s="124"/>
      <c r="AZ626" s="124"/>
      <c r="BA626" s="4"/>
      <c r="BB626" s="127"/>
      <c r="BE626" s="9"/>
      <c r="BH626" s="7" t="str">
        <f t="shared" ca="1" si="132"/>
        <v/>
      </c>
      <c r="BI626" s="4" t="str">
        <f t="shared" si="140"/>
        <v/>
      </c>
      <c r="BJ626" s="123" t="str">
        <f t="shared" si="133"/>
        <v/>
      </c>
      <c r="BK626" s="140" t="str">
        <f t="shared" si="139"/>
        <v/>
      </c>
      <c r="BP626" s="5"/>
      <c r="BQ626" s="4" t="str">
        <f>IF(IFERROR(VLOOKUP(C626,C627:C$1993,1,0),"")="","",COUNTIF(C:C,C626))</f>
        <v/>
      </c>
      <c r="BS626" s="5"/>
      <c r="BT626" s="5"/>
      <c r="BU626" s="5" t="str">
        <f>IF(B626="","",IF(BQ626="",1+(MAX(BU$2:BU625)),""))</f>
        <v/>
      </c>
      <c r="BV626" s="5" t="str">
        <f t="shared" si="134"/>
        <v/>
      </c>
      <c r="BW626" s="5" t="str">
        <f t="shared" si="135"/>
        <v/>
      </c>
      <c r="BX626" s="14" t="str">
        <f t="shared" si="136"/>
        <v/>
      </c>
      <c r="BY626" s="28"/>
      <c r="BZ626" s="15"/>
      <c r="CA626" s="5" t="str">
        <f t="shared" si="141"/>
        <v/>
      </c>
      <c r="CC626" s="5"/>
      <c r="CD626" s="5" t="str">
        <f t="shared" si="137"/>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ca="1" si="138"/>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43"/>
      <c r="AY627" s="124"/>
      <c r="AZ627" s="124"/>
      <c r="BA627" s="4"/>
      <c r="BB627" s="127"/>
      <c r="BE627" s="9"/>
      <c r="BH627" s="7" t="str">
        <f t="shared" ca="1" si="132"/>
        <v/>
      </c>
      <c r="BI627" s="4" t="str">
        <f t="shared" si="140"/>
        <v/>
      </c>
      <c r="BJ627" s="123" t="str">
        <f t="shared" si="133"/>
        <v/>
      </c>
      <c r="BK627" s="140" t="str">
        <f t="shared" si="139"/>
        <v/>
      </c>
      <c r="BP627" s="5"/>
      <c r="BQ627" s="4" t="str">
        <f>IF(IFERROR(VLOOKUP(C627,C628:C$1993,1,0),"")="","",COUNTIF(C:C,C627))</f>
        <v/>
      </c>
      <c r="BS627" s="5"/>
      <c r="BT627" s="5"/>
      <c r="BU627" s="5" t="str">
        <f>IF(B627="","",IF(BQ627="",1+(MAX(BU$2:BU626)),""))</f>
        <v/>
      </c>
      <c r="BV627" s="5" t="str">
        <f t="shared" si="134"/>
        <v/>
      </c>
      <c r="BW627" s="5" t="str">
        <f t="shared" si="135"/>
        <v/>
      </c>
      <c r="BX627" s="14" t="str">
        <f t="shared" si="136"/>
        <v/>
      </c>
      <c r="BY627" s="28"/>
      <c r="BZ627" s="15"/>
      <c r="CA627" s="5" t="str">
        <f t="shared" si="141"/>
        <v/>
      </c>
      <c r="CC627" s="5"/>
      <c r="CD627" s="5" t="str">
        <f t="shared" si="137"/>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ca="1" si="138"/>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43"/>
      <c r="AY628" s="124"/>
      <c r="AZ628" s="124"/>
      <c r="BA628" s="4"/>
      <c r="BB628" s="127"/>
      <c r="BE628" s="9"/>
      <c r="BH628" s="7" t="str">
        <f t="shared" ca="1" si="132"/>
        <v/>
      </c>
      <c r="BI628" s="4" t="str">
        <f t="shared" si="140"/>
        <v/>
      </c>
      <c r="BJ628" s="123" t="str">
        <f t="shared" si="133"/>
        <v/>
      </c>
      <c r="BK628" s="140" t="str">
        <f t="shared" si="139"/>
        <v/>
      </c>
      <c r="BP628" s="5"/>
      <c r="BQ628" s="4" t="str">
        <f>IF(IFERROR(VLOOKUP(C628,C629:C$1993,1,0),"")="","",COUNTIF(C:C,C628))</f>
        <v/>
      </c>
      <c r="BS628" s="5"/>
      <c r="BT628" s="5"/>
      <c r="BU628" s="5" t="str">
        <f>IF(B628="","",IF(BQ628="",1+(MAX(BU$2:BU627)),""))</f>
        <v/>
      </c>
      <c r="BV628" s="5" t="str">
        <f t="shared" si="134"/>
        <v/>
      </c>
      <c r="BW628" s="5" t="str">
        <f t="shared" si="135"/>
        <v/>
      </c>
      <c r="BX628" s="14" t="str">
        <f t="shared" si="136"/>
        <v/>
      </c>
      <c r="BY628" s="28"/>
      <c r="BZ628" s="15"/>
      <c r="CA628" s="5" t="str">
        <f t="shared" si="141"/>
        <v/>
      </c>
      <c r="CC628" s="5"/>
      <c r="CD628" s="5" t="str">
        <f t="shared" si="137"/>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ca="1" si="138"/>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43"/>
      <c r="AY629" s="124"/>
      <c r="AZ629" s="124"/>
      <c r="BA629" s="4"/>
      <c r="BB629" s="127"/>
      <c r="BE629" s="9"/>
      <c r="BH629" s="7" t="str">
        <f t="shared" ca="1" si="132"/>
        <v/>
      </c>
      <c r="BI629" s="4" t="str">
        <f t="shared" si="140"/>
        <v/>
      </c>
      <c r="BJ629" s="123" t="str">
        <f t="shared" si="133"/>
        <v/>
      </c>
      <c r="BK629" s="140" t="str">
        <f t="shared" si="139"/>
        <v/>
      </c>
      <c r="BP629" s="5"/>
      <c r="BQ629" s="4" t="str">
        <f>IF(IFERROR(VLOOKUP(C629,C630:C$1993,1,0),"")="","",COUNTIF(C:C,C629))</f>
        <v/>
      </c>
      <c r="BS629" s="5"/>
      <c r="BT629" s="5"/>
      <c r="BU629" s="5" t="str">
        <f>IF(B629="","",IF(BQ629="",1+(MAX(BU$2:BU628)),""))</f>
        <v/>
      </c>
      <c r="BV629" s="5" t="str">
        <f t="shared" si="134"/>
        <v/>
      </c>
      <c r="BW629" s="5" t="str">
        <f t="shared" si="135"/>
        <v/>
      </c>
      <c r="BX629" s="14" t="str">
        <f t="shared" si="136"/>
        <v/>
      </c>
      <c r="BY629" s="28"/>
      <c r="BZ629" s="15"/>
      <c r="CA629" s="5" t="str">
        <f t="shared" si="141"/>
        <v/>
      </c>
      <c r="CC629" s="5"/>
      <c r="CD629" s="5" t="str">
        <f t="shared" si="137"/>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ca="1" si="138"/>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43"/>
      <c r="AY630" s="124"/>
      <c r="AZ630" s="124"/>
      <c r="BA630" s="4"/>
      <c r="BB630" s="127"/>
      <c r="BE630" s="9"/>
      <c r="BH630" s="7" t="str">
        <f t="shared" ca="1" si="132"/>
        <v/>
      </c>
      <c r="BI630" s="4" t="str">
        <f t="shared" si="140"/>
        <v/>
      </c>
      <c r="BJ630" s="123" t="str">
        <f t="shared" si="133"/>
        <v/>
      </c>
      <c r="BK630" s="140" t="str">
        <f t="shared" si="139"/>
        <v/>
      </c>
      <c r="BP630" s="5"/>
      <c r="BQ630" s="4" t="str">
        <f>IF(IFERROR(VLOOKUP(C630,C631:C$1993,1,0),"")="","",COUNTIF(C:C,C630))</f>
        <v/>
      </c>
      <c r="BS630" s="5"/>
      <c r="BT630" s="5"/>
      <c r="BU630" s="5" t="str">
        <f>IF(B630="","",IF(BQ630="",1+(MAX(BU$2:BU629)),""))</f>
        <v/>
      </c>
      <c r="BV630" s="5" t="str">
        <f t="shared" si="134"/>
        <v/>
      </c>
      <c r="BW630" s="5" t="str">
        <f t="shared" si="135"/>
        <v/>
      </c>
      <c r="BX630" s="14" t="str">
        <f t="shared" si="136"/>
        <v/>
      </c>
      <c r="BY630" s="28"/>
      <c r="BZ630" s="15"/>
      <c r="CA630" s="5" t="str">
        <f t="shared" si="141"/>
        <v/>
      </c>
      <c r="CC630" s="5"/>
      <c r="CD630" s="5" t="str">
        <f t="shared" si="137"/>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ca="1" si="138"/>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43"/>
      <c r="AY631" s="124"/>
      <c r="AZ631" s="124"/>
      <c r="BA631" s="4"/>
      <c r="BB631" s="127"/>
      <c r="BE631" s="9"/>
      <c r="BH631" s="7" t="str">
        <f t="shared" ca="1" si="132"/>
        <v/>
      </c>
      <c r="BI631" s="4" t="str">
        <f t="shared" si="140"/>
        <v/>
      </c>
      <c r="BJ631" s="123" t="str">
        <f t="shared" si="133"/>
        <v/>
      </c>
      <c r="BK631" s="140" t="str">
        <f t="shared" si="139"/>
        <v/>
      </c>
      <c r="BP631" s="5"/>
      <c r="BQ631" s="4" t="str">
        <f>IF(IFERROR(VLOOKUP(C631,C632:C$1993,1,0),"")="","",COUNTIF(C:C,C631))</f>
        <v/>
      </c>
      <c r="BS631" s="5"/>
      <c r="BT631" s="5"/>
      <c r="BU631" s="5" t="str">
        <f>IF(B631="","",IF(BQ631="",1+(MAX(BU$2:BU630)),""))</f>
        <v/>
      </c>
      <c r="BV631" s="5" t="str">
        <f t="shared" si="134"/>
        <v/>
      </c>
      <c r="BW631" s="5" t="str">
        <f t="shared" si="135"/>
        <v/>
      </c>
      <c r="BX631" s="14" t="str">
        <f t="shared" si="136"/>
        <v/>
      </c>
      <c r="BY631" s="28"/>
      <c r="BZ631" s="15"/>
      <c r="CA631" s="5" t="str">
        <f t="shared" si="141"/>
        <v/>
      </c>
      <c r="CC631" s="5"/>
      <c r="CD631" s="5" t="str">
        <f t="shared" si="137"/>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ca="1" si="138"/>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43"/>
      <c r="AY632" s="124"/>
      <c r="AZ632" s="124"/>
      <c r="BA632" s="4"/>
      <c r="BB632" s="127"/>
      <c r="BE632" s="9"/>
      <c r="BH632" s="7" t="str">
        <f t="shared" ca="1" si="132"/>
        <v/>
      </c>
      <c r="BI632" s="4" t="str">
        <f t="shared" si="140"/>
        <v/>
      </c>
      <c r="BJ632" s="123" t="str">
        <f t="shared" si="133"/>
        <v/>
      </c>
      <c r="BK632" s="140" t="str">
        <f t="shared" si="139"/>
        <v/>
      </c>
      <c r="BP632" s="5"/>
      <c r="BQ632" s="4" t="str">
        <f>IF(IFERROR(VLOOKUP(C632,C633:C$1993,1,0),"")="","",COUNTIF(C:C,C632))</f>
        <v/>
      </c>
      <c r="BS632" s="5"/>
      <c r="BT632" s="5"/>
      <c r="BU632" s="5" t="str">
        <f>IF(B632="","",IF(BQ632="",1+(MAX(BU$2:BU631)),""))</f>
        <v/>
      </c>
      <c r="BV632" s="5" t="str">
        <f t="shared" si="134"/>
        <v/>
      </c>
      <c r="BW632" s="5" t="str">
        <f t="shared" si="135"/>
        <v/>
      </c>
      <c r="BX632" s="14" t="str">
        <f t="shared" si="136"/>
        <v/>
      </c>
      <c r="BY632" s="28"/>
      <c r="BZ632" s="15"/>
      <c r="CA632" s="5" t="str">
        <f t="shared" si="141"/>
        <v/>
      </c>
      <c r="CC632" s="5"/>
      <c r="CD632" s="5" t="str">
        <f t="shared" si="137"/>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ca="1" si="138"/>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43"/>
      <c r="AY633" s="124"/>
      <c r="AZ633" s="124"/>
      <c r="BA633" s="4"/>
      <c r="BB633" s="127"/>
      <c r="BE633" s="9"/>
      <c r="BH633" s="7" t="str">
        <f t="shared" ca="1" si="132"/>
        <v/>
      </c>
      <c r="BI633" s="4" t="str">
        <f t="shared" si="140"/>
        <v/>
      </c>
      <c r="BJ633" s="123" t="str">
        <f t="shared" si="133"/>
        <v/>
      </c>
      <c r="BK633" s="140" t="str">
        <f t="shared" si="139"/>
        <v/>
      </c>
      <c r="BP633" s="5"/>
      <c r="BQ633" s="4" t="str">
        <f>IF(IFERROR(VLOOKUP(C633,C634:C$1993,1,0),"")="","",COUNTIF(C:C,C633))</f>
        <v/>
      </c>
      <c r="BS633" s="5"/>
      <c r="BT633" s="5"/>
      <c r="BU633" s="5" t="str">
        <f>IF(B633="","",IF(BQ633="",1+(MAX(BU$2:BU632)),""))</f>
        <v/>
      </c>
      <c r="BV633" s="5" t="str">
        <f t="shared" si="134"/>
        <v/>
      </c>
      <c r="BW633" s="5" t="str">
        <f t="shared" si="135"/>
        <v/>
      </c>
      <c r="BX633" s="14" t="str">
        <f t="shared" si="136"/>
        <v/>
      </c>
      <c r="BY633" s="28"/>
      <c r="BZ633" s="15"/>
      <c r="CA633" s="5" t="str">
        <f t="shared" si="141"/>
        <v/>
      </c>
      <c r="CC633" s="5"/>
      <c r="CD633" s="5" t="str">
        <f t="shared" si="137"/>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ca="1" si="138"/>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43"/>
      <c r="AY634" s="124"/>
      <c r="AZ634" s="124"/>
      <c r="BA634" s="4"/>
      <c r="BB634" s="127"/>
      <c r="BE634" s="9"/>
      <c r="BH634" s="7" t="str">
        <f t="shared" ca="1" si="132"/>
        <v/>
      </c>
      <c r="BI634" s="4" t="str">
        <f t="shared" si="140"/>
        <v/>
      </c>
      <c r="BJ634" s="123" t="str">
        <f t="shared" si="133"/>
        <v/>
      </c>
      <c r="BK634" s="140" t="str">
        <f t="shared" si="139"/>
        <v/>
      </c>
      <c r="BP634" s="5"/>
      <c r="BQ634" s="4" t="str">
        <f>IF(IFERROR(VLOOKUP(C634,C635:C$1993,1,0),"")="","",COUNTIF(C:C,C634))</f>
        <v/>
      </c>
      <c r="BS634" s="5"/>
      <c r="BT634" s="5"/>
      <c r="BU634" s="5" t="str">
        <f>IF(B634="","",IF(BQ634="",1+(MAX(BU$2:BU633)),""))</f>
        <v/>
      </c>
      <c r="BV634" s="5" t="str">
        <f t="shared" si="134"/>
        <v/>
      </c>
      <c r="BW634" s="5" t="str">
        <f t="shared" si="135"/>
        <v/>
      </c>
      <c r="BX634" s="14" t="str">
        <f t="shared" si="136"/>
        <v/>
      </c>
      <c r="BY634" s="28"/>
      <c r="BZ634" s="15"/>
      <c r="CA634" s="5" t="str">
        <f t="shared" si="141"/>
        <v/>
      </c>
      <c r="CC634" s="5"/>
      <c r="CD634" s="5" t="str">
        <f t="shared" si="137"/>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ca="1" si="138"/>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43"/>
      <c r="AY635" s="124"/>
      <c r="AZ635" s="124"/>
      <c r="BA635" s="4"/>
      <c r="BB635" s="127"/>
      <c r="BE635" s="9"/>
      <c r="BH635" s="7" t="str">
        <f t="shared" ca="1" si="132"/>
        <v/>
      </c>
      <c r="BI635" s="4" t="str">
        <f t="shared" si="140"/>
        <v/>
      </c>
      <c r="BJ635" s="123" t="str">
        <f t="shared" si="133"/>
        <v/>
      </c>
      <c r="BK635" s="140" t="str">
        <f t="shared" si="139"/>
        <v/>
      </c>
      <c r="BP635" s="5"/>
      <c r="BQ635" s="4" t="str">
        <f>IF(IFERROR(VLOOKUP(C635,C636:C$1993,1,0),"")="","",COUNTIF(C:C,C635))</f>
        <v/>
      </c>
      <c r="BS635" s="5"/>
      <c r="BT635" s="5"/>
      <c r="BU635" s="5" t="str">
        <f>IF(B635="","",IF(BQ635="",1+(MAX(BU$2:BU634)),""))</f>
        <v/>
      </c>
      <c r="BV635" s="5" t="str">
        <f t="shared" si="134"/>
        <v/>
      </c>
      <c r="BW635" s="5" t="str">
        <f t="shared" si="135"/>
        <v/>
      </c>
      <c r="BX635" s="14" t="str">
        <f t="shared" si="136"/>
        <v/>
      </c>
      <c r="BY635" s="28"/>
      <c r="BZ635" s="15"/>
      <c r="CA635" s="5" t="str">
        <f t="shared" si="141"/>
        <v/>
      </c>
      <c r="CC635" s="5"/>
      <c r="CD635" s="5" t="str">
        <f t="shared" si="137"/>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ca="1" si="138"/>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43"/>
      <c r="AY636" s="124"/>
      <c r="AZ636" s="124"/>
      <c r="BA636" s="4"/>
      <c r="BB636" s="127"/>
      <c r="BE636" s="9"/>
      <c r="BH636" s="7" t="str">
        <f t="shared" ca="1" si="132"/>
        <v/>
      </c>
      <c r="BI636" s="4" t="str">
        <f t="shared" si="140"/>
        <v/>
      </c>
      <c r="BJ636" s="123" t="str">
        <f t="shared" si="133"/>
        <v/>
      </c>
      <c r="BK636" s="140" t="str">
        <f t="shared" si="139"/>
        <v/>
      </c>
      <c r="BP636" s="5"/>
      <c r="BQ636" s="4" t="str">
        <f>IF(IFERROR(VLOOKUP(C636,C637:C$1993,1,0),"")="","",COUNTIF(C:C,C636))</f>
        <v/>
      </c>
      <c r="BS636" s="5"/>
      <c r="BT636" s="5"/>
      <c r="BU636" s="5" t="str">
        <f>IF(B636="","",IF(BQ636="",1+(MAX(BU$2:BU635)),""))</f>
        <v/>
      </c>
      <c r="BV636" s="5" t="str">
        <f t="shared" si="134"/>
        <v/>
      </c>
      <c r="BW636" s="5" t="str">
        <f t="shared" si="135"/>
        <v/>
      </c>
      <c r="BX636" s="14" t="str">
        <f t="shared" si="136"/>
        <v/>
      </c>
      <c r="BY636" s="28"/>
      <c r="BZ636" s="15"/>
      <c r="CA636" s="5" t="str">
        <f t="shared" si="141"/>
        <v/>
      </c>
      <c r="CC636" s="5"/>
      <c r="CD636" s="5" t="str">
        <f t="shared" si="137"/>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ca="1" si="138"/>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43"/>
      <c r="AY637" s="124"/>
      <c r="AZ637" s="124"/>
      <c r="BA637" s="4"/>
      <c r="BB637" s="127"/>
      <c r="BE637" s="9"/>
      <c r="BH637" s="7" t="str">
        <f t="shared" ca="1" si="132"/>
        <v/>
      </c>
      <c r="BI637" s="4" t="str">
        <f t="shared" si="140"/>
        <v/>
      </c>
      <c r="BJ637" s="123" t="str">
        <f t="shared" si="133"/>
        <v/>
      </c>
      <c r="BK637" s="140" t="str">
        <f t="shared" si="139"/>
        <v/>
      </c>
      <c r="BP637" s="5"/>
      <c r="BQ637" s="4" t="str">
        <f>IF(IFERROR(VLOOKUP(C637,C638:C$1993,1,0),"")="","",COUNTIF(C:C,C637))</f>
        <v/>
      </c>
      <c r="BS637" s="5"/>
      <c r="BT637" s="5"/>
      <c r="BU637" s="5" t="str">
        <f>IF(B637="","",IF(BQ637="",1+(MAX(BU$2:BU636)),""))</f>
        <v/>
      </c>
      <c r="BV637" s="5" t="str">
        <f t="shared" si="134"/>
        <v/>
      </c>
      <c r="BW637" s="5" t="str">
        <f t="shared" si="135"/>
        <v/>
      </c>
      <c r="BX637" s="14" t="str">
        <f t="shared" si="136"/>
        <v/>
      </c>
      <c r="BY637" s="28"/>
      <c r="BZ637" s="15"/>
      <c r="CA637" s="5" t="str">
        <f t="shared" si="141"/>
        <v/>
      </c>
      <c r="CC637" s="5"/>
      <c r="CD637" s="5" t="str">
        <f t="shared" si="137"/>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ca="1" si="138"/>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43"/>
      <c r="AY638" s="124"/>
      <c r="AZ638" s="124"/>
      <c r="BA638" s="4"/>
      <c r="BB638" s="127"/>
      <c r="BE638" s="9"/>
      <c r="BH638" s="7" t="str">
        <f t="shared" ca="1" si="132"/>
        <v/>
      </c>
      <c r="BI638" s="4" t="str">
        <f t="shared" si="140"/>
        <v/>
      </c>
      <c r="BJ638" s="123" t="str">
        <f t="shared" si="133"/>
        <v/>
      </c>
      <c r="BK638" s="140" t="str">
        <f t="shared" si="139"/>
        <v/>
      </c>
      <c r="BP638" s="5"/>
      <c r="BQ638" s="4" t="str">
        <f>IF(IFERROR(VLOOKUP(C638,C639:C$1993,1,0),"")="","",COUNTIF(C:C,C638))</f>
        <v/>
      </c>
      <c r="BS638" s="5"/>
      <c r="BT638" s="5"/>
      <c r="BU638" s="5" t="str">
        <f>IF(B638="","",IF(BQ638="",1+(MAX(BU$2:BU637)),""))</f>
        <v/>
      </c>
      <c r="BV638" s="5" t="str">
        <f t="shared" si="134"/>
        <v/>
      </c>
      <c r="BW638" s="5" t="str">
        <f t="shared" si="135"/>
        <v/>
      </c>
      <c r="BX638" s="14" t="str">
        <f t="shared" si="136"/>
        <v/>
      </c>
      <c r="BY638" s="28"/>
      <c r="BZ638" s="15"/>
      <c r="CA638" s="5" t="str">
        <f t="shared" si="141"/>
        <v/>
      </c>
      <c r="CC638" s="5"/>
      <c r="CD638" s="5" t="str">
        <f t="shared" si="137"/>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ca="1" si="138"/>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43"/>
      <c r="AY639" s="124"/>
      <c r="AZ639" s="124"/>
      <c r="BA639" s="4"/>
      <c r="BB639" s="127"/>
      <c r="BE639" s="9"/>
      <c r="BH639" s="7" t="str">
        <f t="shared" ca="1" si="132"/>
        <v/>
      </c>
      <c r="BI639" s="4" t="str">
        <f t="shared" si="140"/>
        <v/>
      </c>
      <c r="BJ639" s="123" t="str">
        <f t="shared" si="133"/>
        <v/>
      </c>
      <c r="BK639" s="140" t="str">
        <f t="shared" si="139"/>
        <v/>
      </c>
      <c r="BP639" s="5"/>
      <c r="BQ639" s="4" t="str">
        <f>IF(IFERROR(VLOOKUP(C639,C640:C$1993,1,0),"")="","",COUNTIF(C:C,C639))</f>
        <v/>
      </c>
      <c r="BS639" s="5"/>
      <c r="BT639" s="5"/>
      <c r="BU639" s="5" t="str">
        <f>IF(B639="","",IF(BQ639="",1+(MAX(BU$2:BU638)),""))</f>
        <v/>
      </c>
      <c r="BV639" s="5" t="str">
        <f t="shared" si="134"/>
        <v/>
      </c>
      <c r="BW639" s="5" t="str">
        <f t="shared" si="135"/>
        <v/>
      </c>
      <c r="BX639" s="14" t="str">
        <f t="shared" si="136"/>
        <v/>
      </c>
      <c r="BY639" s="28"/>
      <c r="BZ639" s="15"/>
      <c r="CA639" s="5" t="str">
        <f t="shared" si="141"/>
        <v/>
      </c>
      <c r="CC639" s="5"/>
      <c r="CD639" s="5" t="str">
        <f t="shared" si="137"/>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ca="1" si="138"/>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43"/>
      <c r="AY640" s="124"/>
      <c r="AZ640" s="124"/>
      <c r="BA640" s="4"/>
      <c r="BB640" s="127"/>
      <c r="BE640" s="9"/>
      <c r="BH640" s="7" t="str">
        <f t="shared" ca="1" si="132"/>
        <v/>
      </c>
      <c r="BI640" s="4" t="str">
        <f t="shared" si="140"/>
        <v/>
      </c>
      <c r="BJ640" s="123" t="str">
        <f t="shared" si="133"/>
        <v/>
      </c>
      <c r="BK640" s="140" t="str">
        <f t="shared" si="139"/>
        <v/>
      </c>
      <c r="BP640" s="5"/>
      <c r="BQ640" s="4" t="str">
        <f>IF(IFERROR(VLOOKUP(C640,C641:C$1993,1,0),"")="","",COUNTIF(C:C,C640))</f>
        <v/>
      </c>
      <c r="BS640" s="5"/>
      <c r="BT640" s="5"/>
      <c r="BU640" s="5" t="str">
        <f>IF(B640="","",IF(BQ640="",1+(MAX(BU$2:BU639)),""))</f>
        <v/>
      </c>
      <c r="BV640" s="5" t="str">
        <f t="shared" si="134"/>
        <v/>
      </c>
      <c r="BW640" s="5" t="str">
        <f t="shared" si="135"/>
        <v/>
      </c>
      <c r="BX640" s="14" t="str">
        <f t="shared" si="136"/>
        <v/>
      </c>
      <c r="BY640" s="28"/>
      <c r="BZ640" s="15"/>
      <c r="CA640" s="5" t="str">
        <f t="shared" si="141"/>
        <v/>
      </c>
      <c r="CC640" s="5"/>
      <c r="CD640" s="5" t="str">
        <f t="shared" si="137"/>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ca="1" si="138"/>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43"/>
      <c r="AY641" s="124"/>
      <c r="AZ641" s="124"/>
      <c r="BA641" s="4"/>
      <c r="BB641" s="127"/>
      <c r="BE641" s="9"/>
      <c r="BH641" s="7" t="str">
        <f t="shared" ca="1" si="132"/>
        <v/>
      </c>
      <c r="BI641" s="4" t="str">
        <f t="shared" si="140"/>
        <v/>
      </c>
      <c r="BJ641" s="123" t="str">
        <f t="shared" si="133"/>
        <v/>
      </c>
      <c r="BK641" s="140" t="str">
        <f t="shared" si="139"/>
        <v/>
      </c>
      <c r="BP641" s="5"/>
      <c r="BQ641" s="4" t="str">
        <f>IF(IFERROR(VLOOKUP(C641,C642:C$1993,1,0),"")="","",COUNTIF(C:C,C641))</f>
        <v/>
      </c>
      <c r="BS641" s="5"/>
      <c r="BT641" s="5"/>
      <c r="BU641" s="5" t="str">
        <f>IF(B641="","",IF(BQ641="",1+(MAX(BU$2:BU640)),""))</f>
        <v/>
      </c>
      <c r="BV641" s="5" t="str">
        <f t="shared" si="134"/>
        <v/>
      </c>
      <c r="BW641" s="5" t="str">
        <f t="shared" si="135"/>
        <v/>
      </c>
      <c r="BX641" s="14" t="str">
        <f t="shared" si="136"/>
        <v/>
      </c>
      <c r="BY641" s="28"/>
      <c r="BZ641" s="15"/>
      <c r="CA641" s="5" t="str">
        <f t="shared" si="141"/>
        <v/>
      </c>
      <c r="CC641" s="5"/>
      <c r="CD641" s="5" t="str">
        <f t="shared" si="137"/>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ca="1" si="138"/>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43"/>
      <c r="AY642" s="124"/>
      <c r="AZ642" s="124"/>
      <c r="BA642" s="4"/>
      <c r="BB642" s="127"/>
      <c r="BE642" s="9"/>
      <c r="BH642" s="7" t="str">
        <f t="shared" ref="BH642:BH705" ca="1" si="144">IFERROR(IF(BE642="","",IF(BA642=5,"",IF(BE642-TODAY()&gt;0,"VIGENTE","VENCIDO"))),"")</f>
        <v/>
      </c>
      <c r="BI642" s="4" t="str">
        <f t="shared" si="140"/>
        <v/>
      </c>
      <c r="BJ642" s="123" t="str">
        <f t="shared" ref="BJ642:BJ705" si="145">IFERROR(IF(AA642="","",AA642/V642),"")</f>
        <v/>
      </c>
      <c r="BK642" s="140" t="str">
        <f t="shared" si="139"/>
        <v/>
      </c>
      <c r="BP642" s="5"/>
      <c r="BQ642" s="4" t="str">
        <f>IF(IFERROR(VLOOKUP(C642,C643:C$1993,1,0),"")="","",COUNTIF(C:C,C642))</f>
        <v/>
      </c>
      <c r="BS642" s="5"/>
      <c r="BT642" s="5"/>
      <c r="BU642" s="5" t="str">
        <f>IF(B642="","",IF(BQ642="",1+(MAX(BU$2:BU641)),""))</f>
        <v/>
      </c>
      <c r="BV642" s="5" t="str">
        <f t="shared" ref="BV642:BV705" si="146">IF(BU642="","",Z642)</f>
        <v/>
      </c>
      <c r="BW642" s="5" t="str">
        <f t="shared" ref="BW642:BW705" si="147">IF(BU642="","",H642)</f>
        <v/>
      </c>
      <c r="BX642" s="14" t="str">
        <f t="shared" ref="BX642:BX705" si="148">IF(BU642="","",C642)</f>
        <v/>
      </c>
      <c r="BY642" s="28"/>
      <c r="BZ642" s="15"/>
      <c r="CA642" s="5" t="str">
        <f t="shared" si="141"/>
        <v/>
      </c>
      <c r="CC642" s="5"/>
      <c r="CD642" s="5" t="str">
        <f t="shared" ref="CD642:CD705" si="149">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ref="A643:A706" ca="1" si="150">IF(OR(AS643="",BH643="",BH643="VENCIDO"),IF(B643="","",IF(LEN(B643)=1,"000"&amp;B643,IF(LEN(B643)=2,"00"&amp;B643,IF(LEN(B643)=3,"0"&amp;B643,B643)))),C643)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43"/>
      <c r="AY643" s="124"/>
      <c r="AZ643" s="124"/>
      <c r="BA643" s="4"/>
      <c r="BB643" s="127"/>
      <c r="BE643" s="9"/>
      <c r="BH643" s="7" t="str">
        <f t="shared" ca="1" si="144"/>
        <v/>
      </c>
      <c r="BI643" s="4" t="str">
        <f t="shared" si="140"/>
        <v/>
      </c>
      <c r="BJ643" s="123" t="str">
        <f t="shared" si="145"/>
        <v/>
      </c>
      <c r="BK643" s="140" t="str">
        <f t="shared" ref="BK643:BK706" si="151">IFERROR(IF(AA643/Z643=0,"",AA643/Z643),"")</f>
        <v/>
      </c>
      <c r="BP643" s="5"/>
      <c r="BQ643" s="4" t="str">
        <f>IF(IFERROR(VLOOKUP(C643,C644:C$1993,1,0),"")="","",COUNTIF(C:C,C643))</f>
        <v/>
      </c>
      <c r="BS643" s="5"/>
      <c r="BT643" s="5"/>
      <c r="BU643" s="5" t="str">
        <f>IF(B643="","",IF(BQ643="",1+(MAX(BU$2:BU642)),""))</f>
        <v/>
      </c>
      <c r="BV643" s="5" t="str">
        <f t="shared" si="146"/>
        <v/>
      </c>
      <c r="BW643" s="5" t="str">
        <f t="shared" si="147"/>
        <v/>
      </c>
      <c r="BX643" s="14" t="str">
        <f t="shared" si="148"/>
        <v/>
      </c>
      <c r="BY643" s="28"/>
      <c r="BZ643" s="15"/>
      <c r="CA643" s="5" t="str">
        <f t="shared" si="141"/>
        <v/>
      </c>
      <c r="CC643" s="5"/>
      <c r="CD643" s="5" t="str">
        <f t="shared" si="149"/>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ca="1" si="150"/>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43"/>
      <c r="AY644" s="124"/>
      <c r="AZ644" s="124"/>
      <c r="BA644" s="4"/>
      <c r="BB644" s="127"/>
      <c r="BE644" s="9"/>
      <c r="BH644" s="7" t="str">
        <f t="shared" ca="1" si="144"/>
        <v/>
      </c>
      <c r="BI644" s="4" t="str">
        <f t="shared" si="140"/>
        <v/>
      </c>
      <c r="BJ644" s="123" t="str">
        <f t="shared" si="145"/>
        <v/>
      </c>
      <c r="BK644" s="140" t="str">
        <f t="shared" si="151"/>
        <v/>
      </c>
      <c r="BP644" s="5"/>
      <c r="BQ644" s="4" t="str">
        <f>IF(IFERROR(VLOOKUP(C644,C645:C$1993,1,0),"")="","",COUNTIF(C:C,C644))</f>
        <v/>
      </c>
      <c r="BS644" s="5"/>
      <c r="BT644" s="5"/>
      <c r="BU644" s="5" t="str">
        <f>IF(B644="","",IF(BQ644="",1+(MAX(BU$2:BU643)),""))</f>
        <v/>
      </c>
      <c r="BV644" s="5" t="str">
        <f t="shared" si="146"/>
        <v/>
      </c>
      <c r="BW644" s="5" t="str">
        <f t="shared" si="147"/>
        <v/>
      </c>
      <c r="BX644" s="14" t="str">
        <f t="shared" si="148"/>
        <v/>
      </c>
      <c r="BY644" s="28"/>
      <c r="BZ644" s="15"/>
      <c r="CA644" s="5" t="str">
        <f t="shared" si="141"/>
        <v/>
      </c>
      <c r="CC644" s="5"/>
      <c r="CD644" s="5" t="str">
        <f t="shared" si="149"/>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ca="1" si="150"/>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43"/>
      <c r="AY645" s="124"/>
      <c r="AZ645" s="124"/>
      <c r="BA645" s="4"/>
      <c r="BB645" s="127"/>
      <c r="BE645" s="9"/>
      <c r="BH645" s="7" t="str">
        <f t="shared" ca="1" si="144"/>
        <v/>
      </c>
      <c r="BI645" s="4" t="str">
        <f t="shared" si="140"/>
        <v/>
      </c>
      <c r="BJ645" s="123" t="str">
        <f t="shared" si="145"/>
        <v/>
      </c>
      <c r="BK645" s="140" t="str">
        <f t="shared" si="151"/>
        <v/>
      </c>
      <c r="BP645" s="5"/>
      <c r="BQ645" s="4" t="str">
        <f>IF(IFERROR(VLOOKUP(C645,C646:C$1993,1,0),"")="","",COUNTIF(C:C,C645))</f>
        <v/>
      </c>
      <c r="BS645" s="5"/>
      <c r="BT645" s="5"/>
      <c r="BU645" s="5" t="str">
        <f>IF(B645="","",IF(BQ645="",1+(MAX(BU$2:BU644)),""))</f>
        <v/>
      </c>
      <c r="BV645" s="5" t="str">
        <f t="shared" si="146"/>
        <v/>
      </c>
      <c r="BW645" s="5" t="str">
        <f t="shared" si="147"/>
        <v/>
      </c>
      <c r="BX645" s="14" t="str">
        <f t="shared" si="148"/>
        <v/>
      </c>
      <c r="BY645" s="28"/>
      <c r="BZ645" s="15"/>
      <c r="CA645" s="5" t="str">
        <f t="shared" si="141"/>
        <v/>
      </c>
      <c r="CC645" s="5"/>
      <c r="CD645" s="5" t="str">
        <f t="shared" si="149"/>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ca="1" si="150"/>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43"/>
      <c r="AY646" s="124"/>
      <c r="AZ646" s="124"/>
      <c r="BA646" s="4"/>
      <c r="BB646" s="127"/>
      <c r="BE646" s="9"/>
      <c r="BH646" s="7" t="str">
        <f t="shared" ca="1" si="144"/>
        <v/>
      </c>
      <c r="BI646" s="4" t="str">
        <f t="shared" si="140"/>
        <v/>
      </c>
      <c r="BJ646" s="123" t="str">
        <f t="shared" si="145"/>
        <v/>
      </c>
      <c r="BK646" s="140" t="str">
        <f t="shared" si="151"/>
        <v/>
      </c>
      <c r="BP646" s="5"/>
      <c r="BQ646" s="4" t="str">
        <f>IF(IFERROR(VLOOKUP(C646,C647:C$1993,1,0),"")="","",COUNTIF(C:C,C646))</f>
        <v/>
      </c>
      <c r="BS646" s="5"/>
      <c r="BT646" s="5"/>
      <c r="BU646" s="5" t="str">
        <f>IF(B646="","",IF(BQ646="",1+(MAX(BU$2:BU645)),""))</f>
        <v/>
      </c>
      <c r="BV646" s="5" t="str">
        <f t="shared" si="146"/>
        <v/>
      </c>
      <c r="BW646" s="5" t="str">
        <f t="shared" si="147"/>
        <v/>
      </c>
      <c r="BX646" s="14" t="str">
        <f t="shared" si="148"/>
        <v/>
      </c>
      <c r="BY646" s="28"/>
      <c r="BZ646" s="15"/>
      <c r="CA646" s="5" t="str">
        <f t="shared" si="141"/>
        <v/>
      </c>
      <c r="CC646" s="5"/>
      <c r="CD646" s="5" t="str">
        <f t="shared" si="149"/>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ca="1" si="150"/>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43"/>
      <c r="AY647" s="124"/>
      <c r="AZ647" s="124"/>
      <c r="BA647" s="4"/>
      <c r="BB647" s="127"/>
      <c r="BE647" s="9"/>
      <c r="BH647" s="7" t="str">
        <f t="shared" ca="1" si="144"/>
        <v/>
      </c>
      <c r="BI647" s="4" t="str">
        <f t="shared" si="140"/>
        <v/>
      </c>
      <c r="BJ647" s="123" t="str">
        <f t="shared" si="145"/>
        <v/>
      </c>
      <c r="BK647" s="140" t="str">
        <f t="shared" si="151"/>
        <v/>
      </c>
      <c r="BP647" s="5"/>
      <c r="BQ647" s="4" t="str">
        <f>IF(IFERROR(VLOOKUP(C647,C648:C$1993,1,0),"")="","",COUNTIF(C:C,C647))</f>
        <v/>
      </c>
      <c r="BS647" s="5"/>
      <c r="BT647" s="5"/>
      <c r="BU647" s="5" t="str">
        <f>IF(B647="","",IF(BQ647="",1+(MAX(BU$2:BU646)),""))</f>
        <v/>
      </c>
      <c r="BV647" s="5" t="str">
        <f t="shared" si="146"/>
        <v/>
      </c>
      <c r="BW647" s="5" t="str">
        <f t="shared" si="147"/>
        <v/>
      </c>
      <c r="BX647" s="14" t="str">
        <f t="shared" si="148"/>
        <v/>
      </c>
      <c r="BY647" s="28"/>
      <c r="BZ647" s="15"/>
      <c r="CA647" s="5" t="str">
        <f t="shared" si="141"/>
        <v/>
      </c>
      <c r="CC647" s="5"/>
      <c r="CD647" s="5" t="str">
        <f t="shared" si="149"/>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ca="1" si="150"/>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43"/>
      <c r="AY648" s="124"/>
      <c r="AZ648" s="124"/>
      <c r="BA648" s="4"/>
      <c r="BB648" s="127"/>
      <c r="BE648" s="9"/>
      <c r="BH648" s="7" t="str">
        <f t="shared" ca="1" si="144"/>
        <v/>
      </c>
      <c r="BI648" s="4" t="str">
        <f t="shared" si="140"/>
        <v/>
      </c>
      <c r="BJ648" s="123" t="str">
        <f t="shared" si="145"/>
        <v/>
      </c>
      <c r="BK648" s="140" t="str">
        <f t="shared" si="151"/>
        <v/>
      </c>
      <c r="BP648" s="5"/>
      <c r="BQ648" s="4" t="str">
        <f>IF(IFERROR(VLOOKUP(C648,C649:C$1993,1,0),"")="","",COUNTIF(C:C,C648))</f>
        <v/>
      </c>
      <c r="BS648" s="5"/>
      <c r="BT648" s="5"/>
      <c r="BU648" s="5" t="str">
        <f>IF(B648="","",IF(BQ648="",1+(MAX(BU$2:BU647)),""))</f>
        <v/>
      </c>
      <c r="BV648" s="5" t="str">
        <f t="shared" si="146"/>
        <v/>
      </c>
      <c r="BW648" s="5" t="str">
        <f t="shared" si="147"/>
        <v/>
      </c>
      <c r="BX648" s="14" t="str">
        <f t="shared" si="148"/>
        <v/>
      </c>
      <c r="BY648" s="28"/>
      <c r="BZ648" s="15"/>
      <c r="CA648" s="5" t="str">
        <f t="shared" si="141"/>
        <v/>
      </c>
      <c r="CC648" s="5"/>
      <c r="CD648" s="5" t="str">
        <f t="shared" si="149"/>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ca="1" si="150"/>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43"/>
      <c r="AY649" s="124"/>
      <c r="AZ649" s="124"/>
      <c r="BA649" s="4"/>
      <c r="BB649" s="127"/>
      <c r="BE649" s="9"/>
      <c r="BH649" s="7" t="str">
        <f t="shared" ca="1" si="144"/>
        <v/>
      </c>
      <c r="BI649" s="4" t="str">
        <f t="shared" si="140"/>
        <v/>
      </c>
      <c r="BJ649" s="123" t="str">
        <f t="shared" si="145"/>
        <v/>
      </c>
      <c r="BK649" s="140" t="str">
        <f t="shared" si="151"/>
        <v/>
      </c>
      <c r="BP649" s="5"/>
      <c r="BQ649" s="4" t="str">
        <f>IF(IFERROR(VLOOKUP(C649,C650:C$1993,1,0),"")="","",COUNTIF(C:C,C649))</f>
        <v/>
      </c>
      <c r="BS649" s="5"/>
      <c r="BT649" s="5"/>
      <c r="BU649" s="5" t="str">
        <f>IF(B649="","",IF(BQ649="",1+(MAX(BU$2:BU648)),""))</f>
        <v/>
      </c>
      <c r="BV649" s="5" t="str">
        <f t="shared" si="146"/>
        <v/>
      </c>
      <c r="BW649" s="5" t="str">
        <f t="shared" si="147"/>
        <v/>
      </c>
      <c r="BX649" s="14" t="str">
        <f t="shared" si="148"/>
        <v/>
      </c>
      <c r="BY649" s="28"/>
      <c r="BZ649" s="15"/>
      <c r="CA649" s="5" t="str">
        <f t="shared" si="141"/>
        <v/>
      </c>
      <c r="CC649" s="5"/>
      <c r="CD649" s="5" t="str">
        <f t="shared" si="149"/>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ca="1" si="150"/>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43"/>
      <c r="AY650" s="124"/>
      <c r="AZ650" s="124"/>
      <c r="BA650" s="4"/>
      <c r="BB650" s="127"/>
      <c r="BE650" s="9"/>
      <c r="BH650" s="7" t="str">
        <f t="shared" ca="1" si="144"/>
        <v/>
      </c>
      <c r="BI650" s="4" t="str">
        <f t="shared" si="140"/>
        <v/>
      </c>
      <c r="BJ650" s="123" t="str">
        <f t="shared" si="145"/>
        <v/>
      </c>
      <c r="BK650" s="140" t="str">
        <f t="shared" si="151"/>
        <v/>
      </c>
      <c r="BP650" s="5"/>
      <c r="BQ650" s="4" t="str">
        <f>IF(IFERROR(VLOOKUP(C650,C651:C$1993,1,0),"")="","",COUNTIF(C:C,C650))</f>
        <v/>
      </c>
      <c r="BS650" s="5"/>
      <c r="BT650" s="5"/>
      <c r="BU650" s="5" t="str">
        <f>IF(B650="","",IF(BQ650="",1+(MAX(BU$2:BU649)),""))</f>
        <v/>
      </c>
      <c r="BV650" s="5" t="str">
        <f t="shared" si="146"/>
        <v/>
      </c>
      <c r="BW650" s="5" t="str">
        <f t="shared" si="147"/>
        <v/>
      </c>
      <c r="BX650" s="14" t="str">
        <f t="shared" si="148"/>
        <v/>
      </c>
      <c r="BY650" s="28"/>
      <c r="BZ650" s="15"/>
      <c r="CA650" s="5" t="str">
        <f t="shared" si="141"/>
        <v/>
      </c>
      <c r="CC650" s="5"/>
      <c r="CD650" s="5" t="str">
        <f t="shared" si="149"/>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ca="1" si="150"/>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43"/>
      <c r="AY651" s="124"/>
      <c r="AZ651" s="124"/>
      <c r="BA651" s="4"/>
      <c r="BB651" s="127"/>
      <c r="BE651" s="9"/>
      <c r="BH651" s="7" t="str">
        <f t="shared" ca="1" si="144"/>
        <v/>
      </c>
      <c r="BI651" s="4" t="str">
        <f t="shared" si="140"/>
        <v/>
      </c>
      <c r="BJ651" s="123" t="str">
        <f t="shared" si="145"/>
        <v/>
      </c>
      <c r="BK651" s="140" t="str">
        <f t="shared" si="151"/>
        <v/>
      </c>
      <c r="BP651" s="5"/>
      <c r="BQ651" s="4" t="str">
        <f>IF(IFERROR(VLOOKUP(C651,C652:C$1993,1,0),"")="","",COUNTIF(C:C,C651))</f>
        <v/>
      </c>
      <c r="BS651" s="5"/>
      <c r="BT651" s="5"/>
      <c r="BU651" s="5" t="str">
        <f>IF(B651="","",IF(BQ651="",1+(MAX(BU$2:BU650)),""))</f>
        <v/>
      </c>
      <c r="BV651" s="5" t="str">
        <f t="shared" si="146"/>
        <v/>
      </c>
      <c r="BW651" s="5" t="str">
        <f t="shared" si="147"/>
        <v/>
      </c>
      <c r="BX651" s="14" t="str">
        <f t="shared" si="148"/>
        <v/>
      </c>
      <c r="BY651" s="28"/>
      <c r="BZ651" s="15"/>
      <c r="CA651" s="5" t="str">
        <f t="shared" si="141"/>
        <v/>
      </c>
      <c r="CC651" s="5"/>
      <c r="CD651" s="5" t="str">
        <f t="shared" si="149"/>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ca="1" si="150"/>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43"/>
      <c r="AY652" s="124"/>
      <c r="AZ652" s="124"/>
      <c r="BA652" s="4"/>
      <c r="BB652" s="127"/>
      <c r="BE652" s="9"/>
      <c r="BH652" s="7" t="str">
        <f t="shared" ca="1" si="144"/>
        <v/>
      </c>
      <c r="BI652" s="4" t="str">
        <f t="shared" si="140"/>
        <v/>
      </c>
      <c r="BJ652" s="123" t="str">
        <f t="shared" si="145"/>
        <v/>
      </c>
      <c r="BK652" s="140" t="str">
        <f t="shared" si="151"/>
        <v/>
      </c>
      <c r="BP652" s="5"/>
      <c r="BQ652" s="4" t="str">
        <f>IF(IFERROR(VLOOKUP(C652,C653:C$1993,1,0),"")="","",COUNTIF(C:C,C652))</f>
        <v/>
      </c>
      <c r="BS652" s="5"/>
      <c r="BT652" s="5"/>
      <c r="BU652" s="5" t="str">
        <f>IF(B652="","",IF(BQ652="",1+(MAX(BU$2:BU651)),""))</f>
        <v/>
      </c>
      <c r="BV652" s="5" t="str">
        <f t="shared" si="146"/>
        <v/>
      </c>
      <c r="BW652" s="5" t="str">
        <f t="shared" si="147"/>
        <v/>
      </c>
      <c r="BX652" s="14" t="str">
        <f t="shared" si="148"/>
        <v/>
      </c>
      <c r="BY652" s="28"/>
      <c r="BZ652" s="15"/>
      <c r="CA652" s="5" t="str">
        <f t="shared" si="141"/>
        <v/>
      </c>
      <c r="CC652" s="5"/>
      <c r="CD652" s="5" t="str">
        <f t="shared" si="149"/>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ca="1" si="150"/>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43"/>
      <c r="AY653" s="124"/>
      <c r="AZ653" s="124"/>
      <c r="BA653" s="4"/>
      <c r="BB653" s="127"/>
      <c r="BE653" s="9"/>
      <c r="BH653" s="7" t="str">
        <f t="shared" ca="1" si="144"/>
        <v/>
      </c>
      <c r="BI653" s="4" t="str">
        <f t="shared" si="140"/>
        <v/>
      </c>
      <c r="BJ653" s="123" t="str">
        <f t="shared" si="145"/>
        <v/>
      </c>
      <c r="BK653" s="140" t="str">
        <f t="shared" si="151"/>
        <v/>
      </c>
      <c r="BP653" s="5"/>
      <c r="BQ653" s="4" t="str">
        <f>IF(IFERROR(VLOOKUP(C653,C654:C$1993,1,0),"")="","",COUNTIF(C:C,C653))</f>
        <v/>
      </c>
      <c r="BS653" s="5"/>
      <c r="BT653" s="5"/>
      <c r="BU653" s="5" t="str">
        <f>IF(B653="","",IF(BQ653="",1+(MAX(BU$2:BU652)),""))</f>
        <v/>
      </c>
      <c r="BV653" s="5" t="str">
        <f t="shared" si="146"/>
        <v/>
      </c>
      <c r="BW653" s="5" t="str">
        <f t="shared" si="147"/>
        <v/>
      </c>
      <c r="BX653" s="14" t="str">
        <f t="shared" si="148"/>
        <v/>
      </c>
      <c r="BY653" s="28"/>
      <c r="BZ653" s="15"/>
      <c r="CA653" s="5" t="str">
        <f t="shared" si="141"/>
        <v/>
      </c>
      <c r="CC653" s="5"/>
      <c r="CD653" s="5" t="str">
        <f t="shared" si="149"/>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ca="1" si="150"/>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43"/>
      <c r="AY654" s="124"/>
      <c r="AZ654" s="124"/>
      <c r="BA654" s="4"/>
      <c r="BB654" s="127"/>
      <c r="BE654" s="9"/>
      <c r="BH654" s="7" t="str">
        <f t="shared" ca="1" si="144"/>
        <v/>
      </c>
      <c r="BI654" s="4" t="str">
        <f t="shared" si="140"/>
        <v/>
      </c>
      <c r="BJ654" s="123" t="str">
        <f t="shared" si="145"/>
        <v/>
      </c>
      <c r="BK654" s="140" t="str">
        <f t="shared" si="151"/>
        <v/>
      </c>
      <c r="BP654" s="5"/>
      <c r="BQ654" s="4" t="str">
        <f>IF(IFERROR(VLOOKUP(C654,C655:C$1993,1,0),"")="","",COUNTIF(C:C,C654))</f>
        <v/>
      </c>
      <c r="BS654" s="5"/>
      <c r="BT654" s="5"/>
      <c r="BU654" s="5" t="str">
        <f>IF(B654="","",IF(BQ654="",1+(MAX(BU$2:BU653)),""))</f>
        <v/>
      </c>
      <c r="BV654" s="5" t="str">
        <f t="shared" si="146"/>
        <v/>
      </c>
      <c r="BW654" s="5" t="str">
        <f t="shared" si="147"/>
        <v/>
      </c>
      <c r="BX654" s="14" t="str">
        <f t="shared" si="148"/>
        <v/>
      </c>
      <c r="BY654" s="28"/>
      <c r="BZ654" s="15"/>
      <c r="CA654" s="5" t="str">
        <f t="shared" si="141"/>
        <v/>
      </c>
      <c r="CC654" s="5"/>
      <c r="CD654" s="5" t="str">
        <f t="shared" si="149"/>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ca="1" si="150"/>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43"/>
      <c r="AY655" s="124"/>
      <c r="AZ655" s="124"/>
      <c r="BA655" s="4"/>
      <c r="BB655" s="127"/>
      <c r="BE655" s="9"/>
      <c r="BH655" s="7" t="str">
        <f t="shared" ca="1" si="144"/>
        <v/>
      </c>
      <c r="BI655" s="4" t="str">
        <f t="shared" si="140"/>
        <v/>
      </c>
      <c r="BJ655" s="123" t="str">
        <f t="shared" si="145"/>
        <v/>
      </c>
      <c r="BK655" s="140" t="str">
        <f t="shared" si="151"/>
        <v/>
      </c>
      <c r="BP655" s="5"/>
      <c r="BQ655" s="4" t="str">
        <f>IF(IFERROR(VLOOKUP(C655,C656:C$1993,1,0),"")="","",COUNTIF(C:C,C655))</f>
        <v/>
      </c>
      <c r="BS655" s="5"/>
      <c r="BT655" s="5"/>
      <c r="BU655" s="5" t="str">
        <f>IF(B655="","",IF(BQ655="",1+(MAX(BU$2:BU654)),""))</f>
        <v/>
      </c>
      <c r="BV655" s="5" t="str">
        <f t="shared" si="146"/>
        <v/>
      </c>
      <c r="BW655" s="5" t="str">
        <f t="shared" si="147"/>
        <v/>
      </c>
      <c r="BX655" s="14" t="str">
        <f t="shared" si="148"/>
        <v/>
      </c>
      <c r="BY655" s="28"/>
      <c r="BZ655" s="15"/>
      <c r="CA655" s="5" t="str">
        <f t="shared" si="141"/>
        <v/>
      </c>
      <c r="CC655" s="5"/>
      <c r="CD655" s="5" t="str">
        <f t="shared" si="149"/>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ca="1" si="150"/>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43"/>
      <c r="AY656" s="124"/>
      <c r="AZ656" s="124"/>
      <c r="BA656" s="4"/>
      <c r="BB656" s="127"/>
      <c r="BE656" s="9"/>
      <c r="BH656" s="7" t="str">
        <f t="shared" ca="1" si="144"/>
        <v/>
      </c>
      <c r="BI656" s="4" t="str">
        <f t="shared" si="140"/>
        <v/>
      </c>
      <c r="BJ656" s="123" t="str">
        <f t="shared" si="145"/>
        <v/>
      </c>
      <c r="BK656" s="140" t="str">
        <f t="shared" si="151"/>
        <v/>
      </c>
      <c r="BP656" s="5"/>
      <c r="BQ656" s="4" t="str">
        <f>IF(IFERROR(VLOOKUP(C656,C657:C$1993,1,0),"")="","",COUNTIF(C:C,C656))</f>
        <v/>
      </c>
      <c r="BS656" s="5"/>
      <c r="BT656" s="5"/>
      <c r="BU656" s="5" t="str">
        <f>IF(B656="","",IF(BQ656="",1+(MAX(BU$2:BU655)),""))</f>
        <v/>
      </c>
      <c r="BV656" s="5" t="str">
        <f t="shared" si="146"/>
        <v/>
      </c>
      <c r="BW656" s="5" t="str">
        <f t="shared" si="147"/>
        <v/>
      </c>
      <c r="BX656" s="14" t="str">
        <f t="shared" si="148"/>
        <v/>
      </c>
      <c r="BY656" s="28"/>
      <c r="BZ656" s="15"/>
      <c r="CA656" s="5" t="str">
        <f t="shared" si="141"/>
        <v/>
      </c>
      <c r="CC656" s="5"/>
      <c r="CD656" s="5" t="str">
        <f t="shared" si="149"/>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ca="1" si="150"/>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43"/>
      <c r="AY657" s="124"/>
      <c r="AZ657" s="124"/>
      <c r="BA657" s="4"/>
      <c r="BB657" s="127"/>
      <c r="BE657" s="9"/>
      <c r="BH657" s="7" t="str">
        <f t="shared" ca="1" si="144"/>
        <v/>
      </c>
      <c r="BI657" s="4" t="str">
        <f t="shared" si="140"/>
        <v/>
      </c>
      <c r="BJ657" s="123" t="str">
        <f t="shared" si="145"/>
        <v/>
      </c>
      <c r="BK657" s="140" t="str">
        <f t="shared" si="151"/>
        <v/>
      </c>
      <c r="BP657" s="5"/>
      <c r="BQ657" s="4" t="str">
        <f>IF(IFERROR(VLOOKUP(C657,C658:C$1993,1,0),"")="","",COUNTIF(C:C,C657))</f>
        <v/>
      </c>
      <c r="BS657" s="5"/>
      <c r="BT657" s="5"/>
      <c r="BU657" s="5" t="str">
        <f>IF(B657="","",IF(BQ657="",1+(MAX(BU$2:BU656)),""))</f>
        <v/>
      </c>
      <c r="BV657" s="5" t="str">
        <f t="shared" si="146"/>
        <v/>
      </c>
      <c r="BW657" s="5" t="str">
        <f t="shared" si="147"/>
        <v/>
      </c>
      <c r="BX657" s="14" t="str">
        <f t="shared" si="148"/>
        <v/>
      </c>
      <c r="BY657" s="28"/>
      <c r="BZ657" s="15"/>
      <c r="CA657" s="5" t="str">
        <f t="shared" si="141"/>
        <v/>
      </c>
      <c r="CC657" s="5"/>
      <c r="CD657" s="5" t="str">
        <f t="shared" si="149"/>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ca="1" si="150"/>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43"/>
      <c r="AY658" s="124"/>
      <c r="AZ658" s="124"/>
      <c r="BA658" s="4"/>
      <c r="BB658" s="127"/>
      <c r="BE658" s="9"/>
      <c r="BH658" s="7" t="str">
        <f t="shared" ca="1" si="144"/>
        <v/>
      </c>
      <c r="BI658" s="4" t="str">
        <f t="shared" si="140"/>
        <v/>
      </c>
      <c r="BJ658" s="123" t="str">
        <f t="shared" si="145"/>
        <v/>
      </c>
      <c r="BK658" s="140" t="str">
        <f t="shared" si="151"/>
        <v/>
      </c>
      <c r="BP658" s="5"/>
      <c r="BQ658" s="4" t="str">
        <f>IF(IFERROR(VLOOKUP(C658,C659:C$1993,1,0),"")="","",COUNTIF(C:C,C658))</f>
        <v/>
      </c>
      <c r="BS658" s="5"/>
      <c r="BT658" s="5"/>
      <c r="BU658" s="5" t="str">
        <f>IF(B658="","",IF(BQ658="",1+(MAX(BU$2:BU657)),""))</f>
        <v/>
      </c>
      <c r="BV658" s="5" t="str">
        <f t="shared" si="146"/>
        <v/>
      </c>
      <c r="BW658" s="5" t="str">
        <f t="shared" si="147"/>
        <v/>
      </c>
      <c r="BX658" s="14" t="str">
        <f t="shared" si="148"/>
        <v/>
      </c>
      <c r="BY658" s="28"/>
      <c r="BZ658" s="15"/>
      <c r="CA658" s="5" t="str">
        <f t="shared" si="141"/>
        <v/>
      </c>
      <c r="CC658" s="5"/>
      <c r="CD658" s="5" t="str">
        <f t="shared" si="149"/>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ca="1" si="150"/>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43"/>
      <c r="AY659" s="124"/>
      <c r="AZ659" s="124"/>
      <c r="BA659" s="4"/>
      <c r="BB659" s="127"/>
      <c r="BE659" s="9"/>
      <c r="BH659" s="7" t="str">
        <f t="shared" ca="1" si="144"/>
        <v/>
      </c>
      <c r="BI659" s="4" t="str">
        <f t="shared" ref="BI659:BI722" si="152">IFERROR(IF(AA659=0,"",AA659/BB659),"")</f>
        <v/>
      </c>
      <c r="BJ659" s="123" t="str">
        <f t="shared" si="145"/>
        <v/>
      </c>
      <c r="BK659" s="140" t="str">
        <f t="shared" si="151"/>
        <v/>
      </c>
      <c r="BP659" s="5"/>
      <c r="BQ659" s="4" t="str">
        <f>IF(IFERROR(VLOOKUP(C659,C660:C$1993,1,0),"")="","",COUNTIF(C:C,C659))</f>
        <v/>
      </c>
      <c r="BS659" s="5"/>
      <c r="BT659" s="5"/>
      <c r="BU659" s="5" t="str">
        <f>IF(B659="","",IF(BQ659="",1+(MAX(BU$2:BU658)),""))</f>
        <v/>
      </c>
      <c r="BV659" s="5" t="str">
        <f t="shared" si="146"/>
        <v/>
      </c>
      <c r="BW659" s="5" t="str">
        <f t="shared" si="147"/>
        <v/>
      </c>
      <c r="BX659" s="14" t="str">
        <f t="shared" si="148"/>
        <v/>
      </c>
      <c r="BY659" s="28"/>
      <c r="BZ659" s="15"/>
      <c r="CA659" s="5" t="str">
        <f t="shared" si="141"/>
        <v/>
      </c>
      <c r="CC659" s="5"/>
      <c r="CD659" s="5" t="str">
        <f t="shared" si="149"/>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ca="1" si="150"/>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43"/>
      <c r="AY660" s="124"/>
      <c r="AZ660" s="124"/>
      <c r="BA660" s="4"/>
      <c r="BB660" s="127"/>
      <c r="BE660" s="9"/>
      <c r="BH660" s="7" t="str">
        <f t="shared" ca="1" si="144"/>
        <v/>
      </c>
      <c r="BI660" s="4" t="str">
        <f t="shared" si="152"/>
        <v/>
      </c>
      <c r="BJ660" s="123" t="str">
        <f t="shared" si="145"/>
        <v/>
      </c>
      <c r="BK660" s="140" t="str">
        <f t="shared" si="151"/>
        <v/>
      </c>
      <c r="BP660" s="5"/>
      <c r="BQ660" s="4" t="str">
        <f>IF(IFERROR(VLOOKUP(C660,C661:C$1993,1,0),"")="","",COUNTIF(C:C,C660))</f>
        <v/>
      </c>
      <c r="BS660" s="5"/>
      <c r="BT660" s="5"/>
      <c r="BU660" s="5" t="str">
        <f>IF(B660="","",IF(BQ660="",1+(MAX(BU$2:BU659)),""))</f>
        <v/>
      </c>
      <c r="BV660" s="5" t="str">
        <f t="shared" si="146"/>
        <v/>
      </c>
      <c r="BW660" s="5" t="str">
        <f t="shared" si="147"/>
        <v/>
      </c>
      <c r="BX660" s="14" t="str">
        <f t="shared" si="148"/>
        <v/>
      </c>
      <c r="BY660" s="28"/>
      <c r="BZ660" s="15"/>
      <c r="CA660" s="5" t="str">
        <f t="shared" si="141"/>
        <v/>
      </c>
      <c r="CC660" s="5"/>
      <c r="CD660" s="5" t="str">
        <f t="shared" si="149"/>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ca="1" si="150"/>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43"/>
      <c r="AY661" s="124"/>
      <c r="AZ661" s="124"/>
      <c r="BA661" s="4"/>
      <c r="BB661" s="127"/>
      <c r="BE661" s="9"/>
      <c r="BH661" s="7" t="str">
        <f t="shared" ca="1" si="144"/>
        <v/>
      </c>
      <c r="BI661" s="4" t="str">
        <f t="shared" si="152"/>
        <v/>
      </c>
      <c r="BJ661" s="123" t="str">
        <f t="shared" si="145"/>
        <v/>
      </c>
      <c r="BK661" s="140" t="str">
        <f t="shared" si="151"/>
        <v/>
      </c>
      <c r="BP661" s="5"/>
      <c r="BQ661" s="4" t="str">
        <f>IF(IFERROR(VLOOKUP(C661,C662:C$1993,1,0),"")="","",COUNTIF(C:C,C661))</f>
        <v/>
      </c>
      <c r="BS661" s="5"/>
      <c r="BT661" s="5"/>
      <c r="BU661" s="5" t="str">
        <f>IF(B661="","",IF(BQ661="",1+(MAX(BU$2:BU660)),""))</f>
        <v/>
      </c>
      <c r="BV661" s="5" t="str">
        <f t="shared" si="146"/>
        <v/>
      </c>
      <c r="BW661" s="5" t="str">
        <f t="shared" si="147"/>
        <v/>
      </c>
      <c r="BX661" s="14" t="str">
        <f t="shared" si="148"/>
        <v/>
      </c>
      <c r="BY661" s="28"/>
      <c r="BZ661" s="15"/>
      <c r="CA661" s="5" t="str">
        <f t="shared" si="141"/>
        <v/>
      </c>
      <c r="CC661" s="5"/>
      <c r="CD661" s="5" t="str">
        <f t="shared" si="149"/>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ca="1" si="150"/>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43"/>
      <c r="AY662" s="124"/>
      <c r="AZ662" s="124"/>
      <c r="BA662" s="4"/>
      <c r="BB662" s="127"/>
      <c r="BE662" s="9"/>
      <c r="BH662" s="7" t="str">
        <f t="shared" ca="1" si="144"/>
        <v/>
      </c>
      <c r="BI662" s="4" t="str">
        <f t="shared" si="152"/>
        <v/>
      </c>
      <c r="BJ662" s="123" t="str">
        <f t="shared" si="145"/>
        <v/>
      </c>
      <c r="BK662" s="140" t="str">
        <f t="shared" si="151"/>
        <v/>
      </c>
      <c r="BP662" s="5"/>
      <c r="BQ662" s="4" t="str">
        <f>IF(IFERROR(VLOOKUP(C662,C663:C$1993,1,0),"")="","",COUNTIF(C:C,C662))</f>
        <v/>
      </c>
      <c r="BS662" s="5"/>
      <c r="BT662" s="5"/>
      <c r="BU662" s="5" t="str">
        <f>IF(B662="","",IF(BQ662="",1+(MAX(BU$2:BU661)),""))</f>
        <v/>
      </c>
      <c r="BV662" s="5" t="str">
        <f t="shared" si="146"/>
        <v/>
      </c>
      <c r="BW662" s="5" t="str">
        <f t="shared" si="147"/>
        <v/>
      </c>
      <c r="BX662" s="14" t="str">
        <f t="shared" si="148"/>
        <v/>
      </c>
      <c r="BY662" s="28"/>
      <c r="BZ662" s="15"/>
      <c r="CA662" s="5" t="str">
        <f t="shared" ref="CA662:CA725" si="153">CONCATENATE(AI662,AJ662,AK662,AL662,AM662)</f>
        <v/>
      </c>
      <c r="CC662" s="5"/>
      <c r="CD662" s="5" t="str">
        <f t="shared" si="149"/>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ca="1" si="150"/>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43"/>
      <c r="AY663" s="124"/>
      <c r="AZ663" s="124"/>
      <c r="BA663" s="4"/>
      <c r="BB663" s="127"/>
      <c r="BE663" s="9"/>
      <c r="BH663" s="7" t="str">
        <f t="shared" ca="1" si="144"/>
        <v/>
      </c>
      <c r="BI663" s="4" t="str">
        <f t="shared" si="152"/>
        <v/>
      </c>
      <c r="BJ663" s="123" t="str">
        <f t="shared" si="145"/>
        <v/>
      </c>
      <c r="BK663" s="140" t="str">
        <f t="shared" si="151"/>
        <v/>
      </c>
      <c r="BP663" s="5"/>
      <c r="BQ663" s="4" t="str">
        <f>IF(IFERROR(VLOOKUP(C663,C664:C$1993,1,0),"")="","",COUNTIF(C:C,C663))</f>
        <v/>
      </c>
      <c r="BS663" s="5"/>
      <c r="BT663" s="5"/>
      <c r="BU663" s="5" t="str">
        <f>IF(B663="","",IF(BQ663="",1+(MAX(BU$2:BU662)),""))</f>
        <v/>
      </c>
      <c r="BV663" s="5" t="str">
        <f t="shared" si="146"/>
        <v/>
      </c>
      <c r="BW663" s="5" t="str">
        <f t="shared" si="147"/>
        <v/>
      </c>
      <c r="BX663" s="14" t="str">
        <f t="shared" si="148"/>
        <v/>
      </c>
      <c r="BY663" s="28"/>
      <c r="BZ663" s="15"/>
      <c r="CA663" s="5" t="str">
        <f t="shared" si="153"/>
        <v/>
      </c>
      <c r="CC663" s="5"/>
      <c r="CD663" s="5" t="str">
        <f t="shared" si="149"/>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ca="1" si="150"/>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43"/>
      <c r="AY664" s="124"/>
      <c r="AZ664" s="124"/>
      <c r="BA664" s="4"/>
      <c r="BB664" s="127"/>
      <c r="BE664" s="9"/>
      <c r="BH664" s="7" t="str">
        <f t="shared" ca="1" si="144"/>
        <v/>
      </c>
      <c r="BI664" s="4" t="str">
        <f t="shared" si="152"/>
        <v/>
      </c>
      <c r="BJ664" s="123" t="str">
        <f t="shared" si="145"/>
        <v/>
      </c>
      <c r="BK664" s="140" t="str">
        <f t="shared" si="151"/>
        <v/>
      </c>
      <c r="BP664" s="5"/>
      <c r="BQ664" s="4" t="str">
        <f>IF(IFERROR(VLOOKUP(C664,C665:C$1993,1,0),"")="","",COUNTIF(C:C,C664))</f>
        <v/>
      </c>
      <c r="BS664" s="5"/>
      <c r="BT664" s="5"/>
      <c r="BU664" s="5" t="str">
        <f>IF(B664="","",IF(BQ664="",1+(MAX(BU$2:BU663)),""))</f>
        <v/>
      </c>
      <c r="BV664" s="5" t="str">
        <f t="shared" si="146"/>
        <v/>
      </c>
      <c r="BW664" s="5" t="str">
        <f t="shared" si="147"/>
        <v/>
      </c>
      <c r="BX664" s="14" t="str">
        <f t="shared" si="148"/>
        <v/>
      </c>
      <c r="BY664" s="28"/>
      <c r="BZ664" s="15"/>
      <c r="CA664" s="5" t="str">
        <f t="shared" si="153"/>
        <v/>
      </c>
      <c r="CC664" s="5"/>
      <c r="CD664" s="5" t="str">
        <f t="shared" si="149"/>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ca="1" si="150"/>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43"/>
      <c r="AY665" s="124"/>
      <c r="AZ665" s="124"/>
      <c r="BA665" s="4"/>
      <c r="BB665" s="127"/>
      <c r="BE665" s="9"/>
      <c r="BH665" s="7" t="str">
        <f t="shared" ca="1" si="144"/>
        <v/>
      </c>
      <c r="BI665" s="4" t="str">
        <f t="shared" si="152"/>
        <v/>
      </c>
      <c r="BJ665" s="123" t="str">
        <f t="shared" si="145"/>
        <v/>
      </c>
      <c r="BK665" s="140" t="str">
        <f t="shared" si="151"/>
        <v/>
      </c>
      <c r="BP665" s="5"/>
      <c r="BQ665" s="4" t="str">
        <f>IF(IFERROR(VLOOKUP(C665,C666:C$1993,1,0),"")="","",COUNTIF(C:C,C665))</f>
        <v/>
      </c>
      <c r="BS665" s="5"/>
      <c r="BT665" s="5"/>
      <c r="BU665" s="5" t="str">
        <f>IF(B665="","",IF(BQ665="",1+(MAX(BU$2:BU664)),""))</f>
        <v/>
      </c>
      <c r="BV665" s="5" t="str">
        <f t="shared" si="146"/>
        <v/>
      </c>
      <c r="BW665" s="5" t="str">
        <f t="shared" si="147"/>
        <v/>
      </c>
      <c r="BX665" s="14" t="str">
        <f t="shared" si="148"/>
        <v/>
      </c>
      <c r="BY665" s="28"/>
      <c r="BZ665" s="15"/>
      <c r="CA665" s="5" t="str">
        <f t="shared" si="153"/>
        <v/>
      </c>
      <c r="CC665" s="5"/>
      <c r="CD665" s="5" t="str">
        <f t="shared" si="149"/>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ca="1" si="150"/>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43"/>
      <c r="AY666" s="124"/>
      <c r="AZ666" s="124"/>
      <c r="BA666" s="4"/>
      <c r="BB666" s="127"/>
      <c r="BE666" s="9"/>
      <c r="BH666" s="7" t="str">
        <f t="shared" ca="1" si="144"/>
        <v/>
      </c>
      <c r="BI666" s="4" t="str">
        <f t="shared" si="152"/>
        <v/>
      </c>
      <c r="BJ666" s="123" t="str">
        <f t="shared" si="145"/>
        <v/>
      </c>
      <c r="BK666" s="140" t="str">
        <f t="shared" si="151"/>
        <v/>
      </c>
      <c r="BP666" s="5"/>
      <c r="BQ666" s="4" t="str">
        <f>IF(IFERROR(VLOOKUP(C666,C667:C$1993,1,0),"")="","",COUNTIF(C:C,C666))</f>
        <v/>
      </c>
      <c r="BS666" s="5"/>
      <c r="BT666" s="5"/>
      <c r="BU666" s="5" t="str">
        <f>IF(B666="","",IF(BQ666="",1+(MAX(BU$2:BU665)),""))</f>
        <v/>
      </c>
      <c r="BV666" s="5" t="str">
        <f t="shared" si="146"/>
        <v/>
      </c>
      <c r="BW666" s="5" t="str">
        <f t="shared" si="147"/>
        <v/>
      </c>
      <c r="BX666" s="14" t="str">
        <f t="shared" si="148"/>
        <v/>
      </c>
      <c r="BY666" s="28"/>
      <c r="BZ666" s="15"/>
      <c r="CA666" s="5" t="str">
        <f t="shared" si="153"/>
        <v/>
      </c>
      <c r="CC666" s="5"/>
      <c r="CD666" s="5" t="str">
        <f t="shared" si="149"/>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ca="1" si="150"/>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43"/>
      <c r="AY667" s="124"/>
      <c r="AZ667" s="124"/>
      <c r="BA667" s="4"/>
      <c r="BB667" s="127"/>
      <c r="BE667" s="9"/>
      <c r="BH667" s="7" t="str">
        <f t="shared" ca="1" si="144"/>
        <v/>
      </c>
      <c r="BI667" s="4" t="str">
        <f t="shared" si="152"/>
        <v/>
      </c>
      <c r="BJ667" s="123" t="str">
        <f t="shared" si="145"/>
        <v/>
      </c>
      <c r="BK667" s="140" t="str">
        <f t="shared" si="151"/>
        <v/>
      </c>
      <c r="BP667" s="5"/>
      <c r="BQ667" s="4" t="str">
        <f>IF(IFERROR(VLOOKUP(C667,C668:C$1993,1,0),"")="","",COUNTIF(C:C,C667))</f>
        <v/>
      </c>
      <c r="BS667" s="5"/>
      <c r="BT667" s="5"/>
      <c r="BU667" s="5" t="str">
        <f>IF(B667="","",IF(BQ667="",1+(MAX(BU$2:BU666)),""))</f>
        <v/>
      </c>
      <c r="BV667" s="5" t="str">
        <f t="shared" si="146"/>
        <v/>
      </c>
      <c r="BW667" s="5" t="str">
        <f t="shared" si="147"/>
        <v/>
      </c>
      <c r="BX667" s="14" t="str">
        <f t="shared" si="148"/>
        <v/>
      </c>
      <c r="BY667" s="28"/>
      <c r="BZ667" s="15"/>
      <c r="CA667" s="5" t="str">
        <f t="shared" si="153"/>
        <v/>
      </c>
      <c r="CC667" s="5"/>
      <c r="CD667" s="5" t="str">
        <f t="shared" si="149"/>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ca="1" si="150"/>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43"/>
      <c r="AY668" s="124"/>
      <c r="AZ668" s="124"/>
      <c r="BA668" s="4"/>
      <c r="BB668" s="127"/>
      <c r="BE668" s="9"/>
      <c r="BH668" s="7" t="str">
        <f t="shared" ca="1" si="144"/>
        <v/>
      </c>
      <c r="BI668" s="4" t="str">
        <f t="shared" si="152"/>
        <v/>
      </c>
      <c r="BJ668" s="123" t="str">
        <f t="shared" si="145"/>
        <v/>
      </c>
      <c r="BK668" s="140" t="str">
        <f t="shared" si="151"/>
        <v/>
      </c>
      <c r="BP668" s="5"/>
      <c r="BQ668" s="4" t="str">
        <f>IF(IFERROR(VLOOKUP(C668,C669:C$1993,1,0),"")="","",COUNTIF(C:C,C668))</f>
        <v/>
      </c>
      <c r="BS668" s="5"/>
      <c r="BT668" s="5"/>
      <c r="BU668" s="5" t="str">
        <f>IF(B668="","",IF(BQ668="",1+(MAX(BU$2:BU667)),""))</f>
        <v/>
      </c>
      <c r="BV668" s="5" t="str">
        <f t="shared" si="146"/>
        <v/>
      </c>
      <c r="BW668" s="5" t="str">
        <f t="shared" si="147"/>
        <v/>
      </c>
      <c r="BX668" s="14" t="str">
        <f t="shared" si="148"/>
        <v/>
      </c>
      <c r="BY668" s="28"/>
      <c r="BZ668" s="15"/>
      <c r="CA668" s="5" t="str">
        <f t="shared" si="153"/>
        <v/>
      </c>
      <c r="CC668" s="5"/>
      <c r="CD668" s="5" t="str">
        <f t="shared" si="149"/>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ca="1" si="150"/>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43"/>
      <c r="AY669" s="124"/>
      <c r="AZ669" s="124"/>
      <c r="BA669" s="4"/>
      <c r="BB669" s="127"/>
      <c r="BE669" s="9"/>
      <c r="BH669" s="7" t="str">
        <f t="shared" ca="1" si="144"/>
        <v/>
      </c>
      <c r="BI669" s="4" t="str">
        <f t="shared" si="152"/>
        <v/>
      </c>
      <c r="BJ669" s="123" t="str">
        <f t="shared" si="145"/>
        <v/>
      </c>
      <c r="BK669" s="140" t="str">
        <f t="shared" si="151"/>
        <v/>
      </c>
      <c r="BP669" s="5"/>
      <c r="BQ669" s="4" t="str">
        <f>IF(IFERROR(VLOOKUP(C669,C670:C$1993,1,0),"")="","",COUNTIF(C:C,C669))</f>
        <v/>
      </c>
      <c r="BS669" s="5"/>
      <c r="BT669" s="5"/>
      <c r="BU669" s="5" t="str">
        <f>IF(B669="","",IF(BQ669="",1+(MAX(BU$2:BU668)),""))</f>
        <v/>
      </c>
      <c r="BV669" s="5" t="str">
        <f t="shared" si="146"/>
        <v/>
      </c>
      <c r="BW669" s="5" t="str">
        <f t="shared" si="147"/>
        <v/>
      </c>
      <c r="BX669" s="14" t="str">
        <f t="shared" si="148"/>
        <v/>
      </c>
      <c r="BY669" s="28"/>
      <c r="BZ669" s="15"/>
      <c r="CA669" s="5" t="str">
        <f t="shared" si="153"/>
        <v/>
      </c>
      <c r="CC669" s="5"/>
      <c r="CD669" s="5" t="str">
        <f t="shared" si="149"/>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ca="1" si="150"/>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43"/>
      <c r="AY670" s="124"/>
      <c r="AZ670" s="124"/>
      <c r="BA670" s="4"/>
      <c r="BB670" s="127"/>
      <c r="BE670" s="9"/>
      <c r="BH670" s="7" t="str">
        <f t="shared" ca="1" si="144"/>
        <v/>
      </c>
      <c r="BI670" s="4" t="str">
        <f t="shared" si="152"/>
        <v/>
      </c>
      <c r="BJ670" s="123" t="str">
        <f t="shared" si="145"/>
        <v/>
      </c>
      <c r="BK670" s="140" t="str">
        <f t="shared" si="151"/>
        <v/>
      </c>
      <c r="BP670" s="5"/>
      <c r="BQ670" s="4" t="str">
        <f>IF(IFERROR(VLOOKUP(C670,C671:C$1993,1,0),"")="","",COUNTIF(C:C,C670))</f>
        <v/>
      </c>
      <c r="BS670" s="5"/>
      <c r="BT670" s="5"/>
      <c r="BU670" s="5" t="str">
        <f>IF(B670="","",IF(BQ670="",1+(MAX(BU$2:BU669)),""))</f>
        <v/>
      </c>
      <c r="BV670" s="5" t="str">
        <f t="shared" si="146"/>
        <v/>
      </c>
      <c r="BW670" s="5" t="str">
        <f t="shared" si="147"/>
        <v/>
      </c>
      <c r="BX670" s="14" t="str">
        <f t="shared" si="148"/>
        <v/>
      </c>
      <c r="BY670" s="28"/>
      <c r="BZ670" s="15"/>
      <c r="CA670" s="5" t="str">
        <f t="shared" si="153"/>
        <v/>
      </c>
      <c r="CC670" s="5"/>
      <c r="CD670" s="5" t="str">
        <f t="shared" si="149"/>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ca="1" si="150"/>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43"/>
      <c r="AY671" s="124"/>
      <c r="AZ671" s="124"/>
      <c r="BA671" s="4"/>
      <c r="BB671" s="127"/>
      <c r="BE671" s="9"/>
      <c r="BH671" s="7" t="str">
        <f t="shared" ca="1" si="144"/>
        <v/>
      </c>
      <c r="BI671" s="4" t="str">
        <f t="shared" si="152"/>
        <v/>
      </c>
      <c r="BJ671" s="123" t="str">
        <f t="shared" si="145"/>
        <v/>
      </c>
      <c r="BK671" s="140" t="str">
        <f t="shared" si="151"/>
        <v/>
      </c>
      <c r="BP671" s="5"/>
      <c r="BQ671" s="4" t="str">
        <f>IF(IFERROR(VLOOKUP(C671,C672:C$1993,1,0),"")="","",COUNTIF(C:C,C671))</f>
        <v/>
      </c>
      <c r="BS671" s="5"/>
      <c r="BT671" s="5"/>
      <c r="BU671" s="5" t="str">
        <f>IF(B671="","",IF(BQ671="",1+(MAX(BU$2:BU670)),""))</f>
        <v/>
      </c>
      <c r="BV671" s="5" t="str">
        <f t="shared" si="146"/>
        <v/>
      </c>
      <c r="BW671" s="5" t="str">
        <f t="shared" si="147"/>
        <v/>
      </c>
      <c r="BX671" s="14" t="str">
        <f t="shared" si="148"/>
        <v/>
      </c>
      <c r="BY671" s="28"/>
      <c r="BZ671" s="15"/>
      <c r="CA671" s="5" t="str">
        <f t="shared" si="153"/>
        <v/>
      </c>
      <c r="CC671" s="5"/>
      <c r="CD671" s="5" t="str">
        <f t="shared" si="149"/>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ca="1" si="150"/>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43"/>
      <c r="AY672" s="124"/>
      <c r="AZ672" s="124"/>
      <c r="BA672" s="4"/>
      <c r="BB672" s="127"/>
      <c r="BE672" s="9"/>
      <c r="BH672" s="7" t="str">
        <f t="shared" ca="1" si="144"/>
        <v/>
      </c>
      <c r="BI672" s="4" t="str">
        <f t="shared" si="152"/>
        <v/>
      </c>
      <c r="BJ672" s="123" t="str">
        <f t="shared" si="145"/>
        <v/>
      </c>
      <c r="BK672" s="140" t="str">
        <f t="shared" si="151"/>
        <v/>
      </c>
      <c r="BP672" s="5"/>
      <c r="BQ672" s="4" t="str">
        <f>IF(IFERROR(VLOOKUP(C672,C673:C$1993,1,0),"")="","",COUNTIF(C:C,C672))</f>
        <v/>
      </c>
      <c r="BS672" s="5"/>
      <c r="BT672" s="5"/>
      <c r="BU672" s="5" t="str">
        <f>IF(B672="","",IF(BQ672="",1+(MAX(BU$2:BU671)),""))</f>
        <v/>
      </c>
      <c r="BV672" s="5" t="str">
        <f t="shared" si="146"/>
        <v/>
      </c>
      <c r="BW672" s="5" t="str">
        <f t="shared" si="147"/>
        <v/>
      </c>
      <c r="BX672" s="14" t="str">
        <f t="shared" si="148"/>
        <v/>
      </c>
      <c r="BY672" s="28"/>
      <c r="BZ672" s="15"/>
      <c r="CA672" s="5" t="str">
        <f t="shared" si="153"/>
        <v/>
      </c>
      <c r="CC672" s="5"/>
      <c r="CD672" s="5" t="str">
        <f t="shared" si="149"/>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ca="1" si="150"/>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43"/>
      <c r="AY673" s="124"/>
      <c r="AZ673" s="124"/>
      <c r="BA673" s="4"/>
      <c r="BB673" s="127"/>
      <c r="BE673" s="9"/>
      <c r="BH673" s="7" t="str">
        <f t="shared" ca="1" si="144"/>
        <v/>
      </c>
      <c r="BI673" s="4" t="str">
        <f t="shared" si="152"/>
        <v/>
      </c>
      <c r="BJ673" s="123" t="str">
        <f t="shared" si="145"/>
        <v/>
      </c>
      <c r="BK673" s="140" t="str">
        <f t="shared" si="151"/>
        <v/>
      </c>
      <c r="BP673" s="5"/>
      <c r="BQ673" s="4" t="str">
        <f>IF(IFERROR(VLOOKUP(C673,C674:C$1993,1,0),"")="","",COUNTIF(C:C,C673))</f>
        <v/>
      </c>
      <c r="BS673" s="5"/>
      <c r="BT673" s="5"/>
      <c r="BU673" s="5" t="str">
        <f>IF(B673="","",IF(BQ673="",1+(MAX(BU$2:BU672)),""))</f>
        <v/>
      </c>
      <c r="BV673" s="5" t="str">
        <f t="shared" si="146"/>
        <v/>
      </c>
      <c r="BW673" s="5" t="str">
        <f t="shared" si="147"/>
        <v/>
      </c>
      <c r="BX673" s="14" t="str">
        <f t="shared" si="148"/>
        <v/>
      </c>
      <c r="BY673" s="28"/>
      <c r="BZ673" s="15"/>
      <c r="CA673" s="5" t="str">
        <f t="shared" si="153"/>
        <v/>
      </c>
      <c r="CC673" s="5"/>
      <c r="CD673" s="5" t="str">
        <f t="shared" si="149"/>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ca="1" si="150"/>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43"/>
      <c r="AY674" s="124"/>
      <c r="AZ674" s="124"/>
      <c r="BA674" s="4"/>
      <c r="BB674" s="127"/>
      <c r="BE674" s="9"/>
      <c r="BH674" s="7" t="str">
        <f t="shared" ca="1" si="144"/>
        <v/>
      </c>
      <c r="BI674" s="4" t="str">
        <f t="shared" si="152"/>
        <v/>
      </c>
      <c r="BJ674" s="123" t="str">
        <f t="shared" si="145"/>
        <v/>
      </c>
      <c r="BK674" s="140" t="str">
        <f t="shared" si="151"/>
        <v/>
      </c>
      <c r="BP674" s="5"/>
      <c r="BQ674" s="4" t="str">
        <f>IF(IFERROR(VLOOKUP(C674,C675:C$1993,1,0),"")="","",COUNTIF(C:C,C674))</f>
        <v/>
      </c>
      <c r="BS674" s="5"/>
      <c r="BT674" s="5"/>
      <c r="BU674" s="5" t="str">
        <f>IF(B674="","",IF(BQ674="",1+(MAX(BU$2:BU673)),""))</f>
        <v/>
      </c>
      <c r="BV674" s="5" t="str">
        <f t="shared" si="146"/>
        <v/>
      </c>
      <c r="BW674" s="5" t="str">
        <f t="shared" si="147"/>
        <v/>
      </c>
      <c r="BX674" s="14" t="str">
        <f t="shared" si="148"/>
        <v/>
      </c>
      <c r="BY674" s="28"/>
      <c r="BZ674" s="15"/>
      <c r="CA674" s="5" t="str">
        <f t="shared" si="153"/>
        <v/>
      </c>
      <c r="CC674" s="5"/>
      <c r="CD674" s="5" t="str">
        <f t="shared" si="149"/>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ca="1" si="150"/>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43"/>
      <c r="AY675" s="124"/>
      <c r="AZ675" s="124"/>
      <c r="BA675" s="4"/>
      <c r="BB675" s="127"/>
      <c r="BE675" s="9"/>
      <c r="BH675" s="7" t="str">
        <f t="shared" ca="1" si="144"/>
        <v/>
      </c>
      <c r="BI675" s="4" t="str">
        <f t="shared" si="152"/>
        <v/>
      </c>
      <c r="BJ675" s="123" t="str">
        <f t="shared" si="145"/>
        <v/>
      </c>
      <c r="BK675" s="140" t="str">
        <f t="shared" si="151"/>
        <v/>
      </c>
      <c r="BP675" s="5"/>
      <c r="BQ675" s="4" t="str">
        <f>IF(IFERROR(VLOOKUP(C675,C676:C$1993,1,0),"")="","",COUNTIF(C:C,C675))</f>
        <v/>
      </c>
      <c r="BS675" s="5"/>
      <c r="BT675" s="5"/>
      <c r="BU675" s="5" t="str">
        <f>IF(B675="","",IF(BQ675="",1+(MAX(BU$2:BU674)),""))</f>
        <v/>
      </c>
      <c r="BV675" s="5" t="str">
        <f t="shared" si="146"/>
        <v/>
      </c>
      <c r="BW675" s="5" t="str">
        <f t="shared" si="147"/>
        <v/>
      </c>
      <c r="BX675" s="14" t="str">
        <f t="shared" si="148"/>
        <v/>
      </c>
      <c r="BY675" s="28"/>
      <c r="BZ675" s="15"/>
      <c r="CA675" s="5" t="str">
        <f t="shared" si="153"/>
        <v/>
      </c>
      <c r="CC675" s="5"/>
      <c r="CD675" s="5" t="str">
        <f t="shared" si="149"/>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ca="1" si="150"/>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43"/>
      <c r="AY676" s="124"/>
      <c r="AZ676" s="124"/>
      <c r="BA676" s="4"/>
      <c r="BB676" s="127"/>
      <c r="BE676" s="9"/>
      <c r="BH676" s="7" t="str">
        <f t="shared" ca="1" si="144"/>
        <v/>
      </c>
      <c r="BI676" s="4" t="str">
        <f t="shared" si="152"/>
        <v/>
      </c>
      <c r="BJ676" s="123" t="str">
        <f t="shared" si="145"/>
        <v/>
      </c>
      <c r="BK676" s="140" t="str">
        <f t="shared" si="151"/>
        <v/>
      </c>
      <c r="BP676" s="5"/>
      <c r="BQ676" s="4" t="str">
        <f>IF(IFERROR(VLOOKUP(C676,C677:C$1993,1,0),"")="","",COUNTIF(C:C,C676))</f>
        <v/>
      </c>
      <c r="BS676" s="5"/>
      <c r="BT676" s="5"/>
      <c r="BU676" s="5" t="str">
        <f>IF(B676="","",IF(BQ676="",1+(MAX(BU$2:BU675)),""))</f>
        <v/>
      </c>
      <c r="BV676" s="5" t="str">
        <f t="shared" si="146"/>
        <v/>
      </c>
      <c r="BW676" s="5" t="str">
        <f t="shared" si="147"/>
        <v/>
      </c>
      <c r="BX676" s="14" t="str">
        <f t="shared" si="148"/>
        <v/>
      </c>
      <c r="BY676" s="28"/>
      <c r="BZ676" s="15"/>
      <c r="CA676" s="5" t="str">
        <f t="shared" si="153"/>
        <v/>
      </c>
      <c r="CC676" s="5"/>
      <c r="CD676" s="5" t="str">
        <f t="shared" si="149"/>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ca="1" si="150"/>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43"/>
      <c r="AY677" s="124"/>
      <c r="AZ677" s="124"/>
      <c r="BA677" s="4"/>
      <c r="BB677" s="127"/>
      <c r="BE677" s="9"/>
      <c r="BH677" s="7" t="str">
        <f t="shared" ca="1" si="144"/>
        <v/>
      </c>
      <c r="BI677" s="4" t="str">
        <f t="shared" si="152"/>
        <v/>
      </c>
      <c r="BJ677" s="123" t="str">
        <f t="shared" si="145"/>
        <v/>
      </c>
      <c r="BK677" s="140" t="str">
        <f t="shared" si="151"/>
        <v/>
      </c>
      <c r="BP677" s="5"/>
      <c r="BQ677" s="4" t="str">
        <f>IF(IFERROR(VLOOKUP(C677,C678:C$1993,1,0),"")="","",COUNTIF(C:C,C677))</f>
        <v/>
      </c>
      <c r="BS677" s="5"/>
      <c r="BT677" s="5"/>
      <c r="BU677" s="5" t="str">
        <f>IF(B677="","",IF(BQ677="",1+(MAX(BU$2:BU676)),""))</f>
        <v/>
      </c>
      <c r="BV677" s="5" t="str">
        <f t="shared" si="146"/>
        <v/>
      </c>
      <c r="BW677" s="5" t="str">
        <f t="shared" si="147"/>
        <v/>
      </c>
      <c r="BX677" s="14" t="str">
        <f t="shared" si="148"/>
        <v/>
      </c>
      <c r="BY677" s="28"/>
      <c r="BZ677" s="15"/>
      <c r="CA677" s="5" t="str">
        <f t="shared" si="153"/>
        <v/>
      </c>
      <c r="CC677" s="5"/>
      <c r="CD677" s="5" t="str">
        <f t="shared" si="149"/>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ca="1" si="150"/>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43"/>
      <c r="AY678" s="124"/>
      <c r="AZ678" s="124"/>
      <c r="BA678" s="4"/>
      <c r="BB678" s="127"/>
      <c r="BE678" s="9"/>
      <c r="BH678" s="7" t="str">
        <f t="shared" ca="1" si="144"/>
        <v/>
      </c>
      <c r="BI678" s="4" t="str">
        <f t="shared" si="152"/>
        <v/>
      </c>
      <c r="BJ678" s="123" t="str">
        <f t="shared" si="145"/>
        <v/>
      </c>
      <c r="BK678" s="140" t="str">
        <f t="shared" si="151"/>
        <v/>
      </c>
      <c r="BP678" s="5"/>
      <c r="BQ678" s="4" t="str">
        <f>IF(IFERROR(VLOOKUP(C678,C679:C$1993,1,0),"")="","",COUNTIF(C:C,C678))</f>
        <v/>
      </c>
      <c r="BS678" s="5"/>
      <c r="BT678" s="5"/>
      <c r="BU678" s="5" t="str">
        <f>IF(B678="","",IF(BQ678="",1+(MAX(BU$2:BU677)),""))</f>
        <v/>
      </c>
      <c r="BV678" s="5" t="str">
        <f t="shared" si="146"/>
        <v/>
      </c>
      <c r="BW678" s="5" t="str">
        <f t="shared" si="147"/>
        <v/>
      </c>
      <c r="BX678" s="14" t="str">
        <f t="shared" si="148"/>
        <v/>
      </c>
      <c r="BY678" s="28"/>
      <c r="BZ678" s="15"/>
      <c r="CA678" s="5" t="str">
        <f t="shared" si="153"/>
        <v/>
      </c>
      <c r="CC678" s="5"/>
      <c r="CD678" s="5" t="str">
        <f t="shared" si="149"/>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ca="1" si="150"/>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43"/>
      <c r="AY679" s="124"/>
      <c r="AZ679" s="124"/>
      <c r="BA679" s="4"/>
      <c r="BB679" s="127"/>
      <c r="BE679" s="9"/>
      <c r="BH679" s="7" t="str">
        <f t="shared" ca="1" si="144"/>
        <v/>
      </c>
      <c r="BI679" s="4" t="str">
        <f t="shared" si="152"/>
        <v/>
      </c>
      <c r="BJ679" s="123" t="str">
        <f t="shared" si="145"/>
        <v/>
      </c>
      <c r="BK679" s="140" t="str">
        <f t="shared" si="151"/>
        <v/>
      </c>
      <c r="BP679" s="5"/>
      <c r="BQ679" s="4" t="str">
        <f>IF(IFERROR(VLOOKUP(C679,C680:C$1993,1,0),"")="","",COUNTIF(C:C,C679))</f>
        <v/>
      </c>
      <c r="BS679" s="5"/>
      <c r="BT679" s="5"/>
      <c r="BU679" s="5" t="str">
        <f>IF(B679="","",IF(BQ679="",1+(MAX(BU$2:BU678)),""))</f>
        <v/>
      </c>
      <c r="BV679" s="5" t="str">
        <f t="shared" si="146"/>
        <v/>
      </c>
      <c r="BW679" s="5" t="str">
        <f t="shared" si="147"/>
        <v/>
      </c>
      <c r="BX679" s="14" t="str">
        <f t="shared" si="148"/>
        <v/>
      </c>
      <c r="BY679" s="28"/>
      <c r="BZ679" s="15"/>
      <c r="CA679" s="5" t="str">
        <f t="shared" si="153"/>
        <v/>
      </c>
      <c r="CC679" s="5"/>
      <c r="CD679" s="5" t="str">
        <f t="shared" si="149"/>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ca="1" si="150"/>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43"/>
      <c r="AY680" s="124"/>
      <c r="AZ680" s="124"/>
      <c r="BA680" s="4"/>
      <c r="BB680" s="127"/>
      <c r="BE680" s="9"/>
      <c r="BH680" s="7" t="str">
        <f t="shared" ca="1" si="144"/>
        <v/>
      </c>
      <c r="BI680" s="4" t="str">
        <f t="shared" si="152"/>
        <v/>
      </c>
      <c r="BJ680" s="123" t="str">
        <f t="shared" si="145"/>
        <v/>
      </c>
      <c r="BK680" s="140" t="str">
        <f t="shared" si="151"/>
        <v/>
      </c>
      <c r="BP680" s="5"/>
      <c r="BQ680" s="4" t="str">
        <f>IF(IFERROR(VLOOKUP(C680,C681:C$1993,1,0),"")="","",COUNTIF(C:C,C680))</f>
        <v/>
      </c>
      <c r="BS680" s="5"/>
      <c r="BT680" s="5"/>
      <c r="BU680" s="5" t="str">
        <f>IF(B680="","",IF(BQ680="",1+(MAX(BU$2:BU679)),""))</f>
        <v/>
      </c>
      <c r="BV680" s="5" t="str">
        <f t="shared" si="146"/>
        <v/>
      </c>
      <c r="BW680" s="5" t="str">
        <f t="shared" si="147"/>
        <v/>
      </c>
      <c r="BX680" s="14" t="str">
        <f t="shared" si="148"/>
        <v/>
      </c>
      <c r="BY680" s="28"/>
      <c r="BZ680" s="15"/>
      <c r="CA680" s="5" t="str">
        <f t="shared" si="153"/>
        <v/>
      </c>
      <c r="CC680" s="5"/>
      <c r="CD680" s="5" t="str">
        <f t="shared" si="149"/>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ca="1" si="150"/>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43"/>
      <c r="AY681" s="124"/>
      <c r="AZ681" s="124"/>
      <c r="BA681" s="4"/>
      <c r="BB681" s="127"/>
      <c r="BE681" s="9"/>
      <c r="BH681" s="7" t="str">
        <f t="shared" ca="1" si="144"/>
        <v/>
      </c>
      <c r="BI681" s="4" t="str">
        <f t="shared" si="152"/>
        <v/>
      </c>
      <c r="BJ681" s="123" t="str">
        <f t="shared" si="145"/>
        <v/>
      </c>
      <c r="BK681" s="140" t="str">
        <f t="shared" si="151"/>
        <v/>
      </c>
      <c r="BP681" s="5"/>
      <c r="BQ681" s="4" t="str">
        <f>IF(IFERROR(VLOOKUP(C681,C682:C$1993,1,0),"")="","",COUNTIF(C:C,C681))</f>
        <v/>
      </c>
      <c r="BS681" s="5"/>
      <c r="BT681" s="5"/>
      <c r="BU681" s="5" t="str">
        <f>IF(B681="","",IF(BQ681="",1+(MAX(BU$2:BU680)),""))</f>
        <v/>
      </c>
      <c r="BV681" s="5" t="str">
        <f t="shared" si="146"/>
        <v/>
      </c>
      <c r="BW681" s="5" t="str">
        <f t="shared" si="147"/>
        <v/>
      </c>
      <c r="BX681" s="14" t="str">
        <f t="shared" si="148"/>
        <v/>
      </c>
      <c r="BY681" s="28"/>
      <c r="BZ681" s="15"/>
      <c r="CA681" s="5" t="str">
        <f t="shared" si="153"/>
        <v/>
      </c>
      <c r="CC681" s="5"/>
      <c r="CD681" s="5" t="str">
        <f t="shared" si="149"/>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ca="1" si="150"/>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43"/>
      <c r="AY682" s="124"/>
      <c r="AZ682" s="124"/>
      <c r="BA682" s="4"/>
      <c r="BB682" s="127"/>
      <c r="BE682" s="9"/>
      <c r="BH682" s="7" t="str">
        <f t="shared" ca="1" si="144"/>
        <v/>
      </c>
      <c r="BI682" s="4" t="str">
        <f t="shared" si="152"/>
        <v/>
      </c>
      <c r="BJ682" s="123" t="str">
        <f t="shared" si="145"/>
        <v/>
      </c>
      <c r="BK682" s="140" t="str">
        <f t="shared" si="151"/>
        <v/>
      </c>
      <c r="BP682" s="5"/>
      <c r="BQ682" s="4" t="str">
        <f>IF(IFERROR(VLOOKUP(C682,C683:C$1993,1,0),"")="","",COUNTIF(C:C,C682))</f>
        <v/>
      </c>
      <c r="BS682" s="5"/>
      <c r="BT682" s="5"/>
      <c r="BU682" s="5" t="str">
        <f>IF(B682="","",IF(BQ682="",1+(MAX(BU$2:BU681)),""))</f>
        <v/>
      </c>
      <c r="BV682" s="5" t="str">
        <f t="shared" si="146"/>
        <v/>
      </c>
      <c r="BW682" s="5" t="str">
        <f t="shared" si="147"/>
        <v/>
      </c>
      <c r="BX682" s="14" t="str">
        <f t="shared" si="148"/>
        <v/>
      </c>
      <c r="BY682" s="28"/>
      <c r="BZ682" s="15"/>
      <c r="CA682" s="5" t="str">
        <f t="shared" si="153"/>
        <v/>
      </c>
      <c r="CC682" s="5"/>
      <c r="CD682" s="5" t="str">
        <f t="shared" si="149"/>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ca="1" si="150"/>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43"/>
      <c r="AY683" s="124"/>
      <c r="AZ683" s="124"/>
      <c r="BA683" s="4"/>
      <c r="BB683" s="127"/>
      <c r="BE683" s="9"/>
      <c r="BH683" s="7" t="str">
        <f t="shared" ca="1" si="144"/>
        <v/>
      </c>
      <c r="BI683" s="4" t="str">
        <f t="shared" si="152"/>
        <v/>
      </c>
      <c r="BJ683" s="123" t="str">
        <f t="shared" si="145"/>
        <v/>
      </c>
      <c r="BK683" s="140" t="str">
        <f t="shared" si="151"/>
        <v/>
      </c>
      <c r="BP683" s="5"/>
      <c r="BQ683" s="4" t="str">
        <f>IF(IFERROR(VLOOKUP(C683,C684:C$1993,1,0),"")="","",COUNTIF(C:C,C683))</f>
        <v/>
      </c>
      <c r="BS683" s="5"/>
      <c r="BT683" s="5"/>
      <c r="BU683" s="5" t="str">
        <f>IF(B683="","",IF(BQ683="",1+(MAX(BU$2:BU682)),""))</f>
        <v/>
      </c>
      <c r="BV683" s="5" t="str">
        <f t="shared" si="146"/>
        <v/>
      </c>
      <c r="BW683" s="5" t="str">
        <f t="shared" si="147"/>
        <v/>
      </c>
      <c r="BX683" s="14" t="str">
        <f t="shared" si="148"/>
        <v/>
      </c>
      <c r="BY683" s="28"/>
      <c r="BZ683" s="15"/>
      <c r="CA683" s="5" t="str">
        <f t="shared" si="153"/>
        <v/>
      </c>
      <c r="CC683" s="5"/>
      <c r="CD683" s="5" t="str">
        <f t="shared" si="149"/>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ca="1" si="150"/>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43"/>
      <c r="AY684" s="124"/>
      <c r="AZ684" s="124"/>
      <c r="BA684" s="4"/>
      <c r="BB684" s="127"/>
      <c r="BE684" s="9"/>
      <c r="BH684" s="7" t="str">
        <f t="shared" ca="1" si="144"/>
        <v/>
      </c>
      <c r="BI684" s="4" t="str">
        <f t="shared" si="152"/>
        <v/>
      </c>
      <c r="BJ684" s="123" t="str">
        <f t="shared" si="145"/>
        <v/>
      </c>
      <c r="BK684" s="140" t="str">
        <f t="shared" si="151"/>
        <v/>
      </c>
      <c r="BP684" s="5"/>
      <c r="BQ684" s="4" t="str">
        <f>IF(IFERROR(VLOOKUP(C684,C685:C$1993,1,0),"")="","",COUNTIF(C:C,C684))</f>
        <v/>
      </c>
      <c r="BS684" s="5"/>
      <c r="BT684" s="5"/>
      <c r="BU684" s="5" t="str">
        <f>IF(B684="","",IF(BQ684="",1+(MAX(BU$2:BU683)),""))</f>
        <v/>
      </c>
      <c r="BV684" s="5" t="str">
        <f t="shared" si="146"/>
        <v/>
      </c>
      <c r="BW684" s="5" t="str">
        <f t="shared" si="147"/>
        <v/>
      </c>
      <c r="BX684" s="14" t="str">
        <f t="shared" si="148"/>
        <v/>
      </c>
      <c r="BY684" s="28"/>
      <c r="BZ684" s="15"/>
      <c r="CA684" s="5" t="str">
        <f t="shared" si="153"/>
        <v/>
      </c>
      <c r="CC684" s="5"/>
      <c r="CD684" s="5" t="str">
        <f t="shared" si="149"/>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ca="1" si="150"/>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43"/>
      <c r="AY685" s="124"/>
      <c r="AZ685" s="124"/>
      <c r="BA685" s="4"/>
      <c r="BB685" s="127"/>
      <c r="BE685" s="9"/>
      <c r="BH685" s="7" t="str">
        <f t="shared" ca="1" si="144"/>
        <v/>
      </c>
      <c r="BI685" s="4" t="str">
        <f t="shared" si="152"/>
        <v/>
      </c>
      <c r="BJ685" s="123" t="str">
        <f t="shared" si="145"/>
        <v/>
      </c>
      <c r="BK685" s="140" t="str">
        <f t="shared" si="151"/>
        <v/>
      </c>
      <c r="BP685" s="5"/>
      <c r="BQ685" s="4" t="str">
        <f>IF(IFERROR(VLOOKUP(C685,C686:C$1993,1,0),"")="","",COUNTIF(C:C,C685))</f>
        <v/>
      </c>
      <c r="BS685" s="5"/>
      <c r="BT685" s="5"/>
      <c r="BU685" s="5" t="str">
        <f>IF(B685="","",IF(BQ685="",1+(MAX(BU$2:BU684)),""))</f>
        <v/>
      </c>
      <c r="BV685" s="5" t="str">
        <f t="shared" si="146"/>
        <v/>
      </c>
      <c r="BW685" s="5" t="str">
        <f t="shared" si="147"/>
        <v/>
      </c>
      <c r="BX685" s="14" t="str">
        <f t="shared" si="148"/>
        <v/>
      </c>
      <c r="BY685" s="28"/>
      <c r="BZ685" s="15"/>
      <c r="CA685" s="5" t="str">
        <f t="shared" si="153"/>
        <v/>
      </c>
      <c r="CC685" s="5"/>
      <c r="CD685" s="5" t="str">
        <f t="shared" si="149"/>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ca="1" si="150"/>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43"/>
      <c r="AY686" s="124"/>
      <c r="AZ686" s="124"/>
      <c r="BA686" s="4"/>
      <c r="BB686" s="127"/>
      <c r="BE686" s="9"/>
      <c r="BH686" s="7" t="str">
        <f t="shared" ca="1" si="144"/>
        <v/>
      </c>
      <c r="BI686" s="4" t="str">
        <f t="shared" si="152"/>
        <v/>
      </c>
      <c r="BJ686" s="123" t="str">
        <f t="shared" si="145"/>
        <v/>
      </c>
      <c r="BK686" s="140" t="str">
        <f t="shared" si="151"/>
        <v/>
      </c>
      <c r="BP686" s="5"/>
      <c r="BQ686" s="4" t="str">
        <f>IF(IFERROR(VLOOKUP(C686,C687:C$1993,1,0),"")="","",COUNTIF(C:C,C686))</f>
        <v/>
      </c>
      <c r="BS686" s="5"/>
      <c r="BT686" s="5"/>
      <c r="BU686" s="5" t="str">
        <f>IF(B686="","",IF(BQ686="",1+(MAX(BU$2:BU685)),""))</f>
        <v/>
      </c>
      <c r="BV686" s="5" t="str">
        <f t="shared" si="146"/>
        <v/>
      </c>
      <c r="BW686" s="5" t="str">
        <f t="shared" si="147"/>
        <v/>
      </c>
      <c r="BX686" s="14" t="str">
        <f t="shared" si="148"/>
        <v/>
      </c>
      <c r="BY686" s="28"/>
      <c r="BZ686" s="15"/>
      <c r="CA686" s="5" t="str">
        <f t="shared" si="153"/>
        <v/>
      </c>
      <c r="CC686" s="5"/>
      <c r="CD686" s="5" t="str">
        <f t="shared" si="149"/>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ca="1" si="150"/>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43"/>
      <c r="AY687" s="124"/>
      <c r="AZ687" s="124"/>
      <c r="BA687" s="4"/>
      <c r="BB687" s="127"/>
      <c r="BE687" s="9"/>
      <c r="BH687" s="7" t="str">
        <f t="shared" ca="1" si="144"/>
        <v/>
      </c>
      <c r="BI687" s="4" t="str">
        <f t="shared" si="152"/>
        <v/>
      </c>
      <c r="BJ687" s="123" t="str">
        <f t="shared" si="145"/>
        <v/>
      </c>
      <c r="BK687" s="140" t="str">
        <f t="shared" si="151"/>
        <v/>
      </c>
      <c r="BP687" s="5"/>
      <c r="BQ687" s="4" t="str">
        <f>IF(IFERROR(VLOOKUP(C687,C688:C$1993,1,0),"")="","",COUNTIF(C:C,C687))</f>
        <v/>
      </c>
      <c r="BS687" s="5"/>
      <c r="BT687" s="5"/>
      <c r="BU687" s="5" t="str">
        <f>IF(B687="","",IF(BQ687="",1+(MAX(BU$2:BU686)),""))</f>
        <v/>
      </c>
      <c r="BV687" s="5" t="str">
        <f t="shared" si="146"/>
        <v/>
      </c>
      <c r="BW687" s="5" t="str">
        <f t="shared" si="147"/>
        <v/>
      </c>
      <c r="BX687" s="14" t="str">
        <f t="shared" si="148"/>
        <v/>
      </c>
      <c r="BY687" s="28"/>
      <c r="BZ687" s="15"/>
      <c r="CA687" s="5" t="str">
        <f t="shared" si="153"/>
        <v/>
      </c>
      <c r="CC687" s="5"/>
      <c r="CD687" s="5" t="str">
        <f t="shared" si="149"/>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ca="1" si="150"/>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43"/>
      <c r="AY688" s="124"/>
      <c r="AZ688" s="124"/>
      <c r="BA688" s="4"/>
      <c r="BB688" s="127"/>
      <c r="BE688" s="9"/>
      <c r="BH688" s="7" t="str">
        <f t="shared" ca="1" si="144"/>
        <v/>
      </c>
      <c r="BI688" s="4" t="str">
        <f t="shared" si="152"/>
        <v/>
      </c>
      <c r="BJ688" s="123" t="str">
        <f t="shared" si="145"/>
        <v/>
      </c>
      <c r="BK688" s="140" t="str">
        <f t="shared" si="151"/>
        <v/>
      </c>
      <c r="BP688" s="5"/>
      <c r="BQ688" s="4" t="str">
        <f>IF(IFERROR(VLOOKUP(C688,C689:C$1993,1,0),"")="","",COUNTIF(C:C,C688))</f>
        <v/>
      </c>
      <c r="BS688" s="5"/>
      <c r="BT688" s="5"/>
      <c r="BU688" s="5" t="str">
        <f>IF(B688="","",IF(BQ688="",1+(MAX(BU$2:BU687)),""))</f>
        <v/>
      </c>
      <c r="BV688" s="5" t="str">
        <f t="shared" si="146"/>
        <v/>
      </c>
      <c r="BW688" s="5" t="str">
        <f t="shared" si="147"/>
        <v/>
      </c>
      <c r="BX688" s="14" t="str">
        <f t="shared" si="148"/>
        <v/>
      </c>
      <c r="BY688" s="28"/>
      <c r="BZ688" s="15"/>
      <c r="CA688" s="5" t="str">
        <f t="shared" si="153"/>
        <v/>
      </c>
      <c r="CC688" s="5"/>
      <c r="CD688" s="5" t="str">
        <f t="shared" si="149"/>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ca="1" si="150"/>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43"/>
      <c r="AY689" s="124"/>
      <c r="AZ689" s="124"/>
      <c r="BA689" s="4"/>
      <c r="BB689" s="127"/>
      <c r="BE689" s="9"/>
      <c r="BH689" s="7" t="str">
        <f t="shared" ca="1" si="144"/>
        <v/>
      </c>
      <c r="BI689" s="4" t="str">
        <f t="shared" si="152"/>
        <v/>
      </c>
      <c r="BJ689" s="123" t="str">
        <f t="shared" si="145"/>
        <v/>
      </c>
      <c r="BK689" s="140" t="str">
        <f t="shared" si="151"/>
        <v/>
      </c>
      <c r="BP689" s="5"/>
      <c r="BQ689" s="4" t="str">
        <f>IF(IFERROR(VLOOKUP(C689,C690:C$1993,1,0),"")="","",COUNTIF(C:C,C689))</f>
        <v/>
      </c>
      <c r="BS689" s="5"/>
      <c r="BT689" s="5"/>
      <c r="BU689" s="5" t="str">
        <f>IF(B689="","",IF(BQ689="",1+(MAX(BU$2:BU688)),""))</f>
        <v/>
      </c>
      <c r="BV689" s="5" t="str">
        <f t="shared" si="146"/>
        <v/>
      </c>
      <c r="BW689" s="5" t="str">
        <f t="shared" si="147"/>
        <v/>
      </c>
      <c r="BX689" s="14" t="str">
        <f t="shared" si="148"/>
        <v/>
      </c>
      <c r="BY689" s="28"/>
      <c r="BZ689" s="15"/>
      <c r="CA689" s="5" t="str">
        <f t="shared" si="153"/>
        <v/>
      </c>
      <c r="CC689" s="5"/>
      <c r="CD689" s="5" t="str">
        <f t="shared" si="149"/>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ca="1" si="150"/>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43"/>
      <c r="AY690" s="124"/>
      <c r="AZ690" s="124"/>
      <c r="BA690" s="4"/>
      <c r="BB690" s="127"/>
      <c r="BE690" s="9"/>
      <c r="BH690" s="7" t="str">
        <f t="shared" ca="1" si="144"/>
        <v/>
      </c>
      <c r="BI690" s="4" t="str">
        <f t="shared" si="152"/>
        <v/>
      </c>
      <c r="BJ690" s="123" t="str">
        <f t="shared" si="145"/>
        <v/>
      </c>
      <c r="BK690" s="140" t="str">
        <f t="shared" si="151"/>
        <v/>
      </c>
      <c r="BP690" s="5"/>
      <c r="BQ690" s="4" t="str">
        <f>IF(IFERROR(VLOOKUP(C690,C691:C$1993,1,0),"")="","",COUNTIF(C:C,C690))</f>
        <v/>
      </c>
      <c r="BS690" s="5"/>
      <c r="BT690" s="5"/>
      <c r="BU690" s="5" t="str">
        <f>IF(B690="","",IF(BQ690="",1+(MAX(BU$2:BU689)),""))</f>
        <v/>
      </c>
      <c r="BV690" s="5" t="str">
        <f t="shared" si="146"/>
        <v/>
      </c>
      <c r="BW690" s="5" t="str">
        <f t="shared" si="147"/>
        <v/>
      </c>
      <c r="BX690" s="14" t="str">
        <f t="shared" si="148"/>
        <v/>
      </c>
      <c r="BY690" s="28"/>
      <c r="BZ690" s="15"/>
      <c r="CA690" s="5" t="str">
        <f t="shared" si="153"/>
        <v/>
      </c>
      <c r="CC690" s="5"/>
      <c r="CD690" s="5" t="str">
        <f t="shared" si="149"/>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ca="1" si="150"/>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43"/>
      <c r="AY691" s="124"/>
      <c r="AZ691" s="124"/>
      <c r="BA691" s="4"/>
      <c r="BB691" s="127"/>
      <c r="BE691" s="9"/>
      <c r="BH691" s="7" t="str">
        <f t="shared" ca="1" si="144"/>
        <v/>
      </c>
      <c r="BI691" s="4" t="str">
        <f t="shared" si="152"/>
        <v/>
      </c>
      <c r="BJ691" s="123" t="str">
        <f t="shared" si="145"/>
        <v/>
      </c>
      <c r="BK691" s="140" t="str">
        <f t="shared" si="151"/>
        <v/>
      </c>
      <c r="BP691" s="5"/>
      <c r="BQ691" s="4" t="str">
        <f>IF(IFERROR(VLOOKUP(C691,C692:C$1993,1,0),"")="","",COUNTIF(C:C,C691))</f>
        <v/>
      </c>
      <c r="BS691" s="5"/>
      <c r="BT691" s="5"/>
      <c r="BU691" s="5" t="str">
        <f>IF(B691="","",IF(BQ691="",1+(MAX(BU$2:BU690)),""))</f>
        <v/>
      </c>
      <c r="BV691" s="5" t="str">
        <f t="shared" si="146"/>
        <v/>
      </c>
      <c r="BW691" s="5" t="str">
        <f t="shared" si="147"/>
        <v/>
      </c>
      <c r="BX691" s="14" t="str">
        <f t="shared" si="148"/>
        <v/>
      </c>
      <c r="BY691" s="28"/>
      <c r="BZ691" s="15"/>
      <c r="CA691" s="5" t="str">
        <f t="shared" si="153"/>
        <v/>
      </c>
      <c r="CC691" s="5"/>
      <c r="CD691" s="5" t="str">
        <f t="shared" si="149"/>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ca="1" si="150"/>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43"/>
      <c r="AY692" s="124"/>
      <c r="AZ692" s="124"/>
      <c r="BA692" s="4"/>
      <c r="BB692" s="127"/>
      <c r="BE692" s="9"/>
      <c r="BH692" s="7" t="str">
        <f t="shared" ca="1" si="144"/>
        <v/>
      </c>
      <c r="BI692" s="4" t="str">
        <f t="shared" si="152"/>
        <v/>
      </c>
      <c r="BJ692" s="123" t="str">
        <f t="shared" si="145"/>
        <v/>
      </c>
      <c r="BK692" s="140" t="str">
        <f t="shared" si="151"/>
        <v/>
      </c>
      <c r="BP692" s="5"/>
      <c r="BQ692" s="4" t="str">
        <f>IF(IFERROR(VLOOKUP(C692,C693:C$1993,1,0),"")="","",COUNTIF(C:C,C692))</f>
        <v/>
      </c>
      <c r="BS692" s="5"/>
      <c r="BT692" s="5"/>
      <c r="BU692" s="5" t="str">
        <f>IF(B692="","",IF(BQ692="",1+(MAX(BU$2:BU691)),""))</f>
        <v/>
      </c>
      <c r="BV692" s="5" t="str">
        <f t="shared" si="146"/>
        <v/>
      </c>
      <c r="BW692" s="5" t="str">
        <f t="shared" si="147"/>
        <v/>
      </c>
      <c r="BX692" s="14" t="str">
        <f t="shared" si="148"/>
        <v/>
      </c>
      <c r="BY692" s="28"/>
      <c r="BZ692" s="15"/>
      <c r="CA692" s="5" t="str">
        <f t="shared" si="153"/>
        <v/>
      </c>
      <c r="CC692" s="5"/>
      <c r="CD692" s="5" t="str">
        <f t="shared" si="149"/>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ca="1" si="150"/>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43"/>
      <c r="AY693" s="124"/>
      <c r="AZ693" s="124"/>
      <c r="BA693" s="4"/>
      <c r="BB693" s="127"/>
      <c r="BE693" s="9"/>
      <c r="BH693" s="7" t="str">
        <f t="shared" ca="1" si="144"/>
        <v/>
      </c>
      <c r="BI693" s="4" t="str">
        <f t="shared" si="152"/>
        <v/>
      </c>
      <c r="BJ693" s="123" t="str">
        <f t="shared" si="145"/>
        <v/>
      </c>
      <c r="BK693" s="140" t="str">
        <f t="shared" si="151"/>
        <v/>
      </c>
      <c r="BP693" s="5"/>
      <c r="BQ693" s="4" t="str">
        <f>IF(IFERROR(VLOOKUP(C693,C694:C$1993,1,0),"")="","",COUNTIF(C:C,C693))</f>
        <v/>
      </c>
      <c r="BS693" s="5"/>
      <c r="BT693" s="5"/>
      <c r="BU693" s="5" t="str">
        <f>IF(B693="","",IF(BQ693="",1+(MAX(BU$2:BU692)),""))</f>
        <v/>
      </c>
      <c r="BV693" s="5" t="str">
        <f t="shared" si="146"/>
        <v/>
      </c>
      <c r="BW693" s="5" t="str">
        <f t="shared" si="147"/>
        <v/>
      </c>
      <c r="BX693" s="14" t="str">
        <f t="shared" si="148"/>
        <v/>
      </c>
      <c r="BY693" s="28"/>
      <c r="BZ693" s="15"/>
      <c r="CA693" s="5" t="str">
        <f t="shared" si="153"/>
        <v/>
      </c>
      <c r="CC693" s="5"/>
      <c r="CD693" s="5" t="str">
        <f t="shared" si="149"/>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ca="1" si="150"/>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43"/>
      <c r="AY694" s="124"/>
      <c r="AZ694" s="124"/>
      <c r="BA694" s="4"/>
      <c r="BB694" s="127"/>
      <c r="BE694" s="9"/>
      <c r="BH694" s="7" t="str">
        <f t="shared" ca="1" si="144"/>
        <v/>
      </c>
      <c r="BI694" s="4" t="str">
        <f t="shared" si="152"/>
        <v/>
      </c>
      <c r="BJ694" s="123" t="str">
        <f t="shared" si="145"/>
        <v/>
      </c>
      <c r="BK694" s="140" t="str">
        <f t="shared" si="151"/>
        <v/>
      </c>
      <c r="BP694" s="5"/>
      <c r="BQ694" s="4" t="str">
        <f>IF(IFERROR(VLOOKUP(C694,C695:C$1993,1,0),"")="","",COUNTIF(C:C,C694))</f>
        <v/>
      </c>
      <c r="BS694" s="5"/>
      <c r="BT694" s="5"/>
      <c r="BU694" s="5" t="str">
        <f>IF(B694="","",IF(BQ694="",1+(MAX(BU$2:BU693)),""))</f>
        <v/>
      </c>
      <c r="BV694" s="5" t="str">
        <f t="shared" si="146"/>
        <v/>
      </c>
      <c r="BW694" s="5" t="str">
        <f t="shared" si="147"/>
        <v/>
      </c>
      <c r="BX694" s="14" t="str">
        <f t="shared" si="148"/>
        <v/>
      </c>
      <c r="BY694" s="28"/>
      <c r="BZ694" s="15"/>
      <c r="CA694" s="5" t="str">
        <f t="shared" si="153"/>
        <v/>
      </c>
      <c r="CC694" s="5"/>
      <c r="CD694" s="5" t="str">
        <f t="shared" si="149"/>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ca="1" si="150"/>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43"/>
      <c r="AY695" s="124"/>
      <c r="AZ695" s="124"/>
      <c r="BA695" s="4"/>
      <c r="BB695" s="127"/>
      <c r="BE695" s="9"/>
      <c r="BH695" s="7" t="str">
        <f t="shared" ca="1" si="144"/>
        <v/>
      </c>
      <c r="BI695" s="4" t="str">
        <f t="shared" si="152"/>
        <v/>
      </c>
      <c r="BJ695" s="123" t="str">
        <f t="shared" si="145"/>
        <v/>
      </c>
      <c r="BK695" s="140" t="str">
        <f t="shared" si="151"/>
        <v/>
      </c>
      <c r="BP695" s="5"/>
      <c r="BQ695" s="4" t="str">
        <f>IF(IFERROR(VLOOKUP(C695,C696:C$1993,1,0),"")="","",COUNTIF(C:C,C695))</f>
        <v/>
      </c>
      <c r="BS695" s="5"/>
      <c r="BT695" s="5"/>
      <c r="BU695" s="5" t="str">
        <f>IF(B695="","",IF(BQ695="",1+(MAX(BU$2:BU694)),""))</f>
        <v/>
      </c>
      <c r="BV695" s="5" t="str">
        <f t="shared" si="146"/>
        <v/>
      </c>
      <c r="BW695" s="5" t="str">
        <f t="shared" si="147"/>
        <v/>
      </c>
      <c r="BX695" s="14" t="str">
        <f t="shared" si="148"/>
        <v/>
      </c>
      <c r="BY695" s="28"/>
      <c r="BZ695" s="15"/>
      <c r="CA695" s="5" t="str">
        <f t="shared" si="153"/>
        <v/>
      </c>
      <c r="CC695" s="5"/>
      <c r="CD695" s="5" t="str">
        <f t="shared" si="149"/>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ca="1" si="150"/>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43"/>
      <c r="AY696" s="124"/>
      <c r="AZ696" s="124"/>
      <c r="BA696" s="4"/>
      <c r="BB696" s="127"/>
      <c r="BE696" s="9"/>
      <c r="BH696" s="7" t="str">
        <f t="shared" ca="1" si="144"/>
        <v/>
      </c>
      <c r="BI696" s="4" t="str">
        <f t="shared" si="152"/>
        <v/>
      </c>
      <c r="BJ696" s="123" t="str">
        <f t="shared" si="145"/>
        <v/>
      </c>
      <c r="BK696" s="140" t="str">
        <f t="shared" si="151"/>
        <v/>
      </c>
      <c r="BP696" s="5"/>
      <c r="BQ696" s="4" t="str">
        <f>IF(IFERROR(VLOOKUP(C696,C697:C$1993,1,0),"")="","",COUNTIF(C:C,C696))</f>
        <v/>
      </c>
      <c r="BS696" s="5"/>
      <c r="BT696" s="5"/>
      <c r="BU696" s="5" t="str">
        <f>IF(B696="","",IF(BQ696="",1+(MAX(BU$2:BU695)),""))</f>
        <v/>
      </c>
      <c r="BV696" s="5" t="str">
        <f t="shared" si="146"/>
        <v/>
      </c>
      <c r="BW696" s="5" t="str">
        <f t="shared" si="147"/>
        <v/>
      </c>
      <c r="BX696" s="14" t="str">
        <f t="shared" si="148"/>
        <v/>
      </c>
      <c r="BY696" s="28"/>
      <c r="BZ696" s="15"/>
      <c r="CA696" s="5" t="str">
        <f t="shared" si="153"/>
        <v/>
      </c>
      <c r="CC696" s="5"/>
      <c r="CD696" s="5" t="str">
        <f t="shared" si="149"/>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ca="1" si="150"/>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43"/>
      <c r="AY697" s="124"/>
      <c r="AZ697" s="124"/>
      <c r="BA697" s="4"/>
      <c r="BB697" s="127"/>
      <c r="BE697" s="9"/>
      <c r="BH697" s="7" t="str">
        <f t="shared" ca="1" si="144"/>
        <v/>
      </c>
      <c r="BI697" s="4" t="str">
        <f t="shared" si="152"/>
        <v/>
      </c>
      <c r="BJ697" s="123" t="str">
        <f t="shared" si="145"/>
        <v/>
      </c>
      <c r="BK697" s="140" t="str">
        <f t="shared" si="151"/>
        <v/>
      </c>
      <c r="BP697" s="5"/>
      <c r="BQ697" s="4" t="str">
        <f>IF(IFERROR(VLOOKUP(C697,C698:C$1993,1,0),"")="","",COUNTIF(C:C,C697))</f>
        <v/>
      </c>
      <c r="BS697" s="5"/>
      <c r="BT697" s="5"/>
      <c r="BU697" s="5" t="str">
        <f>IF(B697="","",IF(BQ697="",1+(MAX(BU$2:BU696)),""))</f>
        <v/>
      </c>
      <c r="BV697" s="5" t="str">
        <f t="shared" si="146"/>
        <v/>
      </c>
      <c r="BW697" s="5" t="str">
        <f t="shared" si="147"/>
        <v/>
      </c>
      <c r="BX697" s="14" t="str">
        <f t="shared" si="148"/>
        <v/>
      </c>
      <c r="BY697" s="28"/>
      <c r="BZ697" s="15"/>
      <c r="CA697" s="5" t="str">
        <f t="shared" si="153"/>
        <v/>
      </c>
      <c r="CC697" s="5"/>
      <c r="CD697" s="5" t="str">
        <f t="shared" si="149"/>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ca="1" si="150"/>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43"/>
      <c r="AY698" s="124"/>
      <c r="AZ698" s="124"/>
      <c r="BA698" s="4"/>
      <c r="BB698" s="127"/>
      <c r="BE698" s="9"/>
      <c r="BH698" s="7" t="str">
        <f t="shared" ca="1" si="144"/>
        <v/>
      </c>
      <c r="BI698" s="4" t="str">
        <f t="shared" si="152"/>
        <v/>
      </c>
      <c r="BJ698" s="123" t="str">
        <f t="shared" si="145"/>
        <v/>
      </c>
      <c r="BK698" s="140" t="str">
        <f t="shared" si="151"/>
        <v/>
      </c>
      <c r="BP698" s="5"/>
      <c r="BQ698" s="4" t="str">
        <f>IF(IFERROR(VLOOKUP(C698,C699:C$1993,1,0),"")="","",COUNTIF(C:C,C698))</f>
        <v/>
      </c>
      <c r="BS698" s="5"/>
      <c r="BT698" s="5"/>
      <c r="BU698" s="5" t="str">
        <f>IF(B698="","",IF(BQ698="",1+(MAX(BU$2:BU697)),""))</f>
        <v/>
      </c>
      <c r="BV698" s="5" t="str">
        <f t="shared" si="146"/>
        <v/>
      </c>
      <c r="BW698" s="5" t="str">
        <f t="shared" si="147"/>
        <v/>
      </c>
      <c r="BX698" s="14" t="str">
        <f t="shared" si="148"/>
        <v/>
      </c>
      <c r="BY698" s="28"/>
      <c r="BZ698" s="15"/>
      <c r="CA698" s="5" t="str">
        <f t="shared" si="153"/>
        <v/>
      </c>
      <c r="CC698" s="5"/>
      <c r="CD698" s="5" t="str">
        <f t="shared" si="149"/>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ca="1" si="150"/>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43"/>
      <c r="AY699" s="124"/>
      <c r="AZ699" s="124"/>
      <c r="BA699" s="4"/>
      <c r="BB699" s="127"/>
      <c r="BE699" s="9"/>
      <c r="BH699" s="7" t="str">
        <f t="shared" ca="1" si="144"/>
        <v/>
      </c>
      <c r="BI699" s="4" t="str">
        <f t="shared" si="152"/>
        <v/>
      </c>
      <c r="BJ699" s="123" t="str">
        <f t="shared" si="145"/>
        <v/>
      </c>
      <c r="BK699" s="140" t="str">
        <f t="shared" si="151"/>
        <v/>
      </c>
      <c r="BP699" s="5"/>
      <c r="BQ699" s="4" t="str">
        <f>IF(IFERROR(VLOOKUP(C699,C700:C$1993,1,0),"")="","",COUNTIF(C:C,C699))</f>
        <v/>
      </c>
      <c r="BS699" s="5"/>
      <c r="BT699" s="5"/>
      <c r="BU699" s="5" t="str">
        <f>IF(B699="","",IF(BQ699="",1+(MAX(BU$2:BU698)),""))</f>
        <v/>
      </c>
      <c r="BV699" s="5" t="str">
        <f t="shared" si="146"/>
        <v/>
      </c>
      <c r="BW699" s="5" t="str">
        <f t="shared" si="147"/>
        <v/>
      </c>
      <c r="BX699" s="14" t="str">
        <f t="shared" si="148"/>
        <v/>
      </c>
      <c r="BY699" s="28"/>
      <c r="BZ699" s="15"/>
      <c r="CA699" s="5" t="str">
        <f t="shared" si="153"/>
        <v/>
      </c>
      <c r="CC699" s="5"/>
      <c r="CD699" s="5" t="str">
        <f t="shared" si="149"/>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ca="1" si="150"/>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43"/>
      <c r="AY700" s="124"/>
      <c r="AZ700" s="124"/>
      <c r="BA700" s="4"/>
      <c r="BB700" s="127"/>
      <c r="BE700" s="9"/>
      <c r="BH700" s="7" t="str">
        <f t="shared" ca="1" si="144"/>
        <v/>
      </c>
      <c r="BI700" s="4" t="str">
        <f t="shared" si="152"/>
        <v/>
      </c>
      <c r="BJ700" s="123" t="str">
        <f t="shared" si="145"/>
        <v/>
      </c>
      <c r="BK700" s="140" t="str">
        <f t="shared" si="151"/>
        <v/>
      </c>
      <c r="BP700" s="5"/>
      <c r="BQ700" s="4" t="str">
        <f>IF(IFERROR(VLOOKUP(C700,C701:C$1993,1,0),"")="","",COUNTIF(C:C,C700))</f>
        <v/>
      </c>
      <c r="BS700" s="5"/>
      <c r="BT700" s="5"/>
      <c r="BU700" s="5" t="str">
        <f>IF(B700="","",IF(BQ700="",1+(MAX(BU$2:BU699)),""))</f>
        <v/>
      </c>
      <c r="BV700" s="5" t="str">
        <f t="shared" si="146"/>
        <v/>
      </c>
      <c r="BW700" s="5" t="str">
        <f t="shared" si="147"/>
        <v/>
      </c>
      <c r="BX700" s="14" t="str">
        <f t="shared" si="148"/>
        <v/>
      </c>
      <c r="BY700" s="28"/>
      <c r="BZ700" s="15"/>
      <c r="CA700" s="5" t="str">
        <f t="shared" si="153"/>
        <v/>
      </c>
      <c r="CC700" s="5"/>
      <c r="CD700" s="5" t="str">
        <f t="shared" si="149"/>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ca="1" si="150"/>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43"/>
      <c r="AY701" s="124"/>
      <c r="AZ701" s="124"/>
      <c r="BA701" s="4"/>
      <c r="BB701" s="127"/>
      <c r="BE701" s="9"/>
      <c r="BH701" s="7" t="str">
        <f t="shared" ca="1" si="144"/>
        <v/>
      </c>
      <c r="BI701" s="4" t="str">
        <f t="shared" si="152"/>
        <v/>
      </c>
      <c r="BJ701" s="123" t="str">
        <f t="shared" si="145"/>
        <v/>
      </c>
      <c r="BK701" s="140" t="str">
        <f t="shared" si="151"/>
        <v/>
      </c>
      <c r="BP701" s="5"/>
      <c r="BQ701" s="4" t="str">
        <f>IF(IFERROR(VLOOKUP(C701,C702:C$1993,1,0),"")="","",COUNTIF(C:C,C701))</f>
        <v/>
      </c>
      <c r="BS701" s="5"/>
      <c r="BT701" s="5"/>
      <c r="BU701" s="5" t="str">
        <f>IF(B701="","",IF(BQ701="",1+(MAX(BU$2:BU700)),""))</f>
        <v/>
      </c>
      <c r="BV701" s="5" t="str">
        <f t="shared" si="146"/>
        <v/>
      </c>
      <c r="BW701" s="5" t="str">
        <f t="shared" si="147"/>
        <v/>
      </c>
      <c r="BX701" s="14" t="str">
        <f t="shared" si="148"/>
        <v/>
      </c>
      <c r="BY701" s="28"/>
      <c r="BZ701" s="15"/>
      <c r="CA701" s="5" t="str">
        <f t="shared" si="153"/>
        <v/>
      </c>
      <c r="CC701" s="5"/>
      <c r="CD701" s="5" t="str">
        <f t="shared" si="149"/>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ca="1" si="150"/>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43"/>
      <c r="AY702" s="124"/>
      <c r="AZ702" s="124"/>
      <c r="BA702" s="4"/>
      <c r="BB702" s="127"/>
      <c r="BE702" s="9"/>
      <c r="BH702" s="7" t="str">
        <f t="shared" ca="1" si="144"/>
        <v/>
      </c>
      <c r="BI702" s="4" t="str">
        <f t="shared" si="152"/>
        <v/>
      </c>
      <c r="BJ702" s="123" t="str">
        <f t="shared" si="145"/>
        <v/>
      </c>
      <c r="BK702" s="140" t="str">
        <f t="shared" si="151"/>
        <v/>
      </c>
      <c r="BP702" s="5"/>
      <c r="BQ702" s="4" t="str">
        <f>IF(IFERROR(VLOOKUP(C702,C703:C$1993,1,0),"")="","",COUNTIF(C:C,C702))</f>
        <v/>
      </c>
      <c r="BS702" s="5"/>
      <c r="BT702" s="5"/>
      <c r="BU702" s="5" t="str">
        <f>IF(B702="","",IF(BQ702="",1+(MAX(BU$2:BU701)),""))</f>
        <v/>
      </c>
      <c r="BV702" s="5" t="str">
        <f t="shared" si="146"/>
        <v/>
      </c>
      <c r="BW702" s="5" t="str">
        <f t="shared" si="147"/>
        <v/>
      </c>
      <c r="BX702" s="14" t="str">
        <f t="shared" si="148"/>
        <v/>
      </c>
      <c r="BY702" s="28"/>
      <c r="BZ702" s="15"/>
      <c r="CA702" s="5" t="str">
        <f t="shared" si="153"/>
        <v/>
      </c>
      <c r="CC702" s="5"/>
      <c r="CD702" s="5" t="str">
        <f t="shared" si="149"/>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ca="1" si="150"/>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43"/>
      <c r="AY703" s="124"/>
      <c r="AZ703" s="124"/>
      <c r="BA703" s="4"/>
      <c r="BB703" s="127"/>
      <c r="BE703" s="9"/>
      <c r="BH703" s="7" t="str">
        <f t="shared" ca="1" si="144"/>
        <v/>
      </c>
      <c r="BI703" s="4" t="str">
        <f t="shared" si="152"/>
        <v/>
      </c>
      <c r="BJ703" s="123" t="str">
        <f t="shared" si="145"/>
        <v/>
      </c>
      <c r="BK703" s="140" t="str">
        <f t="shared" si="151"/>
        <v/>
      </c>
      <c r="BP703" s="5"/>
      <c r="BQ703" s="4" t="str">
        <f>IF(IFERROR(VLOOKUP(C703,C704:C$1993,1,0),"")="","",COUNTIF(C:C,C703))</f>
        <v/>
      </c>
      <c r="BS703" s="5"/>
      <c r="BT703" s="5"/>
      <c r="BU703" s="5" t="str">
        <f>IF(B703="","",IF(BQ703="",1+(MAX(BU$2:BU702)),""))</f>
        <v/>
      </c>
      <c r="BV703" s="5" t="str">
        <f t="shared" si="146"/>
        <v/>
      </c>
      <c r="BW703" s="5" t="str">
        <f t="shared" si="147"/>
        <v/>
      </c>
      <c r="BX703" s="14" t="str">
        <f t="shared" si="148"/>
        <v/>
      </c>
      <c r="BY703" s="28"/>
      <c r="BZ703" s="15"/>
      <c r="CA703" s="5" t="str">
        <f t="shared" si="153"/>
        <v/>
      </c>
      <c r="CC703" s="5"/>
      <c r="CD703" s="5" t="str">
        <f t="shared" si="149"/>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ca="1" si="150"/>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43"/>
      <c r="AY704" s="124"/>
      <c r="AZ704" s="124"/>
      <c r="BA704" s="4"/>
      <c r="BB704" s="127"/>
      <c r="BE704" s="9"/>
      <c r="BH704" s="7" t="str">
        <f t="shared" ca="1" si="144"/>
        <v/>
      </c>
      <c r="BI704" s="4" t="str">
        <f t="shared" si="152"/>
        <v/>
      </c>
      <c r="BJ704" s="123" t="str">
        <f t="shared" si="145"/>
        <v/>
      </c>
      <c r="BK704" s="140" t="str">
        <f t="shared" si="151"/>
        <v/>
      </c>
      <c r="BP704" s="5"/>
      <c r="BQ704" s="4" t="str">
        <f>IF(IFERROR(VLOOKUP(C704,C705:C$1993,1,0),"")="","",COUNTIF(C:C,C704))</f>
        <v/>
      </c>
      <c r="BS704" s="5"/>
      <c r="BT704" s="5"/>
      <c r="BU704" s="5" t="str">
        <f>IF(B704="","",IF(BQ704="",1+(MAX(BU$2:BU703)),""))</f>
        <v/>
      </c>
      <c r="BV704" s="5" t="str">
        <f t="shared" si="146"/>
        <v/>
      </c>
      <c r="BW704" s="5" t="str">
        <f t="shared" si="147"/>
        <v/>
      </c>
      <c r="BX704" s="14" t="str">
        <f t="shared" si="148"/>
        <v/>
      </c>
      <c r="BY704" s="28"/>
      <c r="BZ704" s="15"/>
      <c r="CA704" s="5" t="str">
        <f t="shared" si="153"/>
        <v/>
      </c>
      <c r="CC704" s="5"/>
      <c r="CD704" s="5" t="str">
        <f t="shared" si="149"/>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ca="1" si="150"/>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43"/>
      <c r="AY705" s="124"/>
      <c r="AZ705" s="124"/>
      <c r="BA705" s="4"/>
      <c r="BB705" s="127"/>
      <c r="BE705" s="9"/>
      <c r="BH705" s="7" t="str">
        <f t="shared" ca="1" si="144"/>
        <v/>
      </c>
      <c r="BI705" s="4" t="str">
        <f t="shared" si="152"/>
        <v/>
      </c>
      <c r="BJ705" s="123" t="str">
        <f t="shared" si="145"/>
        <v/>
      </c>
      <c r="BK705" s="140" t="str">
        <f t="shared" si="151"/>
        <v/>
      </c>
      <c r="BP705" s="5"/>
      <c r="BQ705" s="4" t="str">
        <f>IF(IFERROR(VLOOKUP(C705,C706:C$1993,1,0),"")="","",COUNTIF(C:C,C705))</f>
        <v/>
      </c>
      <c r="BS705" s="5"/>
      <c r="BT705" s="5"/>
      <c r="BU705" s="5" t="str">
        <f>IF(B705="","",IF(BQ705="",1+(MAX(BU$2:BU704)),""))</f>
        <v/>
      </c>
      <c r="BV705" s="5" t="str">
        <f t="shared" si="146"/>
        <v/>
      </c>
      <c r="BW705" s="5" t="str">
        <f t="shared" si="147"/>
        <v/>
      </c>
      <c r="BX705" s="14" t="str">
        <f t="shared" si="148"/>
        <v/>
      </c>
      <c r="BY705" s="28"/>
      <c r="BZ705" s="15"/>
      <c r="CA705" s="5" t="str">
        <f t="shared" si="153"/>
        <v/>
      </c>
      <c r="CC705" s="5"/>
      <c r="CD705" s="5" t="str">
        <f t="shared" si="149"/>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ca="1" si="150"/>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43"/>
      <c r="AY706" s="124"/>
      <c r="AZ706" s="124"/>
      <c r="BA706" s="4"/>
      <c r="BB706" s="127"/>
      <c r="BE706" s="9"/>
      <c r="BH706" s="7" t="str">
        <f t="shared" ref="BH706:BH769" ca="1" si="156">IFERROR(IF(BE706="","",IF(BA706=5,"",IF(BE706-TODAY()&gt;0,"VIGENTE","VENCIDO"))),"")</f>
        <v/>
      </c>
      <c r="BI706" s="4" t="str">
        <f t="shared" si="152"/>
        <v/>
      </c>
      <c r="BJ706" s="123" t="str">
        <f t="shared" ref="BJ706:BJ769" si="157">IFERROR(IF(AA706="","",AA706/V706),"")</f>
        <v/>
      </c>
      <c r="BK706" s="140" t="str">
        <f t="shared" si="151"/>
        <v/>
      </c>
      <c r="BP706" s="5"/>
      <c r="BQ706" s="4" t="str">
        <f>IF(IFERROR(VLOOKUP(C706,C707:C$1993,1,0),"")="","",COUNTIF(C:C,C706))</f>
        <v/>
      </c>
      <c r="BS706" s="5"/>
      <c r="BT706" s="5"/>
      <c r="BU706" s="5" t="str">
        <f>IF(B706="","",IF(BQ706="",1+(MAX(BU$2:BU705)),""))</f>
        <v/>
      </c>
      <c r="BV706" s="5" t="str">
        <f t="shared" ref="BV706:BV769" si="158">IF(BU706="","",Z706)</f>
        <v/>
      </c>
      <c r="BW706" s="5" t="str">
        <f t="shared" ref="BW706:BW769" si="159">IF(BU706="","",H706)</f>
        <v/>
      </c>
      <c r="BX706" s="14" t="str">
        <f t="shared" ref="BX706:BX769" si="160">IF(BU706="","",C706)</f>
        <v/>
      </c>
      <c r="BY706" s="28"/>
      <c r="BZ706" s="15"/>
      <c r="CA706" s="5" t="str">
        <f t="shared" si="153"/>
        <v/>
      </c>
      <c r="CC706" s="5"/>
      <c r="CD706" s="5" t="str">
        <f t="shared" ref="CD706:CD744" si="161">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ref="A707:A770" ca="1" si="162">IF(OR(AS707="",BH707="",BH707="VENCIDO"),IF(B707="","",IF(LEN(B707)=1,"000"&amp;B707,IF(LEN(B707)=2,"00"&amp;B707,IF(LEN(B707)=3,"0"&amp;B707,B707)))),C707)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43"/>
      <c r="AY707" s="124"/>
      <c r="AZ707" s="124"/>
      <c r="BA707" s="4"/>
      <c r="BB707" s="127"/>
      <c r="BE707" s="9"/>
      <c r="BH707" s="7" t="str">
        <f t="shared" ca="1" si="156"/>
        <v/>
      </c>
      <c r="BI707" s="4" t="str">
        <f t="shared" si="152"/>
        <v/>
      </c>
      <c r="BJ707" s="123" t="str">
        <f t="shared" si="157"/>
        <v/>
      </c>
      <c r="BK707" s="140" t="str">
        <f t="shared" ref="BK707:BK770" si="163">IFERROR(IF(AA707/Z707=0,"",AA707/Z707),"")</f>
        <v/>
      </c>
      <c r="BP707" s="5"/>
      <c r="BQ707" s="4" t="str">
        <f>IF(IFERROR(VLOOKUP(C707,C708:C$1993,1,0),"")="","",COUNTIF(C:C,C707))</f>
        <v/>
      </c>
      <c r="BS707" s="5"/>
      <c r="BT707" s="5"/>
      <c r="BU707" s="5" t="str">
        <f>IF(B707="","",IF(BQ707="",1+(MAX(BU$2:BU706)),""))</f>
        <v/>
      </c>
      <c r="BV707" s="5" t="str">
        <f t="shared" si="158"/>
        <v/>
      </c>
      <c r="BW707" s="5" t="str">
        <f t="shared" si="159"/>
        <v/>
      </c>
      <c r="BX707" s="14" t="str">
        <f t="shared" si="160"/>
        <v/>
      </c>
      <c r="BY707" s="28"/>
      <c r="BZ707" s="15"/>
      <c r="CA707" s="5" t="str">
        <f t="shared" si="153"/>
        <v/>
      </c>
      <c r="CC707" s="5"/>
      <c r="CD707" s="5" t="str">
        <f t="shared" si="161"/>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ca="1" si="162"/>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43"/>
      <c r="AY708" s="124"/>
      <c r="AZ708" s="124"/>
      <c r="BA708" s="4"/>
      <c r="BB708" s="127"/>
      <c r="BE708" s="9"/>
      <c r="BH708" s="7" t="str">
        <f t="shared" ca="1" si="156"/>
        <v/>
      </c>
      <c r="BI708" s="4" t="str">
        <f t="shared" si="152"/>
        <v/>
      </c>
      <c r="BJ708" s="123" t="str">
        <f t="shared" si="157"/>
        <v/>
      </c>
      <c r="BK708" s="140" t="str">
        <f t="shared" si="163"/>
        <v/>
      </c>
      <c r="BP708" s="5"/>
      <c r="BQ708" s="4" t="str">
        <f>IF(IFERROR(VLOOKUP(C708,C709:C$1993,1,0),"")="","",COUNTIF(C:C,C708))</f>
        <v/>
      </c>
      <c r="BS708" s="5"/>
      <c r="BT708" s="5"/>
      <c r="BU708" s="5" t="str">
        <f>IF(B708="","",IF(BQ708="",1+(MAX(BU$2:BU707)),""))</f>
        <v/>
      </c>
      <c r="BV708" s="5" t="str">
        <f t="shared" si="158"/>
        <v/>
      </c>
      <c r="BW708" s="5" t="str">
        <f t="shared" si="159"/>
        <v/>
      </c>
      <c r="BX708" s="14" t="str">
        <f t="shared" si="160"/>
        <v/>
      </c>
      <c r="BY708" s="28"/>
      <c r="BZ708" s="15"/>
      <c r="CA708" s="5" t="str">
        <f t="shared" si="153"/>
        <v/>
      </c>
      <c r="CC708" s="5"/>
      <c r="CD708" s="5" t="str">
        <f t="shared" si="161"/>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ca="1" si="162"/>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43"/>
      <c r="AY709" s="124"/>
      <c r="AZ709" s="124"/>
      <c r="BA709" s="4"/>
      <c r="BB709" s="127"/>
      <c r="BE709" s="9"/>
      <c r="BH709" s="7" t="str">
        <f t="shared" ca="1" si="156"/>
        <v/>
      </c>
      <c r="BI709" s="4" t="str">
        <f t="shared" si="152"/>
        <v/>
      </c>
      <c r="BJ709" s="123" t="str">
        <f t="shared" si="157"/>
        <v/>
      </c>
      <c r="BK709" s="140" t="str">
        <f t="shared" si="163"/>
        <v/>
      </c>
      <c r="BP709" s="5"/>
      <c r="BQ709" s="4" t="str">
        <f>IF(IFERROR(VLOOKUP(C709,C710:C$1993,1,0),"")="","",COUNTIF(C:C,C709))</f>
        <v/>
      </c>
      <c r="BS709" s="5"/>
      <c r="BT709" s="5"/>
      <c r="BU709" s="5" t="str">
        <f>IF(B709="","",IF(BQ709="",1+(MAX(BU$2:BU708)),""))</f>
        <v/>
      </c>
      <c r="BV709" s="5" t="str">
        <f t="shared" si="158"/>
        <v/>
      </c>
      <c r="BW709" s="5" t="str">
        <f t="shared" si="159"/>
        <v/>
      </c>
      <c r="BX709" s="14" t="str">
        <f t="shared" si="160"/>
        <v/>
      </c>
      <c r="BY709" s="28"/>
      <c r="BZ709" s="15"/>
      <c r="CA709" s="5" t="str">
        <f t="shared" si="153"/>
        <v/>
      </c>
      <c r="CC709" s="5"/>
      <c r="CD709" s="5" t="str">
        <f t="shared" si="161"/>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ca="1" si="162"/>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43"/>
      <c r="AY710" s="124"/>
      <c r="AZ710" s="124"/>
      <c r="BA710" s="4"/>
      <c r="BB710" s="127"/>
      <c r="BE710" s="9"/>
      <c r="BH710" s="7" t="str">
        <f t="shared" ca="1" si="156"/>
        <v/>
      </c>
      <c r="BI710" s="4" t="str">
        <f t="shared" si="152"/>
        <v/>
      </c>
      <c r="BJ710" s="123" t="str">
        <f t="shared" si="157"/>
        <v/>
      </c>
      <c r="BK710" s="140" t="str">
        <f t="shared" si="163"/>
        <v/>
      </c>
      <c r="BP710" s="5"/>
      <c r="BQ710" s="4" t="str">
        <f>IF(IFERROR(VLOOKUP(C710,C711:C$1993,1,0),"")="","",COUNTIF(C:C,C710))</f>
        <v/>
      </c>
      <c r="BS710" s="5"/>
      <c r="BT710" s="5"/>
      <c r="BU710" s="5" t="str">
        <f>IF(B710="","",IF(BQ710="",1+(MAX(BU$2:BU709)),""))</f>
        <v/>
      </c>
      <c r="BV710" s="5" t="str">
        <f t="shared" si="158"/>
        <v/>
      </c>
      <c r="BW710" s="5" t="str">
        <f t="shared" si="159"/>
        <v/>
      </c>
      <c r="BX710" s="14" t="str">
        <f t="shared" si="160"/>
        <v/>
      </c>
      <c r="BY710" s="28"/>
      <c r="BZ710" s="15"/>
      <c r="CA710" s="5" t="str">
        <f t="shared" si="153"/>
        <v/>
      </c>
      <c r="CC710" s="5"/>
      <c r="CD710" s="5" t="str">
        <f t="shared" si="161"/>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ca="1" si="162"/>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43"/>
      <c r="AY711" s="124"/>
      <c r="AZ711" s="124"/>
      <c r="BA711" s="4"/>
      <c r="BB711" s="127"/>
      <c r="BE711" s="9"/>
      <c r="BH711" s="7" t="str">
        <f t="shared" ca="1" si="156"/>
        <v/>
      </c>
      <c r="BI711" s="4" t="str">
        <f t="shared" si="152"/>
        <v/>
      </c>
      <c r="BJ711" s="123" t="str">
        <f t="shared" si="157"/>
        <v/>
      </c>
      <c r="BK711" s="140" t="str">
        <f t="shared" si="163"/>
        <v/>
      </c>
      <c r="BP711" s="5"/>
      <c r="BQ711" s="4" t="str">
        <f>IF(IFERROR(VLOOKUP(C711,C712:C$1993,1,0),"")="","",COUNTIF(C:C,C711))</f>
        <v/>
      </c>
      <c r="BS711" s="5"/>
      <c r="BT711" s="5"/>
      <c r="BU711" s="5" t="str">
        <f>IF(B711="","",IF(BQ711="",1+(MAX(BU$2:BU710)),""))</f>
        <v/>
      </c>
      <c r="BV711" s="5" t="str">
        <f t="shared" si="158"/>
        <v/>
      </c>
      <c r="BW711" s="5" t="str">
        <f t="shared" si="159"/>
        <v/>
      </c>
      <c r="BX711" s="14" t="str">
        <f t="shared" si="160"/>
        <v/>
      </c>
      <c r="BY711" s="28"/>
      <c r="BZ711" s="15"/>
      <c r="CA711" s="5" t="str">
        <f t="shared" si="153"/>
        <v/>
      </c>
      <c r="CC711" s="5"/>
      <c r="CD711" s="5" t="str">
        <f t="shared" si="161"/>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ca="1" si="162"/>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43"/>
      <c r="AY712" s="124"/>
      <c r="AZ712" s="124"/>
      <c r="BA712" s="4"/>
      <c r="BB712" s="127"/>
      <c r="BE712" s="9"/>
      <c r="BH712" s="7" t="str">
        <f t="shared" ca="1" si="156"/>
        <v/>
      </c>
      <c r="BI712" s="4" t="str">
        <f t="shared" si="152"/>
        <v/>
      </c>
      <c r="BJ712" s="123" t="str">
        <f t="shared" si="157"/>
        <v/>
      </c>
      <c r="BK712" s="140" t="str">
        <f t="shared" si="163"/>
        <v/>
      </c>
      <c r="BP712" s="5"/>
      <c r="BQ712" s="4" t="str">
        <f>IF(IFERROR(VLOOKUP(C712,C713:C$1993,1,0),"")="","",COUNTIF(C:C,C712))</f>
        <v/>
      </c>
      <c r="BS712" s="5"/>
      <c r="BT712" s="5"/>
      <c r="BU712" s="5" t="str">
        <f>IF(B712="","",IF(BQ712="",1+(MAX(BU$2:BU711)),""))</f>
        <v/>
      </c>
      <c r="BV712" s="5" t="str">
        <f t="shared" si="158"/>
        <v/>
      </c>
      <c r="BW712" s="5" t="str">
        <f t="shared" si="159"/>
        <v/>
      </c>
      <c r="BX712" s="14" t="str">
        <f t="shared" si="160"/>
        <v/>
      </c>
      <c r="BY712" s="28"/>
      <c r="BZ712" s="15"/>
      <c r="CA712" s="5" t="str">
        <f t="shared" si="153"/>
        <v/>
      </c>
      <c r="CC712" s="5"/>
      <c r="CD712" s="5" t="str">
        <f t="shared" si="161"/>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ca="1" si="162"/>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43"/>
      <c r="AY713" s="124"/>
      <c r="AZ713" s="124"/>
      <c r="BA713" s="4"/>
      <c r="BB713" s="127"/>
      <c r="BE713" s="9"/>
      <c r="BH713" s="7" t="str">
        <f t="shared" ca="1" si="156"/>
        <v/>
      </c>
      <c r="BI713" s="4" t="str">
        <f t="shared" si="152"/>
        <v/>
      </c>
      <c r="BJ713" s="123" t="str">
        <f t="shared" si="157"/>
        <v/>
      </c>
      <c r="BK713" s="140" t="str">
        <f t="shared" si="163"/>
        <v/>
      </c>
      <c r="BP713" s="5"/>
      <c r="BQ713" s="4" t="str">
        <f>IF(IFERROR(VLOOKUP(C713,C714:C$1993,1,0),"")="","",COUNTIF(C:C,C713))</f>
        <v/>
      </c>
      <c r="BS713" s="5"/>
      <c r="BT713" s="5"/>
      <c r="BU713" s="5" t="str">
        <f>IF(B713="","",IF(BQ713="",1+(MAX(BU$2:BU712)),""))</f>
        <v/>
      </c>
      <c r="BV713" s="5" t="str">
        <f t="shared" si="158"/>
        <v/>
      </c>
      <c r="BW713" s="5" t="str">
        <f t="shared" si="159"/>
        <v/>
      </c>
      <c r="BX713" s="14" t="str">
        <f t="shared" si="160"/>
        <v/>
      </c>
      <c r="BY713" s="28"/>
      <c r="BZ713" s="15"/>
      <c r="CA713" s="5" t="str">
        <f t="shared" si="153"/>
        <v/>
      </c>
      <c r="CC713" s="5"/>
      <c r="CD713" s="5" t="str">
        <f t="shared" si="161"/>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ca="1" si="162"/>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43"/>
      <c r="AY714" s="124"/>
      <c r="AZ714" s="124"/>
      <c r="BA714" s="4"/>
      <c r="BB714" s="127"/>
      <c r="BE714" s="9"/>
      <c r="BH714" s="7" t="str">
        <f t="shared" ca="1" si="156"/>
        <v/>
      </c>
      <c r="BI714" s="4" t="str">
        <f t="shared" si="152"/>
        <v/>
      </c>
      <c r="BJ714" s="123" t="str">
        <f t="shared" si="157"/>
        <v/>
      </c>
      <c r="BK714" s="140" t="str">
        <f t="shared" si="163"/>
        <v/>
      </c>
      <c r="BP714" s="5"/>
      <c r="BQ714" s="4" t="str">
        <f>IF(IFERROR(VLOOKUP(C714,C715:C$1993,1,0),"")="","",COUNTIF(C:C,C714))</f>
        <v/>
      </c>
      <c r="BS714" s="5"/>
      <c r="BT714" s="5"/>
      <c r="BU714" s="5" t="str">
        <f>IF(B714="","",IF(BQ714="",1+(MAX(BU$2:BU713)),""))</f>
        <v/>
      </c>
      <c r="BV714" s="5" t="str">
        <f t="shared" si="158"/>
        <v/>
      </c>
      <c r="BW714" s="5" t="str">
        <f t="shared" si="159"/>
        <v/>
      </c>
      <c r="BX714" s="14" t="str">
        <f t="shared" si="160"/>
        <v/>
      </c>
      <c r="BY714" s="28"/>
      <c r="BZ714" s="15"/>
      <c r="CA714" s="5" t="str">
        <f t="shared" si="153"/>
        <v/>
      </c>
      <c r="CC714" s="5"/>
      <c r="CD714" s="5" t="str">
        <f t="shared" si="161"/>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ca="1" si="162"/>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43"/>
      <c r="AY715" s="124"/>
      <c r="AZ715" s="124"/>
      <c r="BA715" s="4"/>
      <c r="BB715" s="127"/>
      <c r="BE715" s="9"/>
      <c r="BH715" s="7" t="str">
        <f t="shared" ca="1" si="156"/>
        <v/>
      </c>
      <c r="BI715" s="4" t="str">
        <f t="shared" si="152"/>
        <v/>
      </c>
      <c r="BJ715" s="123" t="str">
        <f t="shared" si="157"/>
        <v/>
      </c>
      <c r="BK715" s="140" t="str">
        <f t="shared" si="163"/>
        <v/>
      </c>
      <c r="BP715" s="5"/>
      <c r="BQ715" s="4" t="str">
        <f>IF(IFERROR(VLOOKUP(C715,C716:C$1993,1,0),"")="","",COUNTIF(C:C,C715))</f>
        <v/>
      </c>
      <c r="BS715" s="5"/>
      <c r="BT715" s="5"/>
      <c r="BU715" s="5" t="str">
        <f>IF(B715="","",IF(BQ715="",1+(MAX(BU$2:BU714)),""))</f>
        <v/>
      </c>
      <c r="BV715" s="5" t="str">
        <f t="shared" si="158"/>
        <v/>
      </c>
      <c r="BW715" s="5" t="str">
        <f t="shared" si="159"/>
        <v/>
      </c>
      <c r="BX715" s="14" t="str">
        <f t="shared" si="160"/>
        <v/>
      </c>
      <c r="BY715" s="28"/>
      <c r="BZ715" s="15"/>
      <c r="CA715" s="5" t="str">
        <f t="shared" si="153"/>
        <v/>
      </c>
      <c r="CC715" s="5"/>
      <c r="CD715" s="5" t="str">
        <f t="shared" si="161"/>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ca="1" si="162"/>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43"/>
      <c r="AY716" s="124"/>
      <c r="AZ716" s="124"/>
      <c r="BA716" s="4"/>
      <c r="BB716" s="127"/>
      <c r="BE716" s="9"/>
      <c r="BH716" s="7" t="str">
        <f t="shared" ca="1" si="156"/>
        <v/>
      </c>
      <c r="BI716" s="4" t="str">
        <f t="shared" si="152"/>
        <v/>
      </c>
      <c r="BJ716" s="123" t="str">
        <f t="shared" si="157"/>
        <v/>
      </c>
      <c r="BK716" s="140" t="str">
        <f t="shared" si="163"/>
        <v/>
      </c>
      <c r="BP716" s="5"/>
      <c r="BQ716" s="4" t="str">
        <f>IF(IFERROR(VLOOKUP(C716,C717:C$1993,1,0),"")="","",COUNTIF(C:C,C716))</f>
        <v/>
      </c>
      <c r="BS716" s="5"/>
      <c r="BT716" s="5"/>
      <c r="BU716" s="5" t="str">
        <f>IF(B716="","",IF(BQ716="",1+(MAX(BU$2:BU715)),""))</f>
        <v/>
      </c>
      <c r="BV716" s="5" t="str">
        <f t="shared" si="158"/>
        <v/>
      </c>
      <c r="BW716" s="5" t="str">
        <f t="shared" si="159"/>
        <v/>
      </c>
      <c r="BX716" s="14" t="str">
        <f t="shared" si="160"/>
        <v/>
      </c>
      <c r="BY716" s="28"/>
      <c r="BZ716" s="15"/>
      <c r="CA716" s="5" t="str">
        <f t="shared" si="153"/>
        <v/>
      </c>
      <c r="CC716" s="5"/>
      <c r="CD716" s="5" t="str">
        <f t="shared" si="161"/>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ca="1" si="162"/>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43"/>
      <c r="AY717" s="124"/>
      <c r="AZ717" s="124"/>
      <c r="BA717" s="4"/>
      <c r="BB717" s="127"/>
      <c r="BE717" s="9"/>
      <c r="BH717" s="7" t="str">
        <f t="shared" ca="1" si="156"/>
        <v/>
      </c>
      <c r="BI717" s="4" t="str">
        <f t="shared" si="152"/>
        <v/>
      </c>
      <c r="BJ717" s="123" t="str">
        <f t="shared" si="157"/>
        <v/>
      </c>
      <c r="BK717" s="140" t="str">
        <f t="shared" si="163"/>
        <v/>
      </c>
      <c r="BP717" s="5"/>
      <c r="BQ717" s="4" t="str">
        <f>IF(IFERROR(VLOOKUP(C717,C718:C$1993,1,0),"")="","",COUNTIF(C:C,C717))</f>
        <v/>
      </c>
      <c r="BS717" s="5"/>
      <c r="BT717" s="5"/>
      <c r="BU717" s="5" t="str">
        <f>IF(B717="","",IF(BQ717="",1+(MAX(BU$2:BU716)),""))</f>
        <v/>
      </c>
      <c r="BV717" s="5" t="str">
        <f t="shared" si="158"/>
        <v/>
      </c>
      <c r="BW717" s="5" t="str">
        <f t="shared" si="159"/>
        <v/>
      </c>
      <c r="BX717" s="14" t="str">
        <f t="shared" si="160"/>
        <v/>
      </c>
      <c r="BY717" s="28"/>
      <c r="BZ717" s="15"/>
      <c r="CA717" s="5" t="str">
        <f t="shared" si="153"/>
        <v/>
      </c>
      <c r="CC717" s="5"/>
      <c r="CD717" s="5" t="str">
        <f t="shared" si="161"/>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ca="1" si="162"/>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43"/>
      <c r="AY718" s="124"/>
      <c r="AZ718" s="124"/>
      <c r="BA718" s="4"/>
      <c r="BB718" s="127"/>
      <c r="BE718" s="9"/>
      <c r="BH718" s="7" t="str">
        <f t="shared" ca="1" si="156"/>
        <v/>
      </c>
      <c r="BI718" s="4" t="str">
        <f t="shared" si="152"/>
        <v/>
      </c>
      <c r="BJ718" s="123" t="str">
        <f t="shared" si="157"/>
        <v/>
      </c>
      <c r="BK718" s="140" t="str">
        <f t="shared" si="163"/>
        <v/>
      </c>
      <c r="BP718" s="5"/>
      <c r="BQ718" s="4" t="str">
        <f>IF(IFERROR(VLOOKUP(C718,C719:C$1993,1,0),"")="","",COUNTIF(C:C,C718))</f>
        <v/>
      </c>
      <c r="BS718" s="5"/>
      <c r="BT718" s="5"/>
      <c r="BU718" s="5" t="str">
        <f>IF(B718="","",IF(BQ718="",1+(MAX(BU$2:BU717)),""))</f>
        <v/>
      </c>
      <c r="BV718" s="5" t="str">
        <f t="shared" si="158"/>
        <v/>
      </c>
      <c r="BW718" s="5" t="str">
        <f t="shared" si="159"/>
        <v/>
      </c>
      <c r="BX718" s="14" t="str">
        <f t="shared" si="160"/>
        <v/>
      </c>
      <c r="BY718" s="28"/>
      <c r="BZ718" s="15"/>
      <c r="CA718" s="5" t="str">
        <f t="shared" si="153"/>
        <v/>
      </c>
      <c r="CC718" s="5"/>
      <c r="CD718" s="5" t="str">
        <f t="shared" si="161"/>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ca="1" si="162"/>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43"/>
      <c r="AY719" s="124"/>
      <c r="AZ719" s="124"/>
      <c r="BA719" s="4"/>
      <c r="BB719" s="127"/>
      <c r="BE719" s="9"/>
      <c r="BH719" s="7" t="str">
        <f t="shared" ca="1" si="156"/>
        <v/>
      </c>
      <c r="BI719" s="4" t="str">
        <f t="shared" si="152"/>
        <v/>
      </c>
      <c r="BJ719" s="123" t="str">
        <f t="shared" si="157"/>
        <v/>
      </c>
      <c r="BK719" s="140" t="str">
        <f t="shared" si="163"/>
        <v/>
      </c>
      <c r="BP719" s="5"/>
      <c r="BQ719" s="4" t="str">
        <f>IF(IFERROR(VLOOKUP(C719,C720:C$1993,1,0),"")="","",COUNTIF(C:C,C719))</f>
        <v/>
      </c>
      <c r="BS719" s="5"/>
      <c r="BT719" s="5"/>
      <c r="BU719" s="5" t="str">
        <f>IF(B719="","",IF(BQ719="",1+(MAX(BU$2:BU718)),""))</f>
        <v/>
      </c>
      <c r="BV719" s="5" t="str">
        <f t="shared" si="158"/>
        <v/>
      </c>
      <c r="BW719" s="5" t="str">
        <f t="shared" si="159"/>
        <v/>
      </c>
      <c r="BX719" s="14" t="str">
        <f t="shared" si="160"/>
        <v/>
      </c>
      <c r="BY719" s="28"/>
      <c r="BZ719" s="15"/>
      <c r="CA719" s="5" t="str">
        <f t="shared" si="153"/>
        <v/>
      </c>
      <c r="CC719" s="5"/>
      <c r="CD719" s="5" t="str">
        <f t="shared" si="161"/>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ca="1" si="162"/>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43"/>
      <c r="AY720" s="124"/>
      <c r="AZ720" s="124"/>
      <c r="BA720" s="4"/>
      <c r="BB720" s="127"/>
      <c r="BE720" s="9"/>
      <c r="BH720" s="7" t="str">
        <f t="shared" ca="1" si="156"/>
        <v/>
      </c>
      <c r="BI720" s="4" t="str">
        <f t="shared" si="152"/>
        <v/>
      </c>
      <c r="BJ720" s="123" t="str">
        <f t="shared" si="157"/>
        <v/>
      </c>
      <c r="BK720" s="140" t="str">
        <f t="shared" si="163"/>
        <v/>
      </c>
      <c r="BP720" s="5"/>
      <c r="BQ720" s="4" t="str">
        <f>IF(IFERROR(VLOOKUP(C720,C721:C$1993,1,0),"")="","",COUNTIF(C:C,C720))</f>
        <v/>
      </c>
      <c r="BS720" s="5"/>
      <c r="BT720" s="5"/>
      <c r="BU720" s="5" t="str">
        <f>IF(B720="","",IF(BQ720="",1+(MAX(BU$2:BU719)),""))</f>
        <v/>
      </c>
      <c r="BV720" s="5" t="str">
        <f t="shared" si="158"/>
        <v/>
      </c>
      <c r="BW720" s="5" t="str">
        <f t="shared" si="159"/>
        <v/>
      </c>
      <c r="BX720" s="14" t="str">
        <f t="shared" si="160"/>
        <v/>
      </c>
      <c r="BY720" s="28"/>
      <c r="BZ720" s="15"/>
      <c r="CA720" s="5" t="str">
        <f t="shared" si="153"/>
        <v/>
      </c>
      <c r="CC720" s="5"/>
      <c r="CD720" s="5" t="str">
        <f t="shared" si="161"/>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ca="1" si="162"/>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43"/>
      <c r="AY721" s="124"/>
      <c r="AZ721" s="124"/>
      <c r="BA721" s="4"/>
      <c r="BB721" s="127"/>
      <c r="BE721" s="9"/>
      <c r="BH721" s="7" t="str">
        <f t="shared" ca="1" si="156"/>
        <v/>
      </c>
      <c r="BI721" s="4" t="str">
        <f t="shared" si="152"/>
        <v/>
      </c>
      <c r="BJ721" s="123" t="str">
        <f t="shared" si="157"/>
        <v/>
      </c>
      <c r="BK721" s="140" t="str">
        <f t="shared" si="163"/>
        <v/>
      </c>
      <c r="BP721" s="5"/>
      <c r="BQ721" s="4" t="str">
        <f>IF(IFERROR(VLOOKUP(C721,C722:C$1993,1,0),"")="","",COUNTIF(C:C,C721))</f>
        <v/>
      </c>
      <c r="BS721" s="5"/>
      <c r="BT721" s="5"/>
      <c r="BU721" s="5" t="str">
        <f>IF(B721="","",IF(BQ721="",1+(MAX(BU$2:BU720)),""))</f>
        <v/>
      </c>
      <c r="BV721" s="5" t="str">
        <f t="shared" si="158"/>
        <v/>
      </c>
      <c r="BW721" s="5" t="str">
        <f t="shared" si="159"/>
        <v/>
      </c>
      <c r="BX721" s="14" t="str">
        <f t="shared" si="160"/>
        <v/>
      </c>
      <c r="BY721" s="28"/>
      <c r="BZ721" s="15"/>
      <c r="CA721" s="5" t="str">
        <f t="shared" si="153"/>
        <v/>
      </c>
      <c r="CC721" s="5"/>
      <c r="CD721" s="5" t="str">
        <f t="shared" si="161"/>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ca="1" si="162"/>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43"/>
      <c r="AY722" s="124"/>
      <c r="AZ722" s="124"/>
      <c r="BA722" s="4"/>
      <c r="BB722" s="127"/>
      <c r="BE722" s="9"/>
      <c r="BH722" s="7" t="str">
        <f t="shared" ca="1" si="156"/>
        <v/>
      </c>
      <c r="BI722" s="4" t="str">
        <f t="shared" si="152"/>
        <v/>
      </c>
      <c r="BJ722" s="123" t="str">
        <f t="shared" si="157"/>
        <v/>
      </c>
      <c r="BK722" s="140" t="str">
        <f t="shared" si="163"/>
        <v/>
      </c>
      <c r="BP722" s="5"/>
      <c r="BQ722" s="4" t="str">
        <f>IF(IFERROR(VLOOKUP(C722,C723:C$1993,1,0),"")="","",COUNTIF(C:C,C722))</f>
        <v/>
      </c>
      <c r="BS722" s="5"/>
      <c r="BT722" s="5"/>
      <c r="BU722" s="5" t="str">
        <f>IF(B722="","",IF(BQ722="",1+(MAX(BU$2:BU721)),""))</f>
        <v/>
      </c>
      <c r="BV722" s="5" t="str">
        <f t="shared" si="158"/>
        <v/>
      </c>
      <c r="BW722" s="5" t="str">
        <f t="shared" si="159"/>
        <v/>
      </c>
      <c r="BX722" s="14" t="str">
        <f t="shared" si="160"/>
        <v/>
      </c>
      <c r="BY722" s="28"/>
      <c r="BZ722" s="15"/>
      <c r="CA722" s="5" t="str">
        <f t="shared" si="153"/>
        <v/>
      </c>
      <c r="CC722" s="5"/>
      <c r="CD722" s="5" t="str">
        <f t="shared" si="161"/>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ca="1" si="162"/>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43"/>
      <c r="AY723" s="124"/>
      <c r="AZ723" s="124"/>
      <c r="BA723" s="4"/>
      <c r="BB723" s="127"/>
      <c r="BE723" s="9"/>
      <c r="BH723" s="7" t="str">
        <f t="shared" ca="1" si="156"/>
        <v/>
      </c>
      <c r="BI723" s="4" t="str">
        <f t="shared" ref="BI723:BI786" si="164">IFERROR(IF(AA723=0,"",AA723/BB723),"")</f>
        <v/>
      </c>
      <c r="BJ723" s="123" t="str">
        <f t="shared" si="157"/>
        <v/>
      </c>
      <c r="BK723" s="140" t="str">
        <f t="shared" si="163"/>
        <v/>
      </c>
      <c r="BP723" s="5"/>
      <c r="BQ723" s="4" t="str">
        <f>IF(IFERROR(VLOOKUP(C723,C724:C$1993,1,0),"")="","",COUNTIF(C:C,C723))</f>
        <v/>
      </c>
      <c r="BS723" s="5"/>
      <c r="BT723" s="5"/>
      <c r="BU723" s="5" t="str">
        <f>IF(B723="","",IF(BQ723="",1+(MAX(BU$2:BU722)),""))</f>
        <v/>
      </c>
      <c r="BV723" s="5" t="str">
        <f t="shared" si="158"/>
        <v/>
      </c>
      <c r="BW723" s="5" t="str">
        <f t="shared" si="159"/>
        <v/>
      </c>
      <c r="BX723" s="14" t="str">
        <f t="shared" si="160"/>
        <v/>
      </c>
      <c r="BY723" s="28"/>
      <c r="BZ723" s="15"/>
      <c r="CA723" s="5" t="str">
        <f t="shared" si="153"/>
        <v/>
      </c>
      <c r="CC723" s="5"/>
      <c r="CD723" s="5" t="str">
        <f t="shared" si="161"/>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ca="1" si="162"/>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43"/>
      <c r="AY724" s="124"/>
      <c r="AZ724" s="124"/>
      <c r="BA724" s="4"/>
      <c r="BB724" s="127"/>
      <c r="BE724" s="9"/>
      <c r="BH724" s="7" t="str">
        <f t="shared" ca="1" si="156"/>
        <v/>
      </c>
      <c r="BI724" s="4" t="str">
        <f t="shared" si="164"/>
        <v/>
      </c>
      <c r="BJ724" s="123" t="str">
        <f t="shared" si="157"/>
        <v/>
      </c>
      <c r="BK724" s="140" t="str">
        <f t="shared" si="163"/>
        <v/>
      </c>
      <c r="BP724" s="5"/>
      <c r="BQ724" s="4" t="str">
        <f>IF(IFERROR(VLOOKUP(C724,C725:C$1993,1,0),"")="","",COUNTIF(C:C,C724))</f>
        <v/>
      </c>
      <c r="BS724" s="5"/>
      <c r="BT724" s="5"/>
      <c r="BU724" s="5" t="str">
        <f>IF(B724="","",IF(BQ724="",1+(MAX(BU$2:BU723)),""))</f>
        <v/>
      </c>
      <c r="BV724" s="5" t="str">
        <f t="shared" si="158"/>
        <v/>
      </c>
      <c r="BW724" s="5" t="str">
        <f t="shared" si="159"/>
        <v/>
      </c>
      <c r="BX724" s="14" t="str">
        <f t="shared" si="160"/>
        <v/>
      </c>
      <c r="BY724" s="28"/>
      <c r="BZ724" s="15"/>
      <c r="CA724" s="5" t="str">
        <f t="shared" si="153"/>
        <v/>
      </c>
      <c r="CC724" s="5"/>
      <c r="CD724" s="5" t="str">
        <f t="shared" si="161"/>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ca="1" si="162"/>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43"/>
      <c r="AY725" s="124"/>
      <c r="AZ725" s="124"/>
      <c r="BA725" s="4"/>
      <c r="BB725" s="127"/>
      <c r="BE725" s="9"/>
      <c r="BH725" s="7" t="str">
        <f t="shared" ca="1" si="156"/>
        <v/>
      </c>
      <c r="BI725" s="4" t="str">
        <f t="shared" si="164"/>
        <v/>
      </c>
      <c r="BJ725" s="123" t="str">
        <f t="shared" si="157"/>
        <v/>
      </c>
      <c r="BK725" s="140" t="str">
        <f t="shared" si="163"/>
        <v/>
      </c>
      <c r="BP725" s="5"/>
      <c r="BQ725" s="4" t="str">
        <f>IF(IFERROR(VLOOKUP(C725,C726:C$1993,1,0),"")="","",COUNTIF(C:C,C725))</f>
        <v/>
      </c>
      <c r="BS725" s="5"/>
      <c r="BT725" s="5"/>
      <c r="BU725" s="5" t="str">
        <f>IF(B725="","",IF(BQ725="",1+(MAX(BU$2:BU724)),""))</f>
        <v/>
      </c>
      <c r="BV725" s="5" t="str">
        <f t="shared" si="158"/>
        <v/>
      </c>
      <c r="BW725" s="5" t="str">
        <f t="shared" si="159"/>
        <v/>
      </c>
      <c r="BX725" s="14" t="str">
        <f t="shared" si="160"/>
        <v/>
      </c>
      <c r="BY725" s="28"/>
      <c r="BZ725" s="15"/>
      <c r="CA725" s="5" t="str">
        <f t="shared" si="153"/>
        <v/>
      </c>
      <c r="CC725" s="5"/>
      <c r="CD725" s="5" t="str">
        <f t="shared" si="161"/>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ca="1" si="162"/>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43"/>
      <c r="AY726" s="124"/>
      <c r="AZ726" s="124"/>
      <c r="BA726" s="4"/>
      <c r="BB726" s="127"/>
      <c r="BE726" s="9"/>
      <c r="BH726" s="7" t="str">
        <f t="shared" ca="1" si="156"/>
        <v/>
      </c>
      <c r="BI726" s="4" t="str">
        <f t="shared" si="164"/>
        <v/>
      </c>
      <c r="BJ726" s="123" t="str">
        <f t="shared" si="157"/>
        <v/>
      </c>
      <c r="BK726" s="140" t="str">
        <f t="shared" si="163"/>
        <v/>
      </c>
      <c r="BP726" s="5"/>
      <c r="BQ726" s="4" t="str">
        <f>IF(IFERROR(VLOOKUP(C726,C727:C$1993,1,0),"")="","",COUNTIF(C:C,C726))</f>
        <v/>
      </c>
      <c r="BS726" s="5"/>
      <c r="BT726" s="5"/>
      <c r="BU726" s="5" t="str">
        <f>IF(B726="","",IF(BQ726="",1+(MAX(BU$2:BU725)),""))</f>
        <v/>
      </c>
      <c r="BV726" s="5" t="str">
        <f t="shared" si="158"/>
        <v/>
      </c>
      <c r="BW726" s="5" t="str">
        <f t="shared" si="159"/>
        <v/>
      </c>
      <c r="BX726" s="14" t="str">
        <f t="shared" si="160"/>
        <v/>
      </c>
      <c r="BY726" s="28"/>
      <c r="BZ726" s="15"/>
      <c r="CA726" s="5" t="str">
        <f t="shared" ref="CA726:CA789" si="165">CONCATENATE(AI726,AJ726,AK726,AL726,AM726)</f>
        <v/>
      </c>
      <c r="CC726" s="5"/>
      <c r="CD726" s="5" t="str">
        <f t="shared" si="161"/>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ca="1" si="162"/>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43"/>
      <c r="AY727" s="124"/>
      <c r="AZ727" s="124"/>
      <c r="BA727" s="4"/>
      <c r="BB727" s="127"/>
      <c r="BE727" s="9"/>
      <c r="BH727" s="7" t="str">
        <f t="shared" ca="1" si="156"/>
        <v/>
      </c>
      <c r="BI727" s="4" t="str">
        <f t="shared" si="164"/>
        <v/>
      </c>
      <c r="BJ727" s="123" t="str">
        <f t="shared" si="157"/>
        <v/>
      </c>
      <c r="BK727" s="140" t="str">
        <f t="shared" si="163"/>
        <v/>
      </c>
      <c r="BP727" s="5"/>
      <c r="BQ727" s="4" t="str">
        <f>IF(IFERROR(VLOOKUP(C727,C728:C$1993,1,0),"")="","",COUNTIF(C:C,C727))</f>
        <v/>
      </c>
      <c r="BS727" s="5"/>
      <c r="BT727" s="5"/>
      <c r="BU727" s="5" t="str">
        <f>IF(B727="","",IF(BQ727="",1+(MAX(BU$2:BU726)),""))</f>
        <v/>
      </c>
      <c r="BV727" s="5" t="str">
        <f t="shared" si="158"/>
        <v/>
      </c>
      <c r="BW727" s="5" t="str">
        <f t="shared" si="159"/>
        <v/>
      </c>
      <c r="BX727" s="14" t="str">
        <f t="shared" si="160"/>
        <v/>
      </c>
      <c r="BY727" s="28"/>
      <c r="BZ727" s="15"/>
      <c r="CA727" s="5" t="str">
        <f t="shared" si="165"/>
        <v/>
      </c>
      <c r="CC727" s="5"/>
      <c r="CD727" s="5" t="str">
        <f t="shared" si="161"/>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ca="1" si="162"/>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43"/>
      <c r="AY728" s="124"/>
      <c r="AZ728" s="124"/>
      <c r="BA728" s="4"/>
      <c r="BB728" s="127"/>
      <c r="BE728" s="9"/>
      <c r="BH728" s="7" t="str">
        <f t="shared" ca="1" si="156"/>
        <v/>
      </c>
      <c r="BI728" s="4" t="str">
        <f t="shared" si="164"/>
        <v/>
      </c>
      <c r="BJ728" s="123" t="str">
        <f t="shared" si="157"/>
        <v/>
      </c>
      <c r="BK728" s="140" t="str">
        <f t="shared" si="163"/>
        <v/>
      </c>
      <c r="BP728" s="5"/>
      <c r="BQ728" s="4" t="str">
        <f>IF(IFERROR(VLOOKUP(C728,C729:C$1993,1,0),"")="","",COUNTIF(C:C,C728))</f>
        <v/>
      </c>
      <c r="BS728" s="5"/>
      <c r="BT728" s="5"/>
      <c r="BU728" s="5" t="str">
        <f>IF(B728="","",IF(BQ728="",1+(MAX(BU$2:BU727)),""))</f>
        <v/>
      </c>
      <c r="BV728" s="5" t="str">
        <f t="shared" si="158"/>
        <v/>
      </c>
      <c r="BW728" s="5" t="str">
        <f t="shared" si="159"/>
        <v/>
      </c>
      <c r="BX728" s="14" t="str">
        <f t="shared" si="160"/>
        <v/>
      </c>
      <c r="BY728" s="28"/>
      <c r="BZ728" s="15"/>
      <c r="CA728" s="5" t="str">
        <f t="shared" si="165"/>
        <v/>
      </c>
      <c r="CC728" s="5"/>
      <c r="CD728" s="5" t="str">
        <f t="shared" si="161"/>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ca="1" si="162"/>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43"/>
      <c r="AY729" s="124"/>
      <c r="AZ729" s="124"/>
      <c r="BA729" s="4"/>
      <c r="BB729" s="127"/>
      <c r="BE729" s="9"/>
      <c r="BH729" s="7" t="str">
        <f t="shared" ca="1" si="156"/>
        <v/>
      </c>
      <c r="BI729" s="4" t="str">
        <f t="shared" si="164"/>
        <v/>
      </c>
      <c r="BJ729" s="123" t="str">
        <f t="shared" si="157"/>
        <v/>
      </c>
      <c r="BK729" s="140" t="str">
        <f t="shared" si="163"/>
        <v/>
      </c>
      <c r="BP729" s="5"/>
      <c r="BQ729" s="4" t="str">
        <f>IF(IFERROR(VLOOKUP(C729,C730:C$1993,1,0),"")="","",COUNTIF(C:C,C729))</f>
        <v/>
      </c>
      <c r="BS729" s="5"/>
      <c r="BT729" s="5"/>
      <c r="BU729" s="5" t="str">
        <f>IF(B729="","",IF(BQ729="",1+(MAX(BU$2:BU728)),""))</f>
        <v/>
      </c>
      <c r="BV729" s="5" t="str">
        <f t="shared" si="158"/>
        <v/>
      </c>
      <c r="BW729" s="5" t="str">
        <f t="shared" si="159"/>
        <v/>
      </c>
      <c r="BX729" s="14" t="str">
        <f t="shared" si="160"/>
        <v/>
      </c>
      <c r="BY729" s="28"/>
      <c r="BZ729" s="15"/>
      <c r="CA729" s="5" t="str">
        <f t="shared" si="165"/>
        <v/>
      </c>
      <c r="CC729" s="5"/>
      <c r="CD729" s="5" t="str">
        <f t="shared" si="161"/>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ca="1" si="162"/>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43"/>
      <c r="AY730" s="124"/>
      <c r="AZ730" s="124"/>
      <c r="BA730" s="4"/>
      <c r="BB730" s="127"/>
      <c r="BE730" s="9"/>
      <c r="BH730" s="7" t="str">
        <f t="shared" ca="1" si="156"/>
        <v/>
      </c>
      <c r="BI730" s="4" t="str">
        <f t="shared" si="164"/>
        <v/>
      </c>
      <c r="BJ730" s="123" t="str">
        <f t="shared" si="157"/>
        <v/>
      </c>
      <c r="BK730" s="140" t="str">
        <f t="shared" si="163"/>
        <v/>
      </c>
      <c r="BP730" s="5"/>
      <c r="BQ730" s="4" t="str">
        <f>IF(IFERROR(VLOOKUP(C730,C731:C$1993,1,0),"")="","",COUNTIF(C:C,C730))</f>
        <v/>
      </c>
      <c r="BS730" s="5"/>
      <c r="BT730" s="5"/>
      <c r="BU730" s="5" t="str">
        <f>IF(B730="","",IF(BQ730="",1+(MAX(BU$2:BU729)),""))</f>
        <v/>
      </c>
      <c r="BV730" s="5" t="str">
        <f t="shared" si="158"/>
        <v/>
      </c>
      <c r="BW730" s="5" t="str">
        <f t="shared" si="159"/>
        <v/>
      </c>
      <c r="BX730" s="14" t="str">
        <f t="shared" si="160"/>
        <v/>
      </c>
      <c r="BY730" s="28"/>
      <c r="BZ730" s="15"/>
      <c r="CA730" s="5" t="str">
        <f t="shared" si="165"/>
        <v/>
      </c>
      <c r="CC730" s="5"/>
      <c r="CD730" s="5" t="str">
        <f t="shared" si="161"/>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ca="1" si="162"/>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43"/>
      <c r="AY731" s="124"/>
      <c r="AZ731" s="124"/>
      <c r="BA731" s="4"/>
      <c r="BB731" s="127"/>
      <c r="BE731" s="9"/>
      <c r="BH731" s="7" t="str">
        <f t="shared" ca="1" si="156"/>
        <v/>
      </c>
      <c r="BI731" s="4" t="str">
        <f t="shared" si="164"/>
        <v/>
      </c>
      <c r="BJ731" s="123" t="str">
        <f t="shared" si="157"/>
        <v/>
      </c>
      <c r="BK731" s="140" t="str">
        <f t="shared" si="163"/>
        <v/>
      </c>
      <c r="BP731" s="5"/>
      <c r="BQ731" s="4" t="str">
        <f>IF(IFERROR(VLOOKUP(C731,C732:C$1993,1,0),"")="","",COUNTIF(C:C,C731))</f>
        <v/>
      </c>
      <c r="BS731" s="5"/>
      <c r="BT731" s="5"/>
      <c r="BU731" s="5" t="str">
        <f>IF(B731="","",IF(BQ731="",1+(MAX(BU$2:BU730)),""))</f>
        <v/>
      </c>
      <c r="BV731" s="5" t="str">
        <f t="shared" si="158"/>
        <v/>
      </c>
      <c r="BW731" s="5" t="str">
        <f t="shared" si="159"/>
        <v/>
      </c>
      <c r="BX731" s="14" t="str">
        <f t="shared" si="160"/>
        <v/>
      </c>
      <c r="BY731" s="28"/>
      <c r="BZ731" s="15"/>
      <c r="CA731" s="5" t="str">
        <f t="shared" si="165"/>
        <v/>
      </c>
      <c r="CC731" s="5"/>
      <c r="CD731" s="5" t="str">
        <f t="shared" si="161"/>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ca="1" si="162"/>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43"/>
      <c r="AY732" s="124"/>
      <c r="AZ732" s="124"/>
      <c r="BA732" s="4"/>
      <c r="BB732" s="127"/>
      <c r="BE732" s="9"/>
      <c r="BH732" s="7" t="str">
        <f t="shared" ca="1" si="156"/>
        <v/>
      </c>
      <c r="BI732" s="4" t="str">
        <f t="shared" si="164"/>
        <v/>
      </c>
      <c r="BJ732" s="123" t="str">
        <f t="shared" si="157"/>
        <v/>
      </c>
      <c r="BK732" s="140" t="str">
        <f t="shared" si="163"/>
        <v/>
      </c>
      <c r="BP732" s="5"/>
      <c r="BQ732" s="4" t="str">
        <f>IF(IFERROR(VLOOKUP(C732,C733:C$1993,1,0),"")="","",COUNTIF(C:C,C732))</f>
        <v/>
      </c>
      <c r="BS732" s="5"/>
      <c r="BT732" s="5"/>
      <c r="BU732" s="5" t="str">
        <f>IF(B732="","",IF(BQ732="",1+(MAX(BU$2:BU731)),""))</f>
        <v/>
      </c>
      <c r="BV732" s="5" t="str">
        <f t="shared" si="158"/>
        <v/>
      </c>
      <c r="BW732" s="5" t="str">
        <f t="shared" si="159"/>
        <v/>
      </c>
      <c r="BX732" s="14" t="str">
        <f t="shared" si="160"/>
        <v/>
      </c>
      <c r="BY732" s="28"/>
      <c r="BZ732" s="15"/>
      <c r="CA732" s="5" t="str">
        <f t="shared" si="165"/>
        <v/>
      </c>
      <c r="CC732" s="5"/>
      <c r="CD732" s="5" t="str">
        <f t="shared" si="161"/>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ca="1" si="162"/>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43"/>
      <c r="AY733" s="124"/>
      <c r="AZ733" s="124"/>
      <c r="BA733" s="4"/>
      <c r="BB733" s="127"/>
      <c r="BE733" s="9"/>
      <c r="BH733" s="7" t="str">
        <f t="shared" ca="1" si="156"/>
        <v/>
      </c>
      <c r="BI733" s="4" t="str">
        <f t="shared" si="164"/>
        <v/>
      </c>
      <c r="BJ733" s="123" t="str">
        <f t="shared" si="157"/>
        <v/>
      </c>
      <c r="BK733" s="140" t="str">
        <f t="shared" si="163"/>
        <v/>
      </c>
      <c r="BP733" s="5"/>
      <c r="BQ733" s="4" t="str">
        <f>IF(IFERROR(VLOOKUP(C733,C734:C$1993,1,0),"")="","",COUNTIF(C:C,C733))</f>
        <v/>
      </c>
      <c r="BS733" s="5"/>
      <c r="BT733" s="5"/>
      <c r="BU733" s="5" t="str">
        <f>IF(B733="","",IF(BQ733="",1+(MAX(BU$2:BU732)),""))</f>
        <v/>
      </c>
      <c r="BV733" s="5" t="str">
        <f t="shared" si="158"/>
        <v/>
      </c>
      <c r="BW733" s="5" t="str">
        <f t="shared" si="159"/>
        <v/>
      </c>
      <c r="BX733" s="14" t="str">
        <f t="shared" si="160"/>
        <v/>
      </c>
      <c r="BY733" s="28"/>
      <c r="BZ733" s="15"/>
      <c r="CA733" s="5" t="str">
        <f t="shared" si="165"/>
        <v/>
      </c>
      <c r="CC733" s="5"/>
      <c r="CD733" s="5" t="str">
        <f t="shared" si="161"/>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ca="1" si="162"/>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43"/>
      <c r="AY734" s="124"/>
      <c r="AZ734" s="124"/>
      <c r="BA734" s="4"/>
      <c r="BB734" s="127"/>
      <c r="BE734" s="9"/>
      <c r="BH734" s="7" t="str">
        <f t="shared" ca="1" si="156"/>
        <v/>
      </c>
      <c r="BI734" s="4" t="str">
        <f t="shared" si="164"/>
        <v/>
      </c>
      <c r="BJ734" s="123" t="str">
        <f t="shared" si="157"/>
        <v/>
      </c>
      <c r="BK734" s="140" t="str">
        <f t="shared" si="163"/>
        <v/>
      </c>
      <c r="BP734" s="5"/>
      <c r="BQ734" s="4" t="str">
        <f>IF(IFERROR(VLOOKUP(C734,C735:C$1993,1,0),"")="","",COUNTIF(C:C,C734))</f>
        <v/>
      </c>
      <c r="BS734" s="5"/>
      <c r="BT734" s="5"/>
      <c r="BU734" s="5" t="str">
        <f>IF(B734="","",IF(BQ734="",1+(MAX(BU$2:BU733)),""))</f>
        <v/>
      </c>
      <c r="BV734" s="5" t="str">
        <f t="shared" si="158"/>
        <v/>
      </c>
      <c r="BW734" s="5" t="str">
        <f t="shared" si="159"/>
        <v/>
      </c>
      <c r="BX734" s="14" t="str">
        <f t="shared" si="160"/>
        <v/>
      </c>
      <c r="BY734" s="28"/>
      <c r="BZ734" s="15"/>
      <c r="CA734" s="5" t="str">
        <f t="shared" si="165"/>
        <v/>
      </c>
      <c r="CC734" s="5"/>
      <c r="CD734" s="5" t="str">
        <f t="shared" si="161"/>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ca="1" si="162"/>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43"/>
      <c r="AY735" s="124"/>
      <c r="AZ735" s="124"/>
      <c r="BA735" s="4"/>
      <c r="BB735" s="127"/>
      <c r="BE735" s="9"/>
      <c r="BH735" s="7" t="str">
        <f t="shared" ca="1" si="156"/>
        <v/>
      </c>
      <c r="BI735" s="4" t="str">
        <f t="shared" si="164"/>
        <v/>
      </c>
      <c r="BJ735" s="123" t="str">
        <f t="shared" si="157"/>
        <v/>
      </c>
      <c r="BK735" s="140" t="str">
        <f t="shared" si="163"/>
        <v/>
      </c>
      <c r="BP735" s="5"/>
      <c r="BQ735" s="4" t="str">
        <f>IF(IFERROR(VLOOKUP(C735,C736:C$1993,1,0),"")="","",COUNTIF(C:C,C735))</f>
        <v/>
      </c>
      <c r="BS735" s="5"/>
      <c r="BT735" s="5"/>
      <c r="BU735" s="5" t="str">
        <f>IF(B735="","",IF(BQ735="",1+(MAX(BU$2:BU734)),""))</f>
        <v/>
      </c>
      <c r="BV735" s="5" t="str">
        <f t="shared" si="158"/>
        <v/>
      </c>
      <c r="BW735" s="5" t="str">
        <f t="shared" si="159"/>
        <v/>
      </c>
      <c r="BX735" s="14" t="str">
        <f t="shared" si="160"/>
        <v/>
      </c>
      <c r="BY735" s="28"/>
      <c r="BZ735" s="15"/>
      <c r="CA735" s="5" t="str">
        <f t="shared" si="165"/>
        <v/>
      </c>
      <c r="CC735" s="5"/>
      <c r="CD735" s="5" t="str">
        <f t="shared" si="161"/>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ca="1" si="162"/>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43"/>
      <c r="AY736" s="124"/>
      <c r="AZ736" s="124"/>
      <c r="BA736" s="4"/>
      <c r="BB736" s="127"/>
      <c r="BE736" s="9"/>
      <c r="BH736" s="7" t="str">
        <f t="shared" ca="1" si="156"/>
        <v/>
      </c>
      <c r="BI736" s="4" t="str">
        <f t="shared" si="164"/>
        <v/>
      </c>
      <c r="BJ736" s="123" t="str">
        <f t="shared" si="157"/>
        <v/>
      </c>
      <c r="BK736" s="140" t="str">
        <f t="shared" si="163"/>
        <v/>
      </c>
      <c r="BP736" s="5"/>
      <c r="BQ736" s="4" t="str">
        <f>IF(IFERROR(VLOOKUP(C736,C737:C$1993,1,0),"")="","",COUNTIF(C:C,C736))</f>
        <v/>
      </c>
      <c r="BS736" s="5"/>
      <c r="BT736" s="5"/>
      <c r="BU736" s="5" t="str">
        <f>IF(B736="","",IF(BQ736="",1+(MAX(BU$2:BU735)),""))</f>
        <v/>
      </c>
      <c r="BV736" s="5" t="str">
        <f t="shared" si="158"/>
        <v/>
      </c>
      <c r="BW736" s="5" t="str">
        <f t="shared" si="159"/>
        <v/>
      </c>
      <c r="BX736" s="14" t="str">
        <f t="shared" si="160"/>
        <v/>
      </c>
      <c r="BY736" s="28"/>
      <c r="BZ736" s="15"/>
      <c r="CA736" s="5" t="str">
        <f t="shared" si="165"/>
        <v/>
      </c>
      <c r="CC736" s="5"/>
      <c r="CD736" s="5" t="str">
        <f t="shared" si="161"/>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ca="1" si="162"/>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43"/>
      <c r="AY737" s="124"/>
      <c r="AZ737" s="124"/>
      <c r="BA737" s="4"/>
      <c r="BB737" s="127"/>
      <c r="BE737" s="9"/>
      <c r="BH737" s="7" t="str">
        <f t="shared" ca="1" si="156"/>
        <v/>
      </c>
      <c r="BI737" s="4" t="str">
        <f t="shared" si="164"/>
        <v/>
      </c>
      <c r="BJ737" s="123" t="str">
        <f t="shared" si="157"/>
        <v/>
      </c>
      <c r="BK737" s="140" t="str">
        <f t="shared" si="163"/>
        <v/>
      </c>
      <c r="BP737" s="5"/>
      <c r="BQ737" s="4" t="str">
        <f>IF(IFERROR(VLOOKUP(C737,C738:C$1993,1,0),"")="","",COUNTIF(C:C,C737))</f>
        <v/>
      </c>
      <c r="BS737" s="5"/>
      <c r="BT737" s="5"/>
      <c r="BU737" s="5" t="str">
        <f>IF(B737="","",IF(BQ737="",1+(MAX(BU$2:BU736)),""))</f>
        <v/>
      </c>
      <c r="BV737" s="5" t="str">
        <f t="shared" si="158"/>
        <v/>
      </c>
      <c r="BW737" s="5" t="str">
        <f t="shared" si="159"/>
        <v/>
      </c>
      <c r="BX737" s="14" t="str">
        <f t="shared" si="160"/>
        <v/>
      </c>
      <c r="BY737" s="28"/>
      <c r="BZ737" s="15"/>
      <c r="CA737" s="5" t="str">
        <f t="shared" si="165"/>
        <v/>
      </c>
      <c r="CC737" s="5"/>
      <c r="CD737" s="5" t="str">
        <f t="shared" si="161"/>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ca="1" si="162"/>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43"/>
      <c r="AY738" s="124"/>
      <c r="AZ738" s="124"/>
      <c r="BA738" s="4"/>
      <c r="BB738" s="127"/>
      <c r="BE738" s="9"/>
      <c r="BH738" s="7" t="str">
        <f t="shared" ca="1" si="156"/>
        <v/>
      </c>
      <c r="BI738" s="4" t="str">
        <f t="shared" si="164"/>
        <v/>
      </c>
      <c r="BJ738" s="123" t="str">
        <f t="shared" si="157"/>
        <v/>
      </c>
      <c r="BK738" s="140" t="str">
        <f t="shared" si="163"/>
        <v/>
      </c>
      <c r="BP738" s="5"/>
      <c r="BQ738" s="4" t="str">
        <f>IF(IFERROR(VLOOKUP(C738,C739:C$1993,1,0),"")="","",COUNTIF(C:C,C738))</f>
        <v/>
      </c>
      <c r="BS738" s="5"/>
      <c r="BT738" s="5"/>
      <c r="BU738" s="5" t="str">
        <f>IF(B738="","",IF(BQ738="",1+(MAX(BU$2:BU737)),""))</f>
        <v/>
      </c>
      <c r="BV738" s="5" t="str">
        <f t="shared" si="158"/>
        <v/>
      </c>
      <c r="BW738" s="5" t="str">
        <f t="shared" si="159"/>
        <v/>
      </c>
      <c r="BX738" s="14" t="str">
        <f t="shared" si="160"/>
        <v/>
      </c>
      <c r="BY738" s="28"/>
      <c r="BZ738" s="15"/>
      <c r="CA738" s="5" t="str">
        <f t="shared" si="165"/>
        <v/>
      </c>
      <c r="CC738" s="5"/>
      <c r="CD738" s="5" t="str">
        <f t="shared" si="161"/>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ca="1" si="162"/>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43"/>
      <c r="AY739" s="124"/>
      <c r="AZ739" s="124"/>
      <c r="BA739" s="4"/>
      <c r="BB739" s="127"/>
      <c r="BE739" s="9"/>
      <c r="BH739" s="7" t="str">
        <f t="shared" ca="1" si="156"/>
        <v/>
      </c>
      <c r="BI739" s="4" t="str">
        <f t="shared" si="164"/>
        <v/>
      </c>
      <c r="BJ739" s="123" t="str">
        <f t="shared" si="157"/>
        <v/>
      </c>
      <c r="BK739" s="140" t="str">
        <f t="shared" si="163"/>
        <v/>
      </c>
      <c r="BP739" s="5"/>
      <c r="BQ739" s="4" t="str">
        <f>IF(IFERROR(VLOOKUP(C739,C740:C$1993,1,0),"")="","",COUNTIF(C:C,C739))</f>
        <v/>
      </c>
      <c r="BS739" s="5"/>
      <c r="BT739" s="5"/>
      <c r="BU739" s="5" t="str">
        <f>IF(B739="","",IF(BQ739="",1+(MAX(BU$2:BU738)),""))</f>
        <v/>
      </c>
      <c r="BV739" s="5" t="str">
        <f t="shared" si="158"/>
        <v/>
      </c>
      <c r="BW739" s="5" t="str">
        <f t="shared" si="159"/>
        <v/>
      </c>
      <c r="BX739" s="14" t="str">
        <f t="shared" si="160"/>
        <v/>
      </c>
      <c r="BY739" s="28"/>
      <c r="BZ739" s="15"/>
      <c r="CA739" s="5" t="str">
        <f t="shared" si="165"/>
        <v/>
      </c>
      <c r="CC739" s="5"/>
      <c r="CD739" s="5" t="str">
        <f t="shared" si="161"/>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ca="1" si="162"/>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43"/>
      <c r="AY740" s="124"/>
      <c r="AZ740" s="124"/>
      <c r="BA740" s="4"/>
      <c r="BB740" s="127"/>
      <c r="BE740" s="9"/>
      <c r="BH740" s="7" t="str">
        <f t="shared" ca="1" si="156"/>
        <v/>
      </c>
      <c r="BI740" s="4" t="str">
        <f t="shared" si="164"/>
        <v/>
      </c>
      <c r="BJ740" s="123" t="str">
        <f t="shared" si="157"/>
        <v/>
      </c>
      <c r="BK740" s="140" t="str">
        <f t="shared" si="163"/>
        <v/>
      </c>
      <c r="BP740" s="5"/>
      <c r="BQ740" s="4" t="str">
        <f>IF(IFERROR(VLOOKUP(C740,C741:C$1993,1,0),"")="","",COUNTIF(C:C,C740))</f>
        <v/>
      </c>
      <c r="BS740" s="5"/>
      <c r="BT740" s="5"/>
      <c r="BU740" s="5" t="str">
        <f>IF(B740="","",IF(BQ740="",1+(MAX(BU$2:BU739)),""))</f>
        <v/>
      </c>
      <c r="BV740" s="5" t="str">
        <f t="shared" si="158"/>
        <v/>
      </c>
      <c r="BW740" s="5" t="str">
        <f t="shared" si="159"/>
        <v/>
      </c>
      <c r="BX740" s="14" t="str">
        <f t="shared" si="160"/>
        <v/>
      </c>
      <c r="BY740" s="28"/>
      <c r="BZ740" s="15"/>
      <c r="CA740" s="5" t="str">
        <f t="shared" si="165"/>
        <v/>
      </c>
      <c r="CC740" s="5"/>
      <c r="CD740" s="5" t="str">
        <f t="shared" si="161"/>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ca="1" si="162"/>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43"/>
      <c r="AY741" s="124"/>
      <c r="AZ741" s="124"/>
      <c r="BA741" s="4"/>
      <c r="BB741" s="127"/>
      <c r="BE741" s="9"/>
      <c r="BH741" s="7" t="str">
        <f t="shared" ca="1" si="156"/>
        <v/>
      </c>
      <c r="BI741" s="4" t="str">
        <f t="shared" si="164"/>
        <v/>
      </c>
      <c r="BJ741" s="123" t="str">
        <f t="shared" si="157"/>
        <v/>
      </c>
      <c r="BK741" s="140" t="str">
        <f t="shared" si="163"/>
        <v/>
      </c>
      <c r="BP741" s="5"/>
      <c r="BQ741" s="4" t="str">
        <f>IF(IFERROR(VLOOKUP(C741,C742:C$1993,1,0),"")="","",COUNTIF(C:C,C741))</f>
        <v/>
      </c>
      <c r="BS741" s="5"/>
      <c r="BT741" s="5"/>
      <c r="BU741" s="5" t="str">
        <f>IF(B741="","",IF(BQ741="",1+(MAX(BU$2:BU740)),""))</f>
        <v/>
      </c>
      <c r="BV741" s="5" t="str">
        <f t="shared" si="158"/>
        <v/>
      </c>
      <c r="BW741" s="5" t="str">
        <f t="shared" si="159"/>
        <v/>
      </c>
      <c r="BX741" s="14" t="str">
        <f t="shared" si="160"/>
        <v/>
      </c>
      <c r="BY741" s="28"/>
      <c r="BZ741" s="15"/>
      <c r="CA741" s="5" t="str">
        <f t="shared" si="165"/>
        <v/>
      </c>
      <c r="CC741" s="5"/>
      <c r="CD741" s="5" t="str">
        <f t="shared" si="161"/>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ca="1" si="162"/>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43"/>
      <c r="AY742" s="124"/>
      <c r="AZ742" s="124"/>
      <c r="BA742" s="4"/>
      <c r="BB742" s="127"/>
      <c r="BE742" s="9"/>
      <c r="BH742" s="7" t="str">
        <f t="shared" ca="1" si="156"/>
        <v/>
      </c>
      <c r="BI742" s="4" t="str">
        <f t="shared" si="164"/>
        <v/>
      </c>
      <c r="BJ742" s="123" t="str">
        <f t="shared" si="157"/>
        <v/>
      </c>
      <c r="BK742" s="140" t="str">
        <f t="shared" si="163"/>
        <v/>
      </c>
      <c r="BP742" s="5"/>
      <c r="BQ742" s="4" t="str">
        <f>IF(IFERROR(VLOOKUP(C742,C743:C$1993,1,0),"")="","",COUNTIF(C:C,C742))</f>
        <v/>
      </c>
      <c r="BS742" s="5"/>
      <c r="BT742" s="5"/>
      <c r="BU742" s="5" t="str">
        <f>IF(B742="","",IF(BQ742="",1+(MAX(BU$2:BU741)),""))</f>
        <v/>
      </c>
      <c r="BV742" s="5" t="str">
        <f t="shared" si="158"/>
        <v/>
      </c>
      <c r="BW742" s="5" t="str">
        <f t="shared" si="159"/>
        <v/>
      </c>
      <c r="BX742" s="14" t="str">
        <f t="shared" si="160"/>
        <v/>
      </c>
      <c r="BY742" s="28"/>
      <c r="BZ742" s="15"/>
      <c r="CA742" s="5" t="str">
        <f t="shared" si="165"/>
        <v/>
      </c>
      <c r="CC742" s="5"/>
      <c r="CD742" s="5" t="str">
        <f t="shared" si="161"/>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ca="1" si="162"/>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43"/>
      <c r="AY743" s="124"/>
      <c r="AZ743" s="124"/>
      <c r="BA743" s="4"/>
      <c r="BB743" s="127"/>
      <c r="BE743" s="9"/>
      <c r="BH743" s="7" t="str">
        <f t="shared" ca="1" si="156"/>
        <v/>
      </c>
      <c r="BI743" s="4" t="str">
        <f t="shared" si="164"/>
        <v/>
      </c>
      <c r="BJ743" s="123" t="str">
        <f t="shared" si="157"/>
        <v/>
      </c>
      <c r="BK743" s="140" t="str">
        <f t="shared" si="163"/>
        <v/>
      </c>
      <c r="BP743" s="5"/>
      <c r="BQ743" s="4" t="str">
        <f>IF(IFERROR(VLOOKUP(C743,C744:C$1993,1,0),"")="","",COUNTIF(C:C,C743))</f>
        <v/>
      </c>
      <c r="BS743" s="5"/>
      <c r="BT743" s="5"/>
      <c r="BU743" s="5" t="str">
        <f>IF(B743="","",IF(BQ743="",1+(MAX(BU$2:BU742)),""))</f>
        <v/>
      </c>
      <c r="BV743" s="5" t="str">
        <f t="shared" si="158"/>
        <v/>
      </c>
      <c r="BW743" s="5" t="str">
        <f t="shared" si="159"/>
        <v/>
      </c>
      <c r="BX743" s="14" t="str">
        <f t="shared" si="160"/>
        <v/>
      </c>
      <c r="BY743" s="28"/>
      <c r="BZ743" s="15"/>
      <c r="CA743" s="5" t="str">
        <f t="shared" si="165"/>
        <v/>
      </c>
      <c r="CC743" s="5"/>
      <c r="CD743" s="5" t="str">
        <f t="shared" si="161"/>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ca="1" si="162"/>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43"/>
      <c r="AY744" s="124"/>
      <c r="AZ744" s="124"/>
      <c r="BA744" s="4"/>
      <c r="BB744" s="127"/>
      <c r="BE744" s="9"/>
      <c r="BH744" s="7" t="str">
        <f t="shared" ca="1" si="156"/>
        <v/>
      </c>
      <c r="BI744" s="4" t="str">
        <f t="shared" si="164"/>
        <v/>
      </c>
      <c r="BJ744" s="123" t="str">
        <f t="shared" si="157"/>
        <v/>
      </c>
      <c r="BK744" s="140" t="str">
        <f t="shared" si="163"/>
        <v/>
      </c>
      <c r="BP744" s="5"/>
      <c r="BQ744" s="4" t="str">
        <f>IF(IFERROR(VLOOKUP(C744,C745:C$1993,1,0),"")="","",COUNTIF(C:C,C744))</f>
        <v/>
      </c>
      <c r="BS744" s="5"/>
      <c r="BT744" s="5"/>
      <c r="BU744" s="5" t="str">
        <f>IF(B744="","",IF(BQ744="",1+(MAX(BU$2:BU743)),""))</f>
        <v/>
      </c>
      <c r="BV744" s="5" t="str">
        <f t="shared" si="158"/>
        <v/>
      </c>
      <c r="BW744" s="5" t="str">
        <f t="shared" si="159"/>
        <v/>
      </c>
      <c r="BX744" s="14" t="str">
        <f t="shared" si="160"/>
        <v/>
      </c>
      <c r="BY744" s="28"/>
      <c r="BZ744" s="15"/>
      <c r="CA744" s="5" t="str">
        <f t="shared" si="165"/>
        <v/>
      </c>
      <c r="CC744" s="5"/>
      <c r="CD744" s="5" t="str">
        <f t="shared" si="161"/>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ca="1" si="162"/>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43"/>
      <c r="AY745" s="124"/>
      <c r="AZ745" s="124"/>
      <c r="BA745" s="4"/>
      <c r="BB745" s="127"/>
      <c r="BE745" s="9"/>
      <c r="BH745" s="7" t="str">
        <f t="shared" ca="1" si="156"/>
        <v/>
      </c>
      <c r="BI745" s="4" t="str">
        <f t="shared" si="164"/>
        <v/>
      </c>
      <c r="BJ745" s="123" t="str">
        <f t="shared" si="157"/>
        <v/>
      </c>
      <c r="BK745" s="140" t="str">
        <f t="shared" si="163"/>
        <v/>
      </c>
      <c r="BP745" s="5"/>
      <c r="BQ745" s="4" t="str">
        <f>IF(IFERROR(VLOOKUP(C745,C746:C$1993,1,0),"")="","",COUNTIF(C:C,C745))</f>
        <v/>
      </c>
      <c r="BS745" s="5"/>
      <c r="BT745" s="5"/>
      <c r="BU745" s="5" t="str">
        <f>IF(B745="","",IF(BQ745="",1+(MAX(BU$2:BU744)),""))</f>
        <v/>
      </c>
      <c r="BV745" s="5" t="str">
        <f t="shared" si="158"/>
        <v/>
      </c>
      <c r="BW745" s="5" t="str">
        <f t="shared" si="159"/>
        <v/>
      </c>
      <c r="BX745" s="14" t="str">
        <f t="shared" si="160"/>
        <v/>
      </c>
      <c r="BY745" s="28"/>
      <c r="BZ745" s="15"/>
      <c r="CA745" s="5" t="str">
        <f t="shared" si="165"/>
        <v/>
      </c>
      <c r="CC745" s="5"/>
      <c r="CD745" s="5" t="str">
        <f t="shared" ref="CD745:CD769" si="166">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ca="1" si="162"/>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43"/>
      <c r="AY746" s="124"/>
      <c r="AZ746" s="124"/>
      <c r="BA746" s="4"/>
      <c r="BB746" s="127"/>
      <c r="BE746" s="9"/>
      <c r="BH746" s="7" t="str">
        <f t="shared" ca="1" si="156"/>
        <v/>
      </c>
      <c r="BI746" s="4" t="str">
        <f t="shared" si="164"/>
        <v/>
      </c>
      <c r="BJ746" s="123" t="str">
        <f t="shared" si="157"/>
        <v/>
      </c>
      <c r="BK746" s="140" t="str">
        <f t="shared" si="163"/>
        <v/>
      </c>
      <c r="BP746" s="5"/>
      <c r="BQ746" s="4" t="str">
        <f>IF(IFERROR(VLOOKUP(C746,C747:C$1993,1,0),"")="","",COUNTIF(C:C,C746))</f>
        <v/>
      </c>
      <c r="BS746" s="5"/>
      <c r="BT746" s="5"/>
      <c r="BU746" s="5" t="str">
        <f>IF(B746="","",IF(BQ746="",1+(MAX(BU$2:BU745)),""))</f>
        <v/>
      </c>
      <c r="BV746" s="5" t="str">
        <f t="shared" si="158"/>
        <v/>
      </c>
      <c r="BW746" s="5" t="str">
        <f t="shared" si="159"/>
        <v/>
      </c>
      <c r="BX746" s="14" t="str">
        <f t="shared" si="160"/>
        <v/>
      </c>
      <c r="BY746" s="28"/>
      <c r="BZ746" s="15"/>
      <c r="CA746" s="5" t="str">
        <f t="shared" si="165"/>
        <v/>
      </c>
      <c r="CC746" s="5"/>
      <c r="CD746" s="5" t="str">
        <f t="shared" si="166"/>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ca="1" si="162"/>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43"/>
      <c r="AY747" s="124"/>
      <c r="AZ747" s="124"/>
      <c r="BA747" s="4"/>
      <c r="BB747" s="127"/>
      <c r="BE747" s="9"/>
      <c r="BH747" s="7" t="str">
        <f t="shared" ca="1" si="156"/>
        <v/>
      </c>
      <c r="BI747" s="4" t="str">
        <f t="shared" si="164"/>
        <v/>
      </c>
      <c r="BJ747" s="123" t="str">
        <f t="shared" si="157"/>
        <v/>
      </c>
      <c r="BK747" s="140" t="str">
        <f t="shared" si="163"/>
        <v/>
      </c>
      <c r="BP747" s="5"/>
      <c r="BQ747" s="4" t="str">
        <f>IF(IFERROR(VLOOKUP(C747,C748:C$1993,1,0),"")="","",COUNTIF(C:C,C747))</f>
        <v/>
      </c>
      <c r="BS747" s="5"/>
      <c r="BT747" s="5"/>
      <c r="BU747" s="5" t="str">
        <f>IF(B747="","",IF(BQ747="",1+(MAX(BU$2:BU746)),""))</f>
        <v/>
      </c>
      <c r="BV747" s="5" t="str">
        <f t="shared" si="158"/>
        <v/>
      </c>
      <c r="BW747" s="5" t="str">
        <f t="shared" si="159"/>
        <v/>
      </c>
      <c r="BX747" s="14" t="str">
        <f t="shared" si="160"/>
        <v/>
      </c>
      <c r="BY747" s="28"/>
      <c r="BZ747" s="15"/>
      <c r="CA747" s="5" t="str">
        <f t="shared" si="165"/>
        <v/>
      </c>
      <c r="CC747" s="5"/>
      <c r="CD747" s="5" t="str">
        <f t="shared" si="166"/>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ca="1" si="162"/>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43"/>
      <c r="AY748" s="124"/>
      <c r="AZ748" s="124"/>
      <c r="BA748" s="4"/>
      <c r="BB748" s="127"/>
      <c r="BE748" s="9"/>
      <c r="BH748" s="7" t="str">
        <f t="shared" ca="1" si="156"/>
        <v/>
      </c>
      <c r="BI748" s="4" t="str">
        <f t="shared" si="164"/>
        <v/>
      </c>
      <c r="BJ748" s="123" t="str">
        <f t="shared" si="157"/>
        <v/>
      </c>
      <c r="BK748" s="140" t="str">
        <f t="shared" si="163"/>
        <v/>
      </c>
      <c r="BP748" s="5"/>
      <c r="BQ748" s="4" t="str">
        <f>IF(IFERROR(VLOOKUP(C748,C749:C$1993,1,0),"")="","",COUNTIF(C:C,C748))</f>
        <v/>
      </c>
      <c r="BS748" s="5"/>
      <c r="BT748" s="5"/>
      <c r="BU748" s="5" t="str">
        <f>IF(B748="","",IF(BQ748="",1+(MAX(BU$2:BU747)),""))</f>
        <v/>
      </c>
      <c r="BV748" s="5" t="str">
        <f t="shared" si="158"/>
        <v/>
      </c>
      <c r="BW748" s="5" t="str">
        <f t="shared" si="159"/>
        <v/>
      </c>
      <c r="BX748" s="14" t="str">
        <f t="shared" si="160"/>
        <v/>
      </c>
      <c r="BY748" s="28"/>
      <c r="BZ748" s="15"/>
      <c r="CA748" s="5" t="str">
        <f t="shared" si="165"/>
        <v/>
      </c>
      <c r="CC748" s="5"/>
      <c r="CD748" s="5" t="str">
        <f t="shared" si="166"/>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ca="1" si="162"/>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43"/>
      <c r="AY749" s="124"/>
      <c r="AZ749" s="124"/>
      <c r="BA749" s="4"/>
      <c r="BB749" s="127"/>
      <c r="BE749" s="9"/>
      <c r="BH749" s="7" t="str">
        <f t="shared" ca="1" si="156"/>
        <v/>
      </c>
      <c r="BI749" s="4" t="str">
        <f t="shared" si="164"/>
        <v/>
      </c>
      <c r="BJ749" s="123" t="str">
        <f t="shared" si="157"/>
        <v/>
      </c>
      <c r="BK749" s="140" t="str">
        <f t="shared" si="163"/>
        <v/>
      </c>
      <c r="BP749" s="5"/>
      <c r="BQ749" s="4" t="str">
        <f>IF(IFERROR(VLOOKUP(C749,C750:C$1993,1,0),"")="","",COUNTIF(C:C,C749))</f>
        <v/>
      </c>
      <c r="BS749" s="5"/>
      <c r="BT749" s="5"/>
      <c r="BU749" s="5" t="str">
        <f>IF(B749="","",IF(BQ749="",1+(MAX(BU$2:BU748)),""))</f>
        <v/>
      </c>
      <c r="BV749" s="5" t="str">
        <f t="shared" si="158"/>
        <v/>
      </c>
      <c r="BW749" s="5" t="str">
        <f t="shared" si="159"/>
        <v/>
      </c>
      <c r="BX749" s="14" t="str">
        <f t="shared" si="160"/>
        <v/>
      </c>
      <c r="BY749" s="28"/>
      <c r="BZ749" s="15"/>
      <c r="CA749" s="5" t="str">
        <f t="shared" si="165"/>
        <v/>
      </c>
      <c r="CC749" s="5"/>
      <c r="CD749" s="5" t="str">
        <f t="shared" si="166"/>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ca="1" si="162"/>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43"/>
      <c r="AY750" s="124"/>
      <c r="AZ750" s="124"/>
      <c r="BA750" s="4"/>
      <c r="BB750" s="127"/>
      <c r="BE750" s="9"/>
      <c r="BH750" s="7" t="str">
        <f t="shared" ca="1" si="156"/>
        <v/>
      </c>
      <c r="BI750" s="4" t="str">
        <f t="shared" si="164"/>
        <v/>
      </c>
      <c r="BJ750" s="123" t="str">
        <f t="shared" si="157"/>
        <v/>
      </c>
      <c r="BK750" s="140" t="str">
        <f t="shared" si="163"/>
        <v/>
      </c>
      <c r="BP750" s="5"/>
      <c r="BQ750" s="4" t="str">
        <f>IF(IFERROR(VLOOKUP(C750,C751:C$1993,1,0),"")="","",COUNTIF(C:C,C750))</f>
        <v/>
      </c>
      <c r="BS750" s="5"/>
      <c r="BT750" s="5"/>
      <c r="BU750" s="5" t="str">
        <f>IF(B750="","",IF(BQ750="",1+(MAX(BU$2:BU749)),""))</f>
        <v/>
      </c>
      <c r="BV750" s="5" t="str">
        <f t="shared" si="158"/>
        <v/>
      </c>
      <c r="BW750" s="5" t="str">
        <f t="shared" si="159"/>
        <v/>
      </c>
      <c r="BX750" s="14" t="str">
        <f t="shared" si="160"/>
        <v/>
      </c>
      <c r="BY750" s="28"/>
      <c r="BZ750" s="15"/>
      <c r="CA750" s="5" t="str">
        <f t="shared" si="165"/>
        <v/>
      </c>
      <c r="CC750" s="5"/>
      <c r="CD750" s="5" t="str">
        <f t="shared" si="166"/>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ca="1" si="162"/>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43"/>
      <c r="AY751" s="124"/>
      <c r="AZ751" s="124"/>
      <c r="BA751" s="4"/>
      <c r="BB751" s="127"/>
      <c r="BE751" s="9"/>
      <c r="BH751" s="7" t="str">
        <f t="shared" ca="1" si="156"/>
        <v/>
      </c>
      <c r="BI751" s="4" t="str">
        <f t="shared" si="164"/>
        <v/>
      </c>
      <c r="BJ751" s="123" t="str">
        <f t="shared" si="157"/>
        <v/>
      </c>
      <c r="BK751" s="140" t="str">
        <f t="shared" si="163"/>
        <v/>
      </c>
      <c r="BP751" s="5"/>
      <c r="BQ751" s="4" t="str">
        <f>IF(IFERROR(VLOOKUP(C751,C752:C$1993,1,0),"")="","",COUNTIF(C:C,C751))</f>
        <v/>
      </c>
      <c r="BS751" s="5"/>
      <c r="BT751" s="5"/>
      <c r="BU751" s="5" t="str">
        <f>IF(B751="","",IF(BQ751="",1+(MAX(BU$2:BU750)),""))</f>
        <v/>
      </c>
      <c r="BV751" s="5" t="str">
        <f t="shared" si="158"/>
        <v/>
      </c>
      <c r="BW751" s="5" t="str">
        <f t="shared" si="159"/>
        <v/>
      </c>
      <c r="BX751" s="14" t="str">
        <f t="shared" si="160"/>
        <v/>
      </c>
      <c r="BY751" s="28"/>
      <c r="BZ751" s="15"/>
      <c r="CA751" s="5" t="str">
        <f t="shared" si="165"/>
        <v/>
      </c>
      <c r="CC751" s="5"/>
      <c r="CD751" s="5" t="str">
        <f t="shared" si="166"/>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ca="1" si="162"/>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43"/>
      <c r="AY752" s="124"/>
      <c r="AZ752" s="124"/>
      <c r="BA752" s="4"/>
      <c r="BB752" s="127"/>
      <c r="BE752" s="9"/>
      <c r="BH752" s="7" t="str">
        <f t="shared" ca="1" si="156"/>
        <v/>
      </c>
      <c r="BI752" s="4" t="str">
        <f t="shared" si="164"/>
        <v/>
      </c>
      <c r="BJ752" s="123" t="str">
        <f t="shared" si="157"/>
        <v/>
      </c>
      <c r="BK752" s="140" t="str">
        <f t="shared" si="163"/>
        <v/>
      </c>
      <c r="BP752" s="5"/>
      <c r="BQ752" s="4" t="str">
        <f>IF(IFERROR(VLOOKUP(C752,C753:C$1993,1,0),"")="","",COUNTIF(C:C,C752))</f>
        <v/>
      </c>
      <c r="BS752" s="5"/>
      <c r="BT752" s="5"/>
      <c r="BU752" s="5" t="str">
        <f>IF(B752="","",IF(BQ752="",1+(MAX(BU$2:BU751)),""))</f>
        <v/>
      </c>
      <c r="BV752" s="5" t="str">
        <f t="shared" si="158"/>
        <v/>
      </c>
      <c r="BW752" s="5" t="str">
        <f t="shared" si="159"/>
        <v/>
      </c>
      <c r="BX752" s="14" t="str">
        <f t="shared" si="160"/>
        <v/>
      </c>
      <c r="BY752" s="28"/>
      <c r="BZ752" s="15"/>
      <c r="CA752" s="5" t="str">
        <f t="shared" si="165"/>
        <v/>
      </c>
      <c r="CC752" s="5"/>
      <c r="CD752" s="5" t="str">
        <f t="shared" si="166"/>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ca="1" si="162"/>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43"/>
      <c r="AY753" s="124"/>
      <c r="AZ753" s="124"/>
      <c r="BA753" s="4"/>
      <c r="BB753" s="127"/>
      <c r="BE753" s="9"/>
      <c r="BH753" s="7" t="str">
        <f t="shared" ca="1" si="156"/>
        <v/>
      </c>
      <c r="BI753" s="4" t="str">
        <f t="shared" si="164"/>
        <v/>
      </c>
      <c r="BJ753" s="123" t="str">
        <f t="shared" si="157"/>
        <v/>
      </c>
      <c r="BK753" s="140" t="str">
        <f t="shared" si="163"/>
        <v/>
      </c>
      <c r="BP753" s="5"/>
      <c r="BQ753" s="4" t="str">
        <f>IF(IFERROR(VLOOKUP(C753,C754:C$1993,1,0),"")="","",COUNTIF(C:C,C753))</f>
        <v/>
      </c>
      <c r="BS753" s="5"/>
      <c r="BT753" s="5"/>
      <c r="BU753" s="5" t="str">
        <f>IF(B753="","",IF(BQ753="",1+(MAX(BU$2:BU752)),""))</f>
        <v/>
      </c>
      <c r="BV753" s="5" t="str">
        <f t="shared" si="158"/>
        <v/>
      </c>
      <c r="BW753" s="5" t="str">
        <f t="shared" si="159"/>
        <v/>
      </c>
      <c r="BX753" s="14" t="str">
        <f t="shared" si="160"/>
        <v/>
      </c>
      <c r="BY753" s="28"/>
      <c r="BZ753" s="15"/>
      <c r="CA753" s="5" t="str">
        <f t="shared" si="165"/>
        <v/>
      </c>
      <c r="CC753" s="5"/>
      <c r="CD753" s="5" t="str">
        <f t="shared" si="166"/>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ca="1" si="162"/>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43"/>
      <c r="AY754" s="124"/>
      <c r="AZ754" s="124"/>
      <c r="BA754" s="4"/>
      <c r="BB754" s="127"/>
      <c r="BE754" s="9"/>
      <c r="BH754" s="7" t="str">
        <f t="shared" ca="1" si="156"/>
        <v/>
      </c>
      <c r="BI754" s="4" t="str">
        <f t="shared" si="164"/>
        <v/>
      </c>
      <c r="BJ754" s="123" t="str">
        <f t="shared" si="157"/>
        <v/>
      </c>
      <c r="BK754" s="140" t="str">
        <f t="shared" si="163"/>
        <v/>
      </c>
      <c r="BP754" s="5"/>
      <c r="BQ754" s="4" t="str">
        <f>IF(IFERROR(VLOOKUP(C754,C755:C$1993,1,0),"")="","",COUNTIF(C:C,C754))</f>
        <v/>
      </c>
      <c r="BS754" s="5"/>
      <c r="BT754" s="5"/>
      <c r="BU754" s="5" t="str">
        <f>IF(B754="","",IF(BQ754="",1+(MAX(BU$2:BU753)),""))</f>
        <v/>
      </c>
      <c r="BV754" s="5" t="str">
        <f t="shared" si="158"/>
        <v/>
      </c>
      <c r="BW754" s="5" t="str">
        <f t="shared" si="159"/>
        <v/>
      </c>
      <c r="BX754" s="14" t="str">
        <f t="shared" si="160"/>
        <v/>
      </c>
      <c r="BY754" s="28"/>
      <c r="BZ754" s="15"/>
      <c r="CA754" s="5" t="str">
        <f t="shared" si="165"/>
        <v/>
      </c>
      <c r="CC754" s="5"/>
      <c r="CD754" s="5" t="str">
        <f t="shared" si="166"/>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ca="1" si="162"/>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43"/>
      <c r="AY755" s="124"/>
      <c r="AZ755" s="124"/>
      <c r="BA755" s="4"/>
      <c r="BB755" s="127"/>
      <c r="BE755" s="9"/>
      <c r="BH755" s="7" t="str">
        <f t="shared" ca="1" si="156"/>
        <v/>
      </c>
      <c r="BI755" s="4" t="str">
        <f t="shared" si="164"/>
        <v/>
      </c>
      <c r="BJ755" s="123" t="str">
        <f t="shared" si="157"/>
        <v/>
      </c>
      <c r="BK755" s="140" t="str">
        <f t="shared" si="163"/>
        <v/>
      </c>
      <c r="BP755" s="5"/>
      <c r="BQ755" s="4" t="str">
        <f>IF(IFERROR(VLOOKUP(C755,C756:C$1993,1,0),"")="","",COUNTIF(C:C,C755))</f>
        <v/>
      </c>
      <c r="BS755" s="5"/>
      <c r="BT755" s="5"/>
      <c r="BU755" s="5" t="str">
        <f>IF(B755="","",IF(BQ755="",1+(MAX(BU$2:BU754)),""))</f>
        <v/>
      </c>
      <c r="BV755" s="5" t="str">
        <f t="shared" si="158"/>
        <v/>
      </c>
      <c r="BW755" s="5" t="str">
        <f t="shared" si="159"/>
        <v/>
      </c>
      <c r="BX755" s="14" t="str">
        <f t="shared" si="160"/>
        <v/>
      </c>
      <c r="BY755" s="28"/>
      <c r="BZ755" s="15"/>
      <c r="CA755" s="5" t="str">
        <f t="shared" si="165"/>
        <v/>
      </c>
      <c r="CC755" s="5"/>
      <c r="CD755" s="5" t="str">
        <f t="shared" si="166"/>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ca="1" si="162"/>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43"/>
      <c r="AY756" s="124"/>
      <c r="AZ756" s="124"/>
      <c r="BA756" s="4"/>
      <c r="BB756" s="127"/>
      <c r="BE756" s="9"/>
      <c r="BH756" s="7" t="str">
        <f t="shared" ca="1" si="156"/>
        <v/>
      </c>
      <c r="BI756" s="4" t="str">
        <f t="shared" si="164"/>
        <v/>
      </c>
      <c r="BJ756" s="123" t="str">
        <f t="shared" si="157"/>
        <v/>
      </c>
      <c r="BK756" s="140" t="str">
        <f t="shared" si="163"/>
        <v/>
      </c>
      <c r="BP756" s="5"/>
      <c r="BQ756" s="4" t="str">
        <f>IF(IFERROR(VLOOKUP(C756,C757:C$1993,1,0),"")="","",COUNTIF(C:C,C756))</f>
        <v/>
      </c>
      <c r="BS756" s="5"/>
      <c r="BT756" s="5"/>
      <c r="BU756" s="5" t="str">
        <f>IF(B756="","",IF(BQ756="",1+(MAX(BU$2:BU755)),""))</f>
        <v/>
      </c>
      <c r="BV756" s="5" t="str">
        <f t="shared" si="158"/>
        <v/>
      </c>
      <c r="BW756" s="5" t="str">
        <f t="shared" si="159"/>
        <v/>
      </c>
      <c r="BX756" s="14" t="str">
        <f t="shared" si="160"/>
        <v/>
      </c>
      <c r="BY756" s="28"/>
      <c r="BZ756" s="15"/>
      <c r="CA756" s="5" t="str">
        <f t="shared" si="165"/>
        <v/>
      </c>
      <c r="CC756" s="5"/>
      <c r="CD756" s="5" t="str">
        <f t="shared" si="166"/>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ca="1" si="162"/>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43"/>
      <c r="AY757" s="124"/>
      <c r="AZ757" s="124"/>
      <c r="BA757" s="4"/>
      <c r="BB757" s="127"/>
      <c r="BE757" s="9"/>
      <c r="BH757" s="7" t="str">
        <f t="shared" ca="1" si="156"/>
        <v/>
      </c>
      <c r="BI757" s="4" t="str">
        <f t="shared" si="164"/>
        <v/>
      </c>
      <c r="BJ757" s="123" t="str">
        <f t="shared" si="157"/>
        <v/>
      </c>
      <c r="BK757" s="140" t="str">
        <f t="shared" si="163"/>
        <v/>
      </c>
      <c r="BP757" s="5"/>
      <c r="BQ757" s="4" t="str">
        <f>IF(IFERROR(VLOOKUP(C757,C758:C$1993,1,0),"")="","",COUNTIF(C:C,C757))</f>
        <v/>
      </c>
      <c r="BS757" s="5"/>
      <c r="BT757" s="5"/>
      <c r="BU757" s="5" t="str">
        <f>IF(B757="","",IF(BQ757="",1+(MAX(BU$2:BU756)),""))</f>
        <v/>
      </c>
      <c r="BV757" s="5" t="str">
        <f t="shared" si="158"/>
        <v/>
      </c>
      <c r="BW757" s="5" t="str">
        <f t="shared" si="159"/>
        <v/>
      </c>
      <c r="BX757" s="14" t="str">
        <f t="shared" si="160"/>
        <v/>
      </c>
      <c r="BY757" s="28"/>
      <c r="BZ757" s="15"/>
      <c r="CA757" s="5" t="str">
        <f t="shared" si="165"/>
        <v/>
      </c>
      <c r="CC757" s="5"/>
      <c r="CD757" s="5" t="str">
        <f t="shared" si="166"/>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ca="1" si="162"/>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43"/>
      <c r="AY758" s="124"/>
      <c r="AZ758" s="124"/>
      <c r="BA758" s="4"/>
      <c r="BB758" s="127"/>
      <c r="BE758" s="9"/>
      <c r="BH758" s="7" t="str">
        <f t="shared" ca="1" si="156"/>
        <v/>
      </c>
      <c r="BI758" s="4" t="str">
        <f t="shared" si="164"/>
        <v/>
      </c>
      <c r="BJ758" s="123" t="str">
        <f t="shared" si="157"/>
        <v/>
      </c>
      <c r="BK758" s="140" t="str">
        <f t="shared" si="163"/>
        <v/>
      </c>
      <c r="BP758" s="5"/>
      <c r="BQ758" s="4" t="str">
        <f>IF(IFERROR(VLOOKUP(C758,C759:C$1993,1,0),"")="","",COUNTIF(C:C,C758))</f>
        <v/>
      </c>
      <c r="BS758" s="5"/>
      <c r="BT758" s="5"/>
      <c r="BU758" s="5" t="str">
        <f>IF(B758="","",IF(BQ758="",1+(MAX(BU$2:BU757)),""))</f>
        <v/>
      </c>
      <c r="BV758" s="5" t="str">
        <f t="shared" si="158"/>
        <v/>
      </c>
      <c r="BW758" s="5" t="str">
        <f t="shared" si="159"/>
        <v/>
      </c>
      <c r="BX758" s="14" t="str">
        <f t="shared" si="160"/>
        <v/>
      </c>
      <c r="BY758" s="28"/>
      <c r="BZ758" s="15"/>
      <c r="CA758" s="5" t="str">
        <f t="shared" si="165"/>
        <v/>
      </c>
      <c r="CC758" s="5"/>
      <c r="CD758" s="5" t="str">
        <f t="shared" si="166"/>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ca="1" si="162"/>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43"/>
      <c r="AY759" s="124"/>
      <c r="AZ759" s="124"/>
      <c r="BA759" s="4"/>
      <c r="BB759" s="127"/>
      <c r="BE759" s="9"/>
      <c r="BH759" s="7" t="str">
        <f t="shared" ca="1" si="156"/>
        <v/>
      </c>
      <c r="BI759" s="4" t="str">
        <f t="shared" si="164"/>
        <v/>
      </c>
      <c r="BJ759" s="123" t="str">
        <f t="shared" si="157"/>
        <v/>
      </c>
      <c r="BK759" s="140" t="str">
        <f t="shared" si="163"/>
        <v/>
      </c>
      <c r="BP759" s="5"/>
      <c r="BQ759" s="4" t="str">
        <f>IF(IFERROR(VLOOKUP(C759,C760:C$1993,1,0),"")="","",COUNTIF(C:C,C759))</f>
        <v/>
      </c>
      <c r="BS759" s="5"/>
      <c r="BT759" s="5"/>
      <c r="BU759" s="5" t="str">
        <f>IF(B759="","",IF(BQ759="",1+(MAX(BU$2:BU758)),""))</f>
        <v/>
      </c>
      <c r="BV759" s="5" t="str">
        <f t="shared" si="158"/>
        <v/>
      </c>
      <c r="BW759" s="5" t="str">
        <f t="shared" si="159"/>
        <v/>
      </c>
      <c r="BX759" s="14" t="str">
        <f t="shared" si="160"/>
        <v/>
      </c>
      <c r="BY759" s="28"/>
      <c r="BZ759" s="15"/>
      <c r="CA759" s="5" t="str">
        <f t="shared" si="165"/>
        <v/>
      </c>
      <c r="CC759" s="5"/>
      <c r="CD759" s="5" t="str">
        <f t="shared" si="166"/>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ca="1" si="162"/>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43"/>
      <c r="AY760" s="124"/>
      <c r="AZ760" s="124"/>
      <c r="BA760" s="4"/>
      <c r="BB760" s="127"/>
      <c r="BE760" s="9"/>
      <c r="BH760" s="7" t="str">
        <f t="shared" ca="1" si="156"/>
        <v/>
      </c>
      <c r="BI760" s="4" t="str">
        <f t="shared" si="164"/>
        <v/>
      </c>
      <c r="BJ760" s="123" t="str">
        <f t="shared" si="157"/>
        <v/>
      </c>
      <c r="BK760" s="140" t="str">
        <f t="shared" si="163"/>
        <v/>
      </c>
      <c r="BP760" s="5"/>
      <c r="BQ760" s="4" t="str">
        <f>IF(IFERROR(VLOOKUP(C760,C761:C$1993,1,0),"")="","",COUNTIF(C:C,C760))</f>
        <v/>
      </c>
      <c r="BS760" s="5"/>
      <c r="BT760" s="5"/>
      <c r="BU760" s="5" t="str">
        <f>IF(B761="","",IF(BQ760="",1+(MAX(BU$2:BU759)),""))</f>
        <v/>
      </c>
      <c r="BV760" s="5" t="str">
        <f t="shared" si="158"/>
        <v/>
      </c>
      <c r="BW760" s="5" t="str">
        <f t="shared" si="159"/>
        <v/>
      </c>
      <c r="BX760" s="14" t="str">
        <f t="shared" si="160"/>
        <v/>
      </c>
      <c r="BY760" s="28"/>
      <c r="BZ760" s="15"/>
      <c r="CA760" s="5" t="str">
        <f t="shared" si="165"/>
        <v/>
      </c>
      <c r="CC760" s="5"/>
      <c r="CD760" s="5" t="str">
        <f t="shared" si="166"/>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ca="1" si="162"/>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43"/>
      <c r="AY761" s="124"/>
      <c r="AZ761" s="124"/>
      <c r="BA761" s="4"/>
      <c r="BB761" s="127"/>
      <c r="BE761" s="9"/>
      <c r="BH761" s="7" t="str">
        <f t="shared" ca="1" si="156"/>
        <v/>
      </c>
      <c r="BI761" s="4" t="str">
        <f t="shared" si="164"/>
        <v/>
      </c>
      <c r="BJ761" s="123" t="str">
        <f t="shared" si="157"/>
        <v/>
      </c>
      <c r="BK761" s="140" t="str">
        <f t="shared" si="163"/>
        <v/>
      </c>
      <c r="BP761" s="5"/>
      <c r="BQ761" s="4" t="str">
        <f>IF(IFERROR(VLOOKUP(C761,C762:C$1993,1,0),"")="","",COUNTIF(C:C,C761))</f>
        <v/>
      </c>
      <c r="BS761" s="5"/>
      <c r="BT761" s="5"/>
      <c r="BU761" s="5" t="str">
        <f>IF(B762="","",IF(BQ761="",1+(MAX(BU$2:BU760)),""))</f>
        <v/>
      </c>
      <c r="BV761" s="5" t="str">
        <f t="shared" si="158"/>
        <v/>
      </c>
      <c r="BW761" s="5" t="str">
        <f t="shared" si="159"/>
        <v/>
      </c>
      <c r="BX761" s="14" t="str">
        <f t="shared" si="160"/>
        <v/>
      </c>
      <c r="BY761" s="28"/>
      <c r="BZ761" s="15"/>
      <c r="CA761" s="5" t="str">
        <f t="shared" si="165"/>
        <v/>
      </c>
      <c r="CC761" s="5"/>
      <c r="CD761" s="5" t="str">
        <f t="shared" si="166"/>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ca="1" si="162"/>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43"/>
      <c r="AY762" s="124"/>
      <c r="AZ762" s="124"/>
      <c r="BA762" s="4"/>
      <c r="BB762" s="127"/>
      <c r="BE762" s="9"/>
      <c r="BH762" s="7" t="str">
        <f t="shared" ca="1" si="156"/>
        <v/>
      </c>
      <c r="BI762" s="4" t="str">
        <f t="shared" si="164"/>
        <v/>
      </c>
      <c r="BJ762" s="123" t="str">
        <f t="shared" si="157"/>
        <v/>
      </c>
      <c r="BK762" s="140" t="str">
        <f t="shared" si="163"/>
        <v/>
      </c>
      <c r="BP762" s="5"/>
      <c r="BQ762" s="4" t="str">
        <f>IF(IFERROR(VLOOKUP(C762,C763:C$1993,1,0),"")="","",COUNTIF(C:C,C762))</f>
        <v/>
      </c>
      <c r="BS762" s="5"/>
      <c r="BT762" s="5"/>
      <c r="BU762" s="5" t="str">
        <f>IF(B762="","",IF(BQ762="",1+(MAX(BU$2:BU761)),""))</f>
        <v/>
      </c>
      <c r="BV762" s="5" t="str">
        <f t="shared" si="158"/>
        <v/>
      </c>
      <c r="BW762" s="5" t="str">
        <f t="shared" si="159"/>
        <v/>
      </c>
      <c r="BX762" s="14" t="str">
        <f t="shared" si="160"/>
        <v/>
      </c>
      <c r="BY762" s="28"/>
      <c r="BZ762" s="15"/>
      <c r="CA762" s="5" t="str">
        <f t="shared" si="165"/>
        <v/>
      </c>
      <c r="CC762" s="5"/>
      <c r="CD762" s="5" t="str">
        <f t="shared" si="166"/>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ca="1" si="162"/>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43"/>
      <c r="AY763" s="124"/>
      <c r="AZ763" s="124"/>
      <c r="BA763" s="4"/>
      <c r="BB763" s="127"/>
      <c r="BE763" s="9"/>
      <c r="BH763" s="7" t="str">
        <f t="shared" ca="1" si="156"/>
        <v/>
      </c>
      <c r="BI763" s="4" t="str">
        <f t="shared" si="164"/>
        <v/>
      </c>
      <c r="BJ763" s="123" t="str">
        <f t="shared" si="157"/>
        <v/>
      </c>
      <c r="BK763" s="140" t="str">
        <f t="shared" si="163"/>
        <v/>
      </c>
      <c r="BP763" s="5"/>
      <c r="BQ763" s="4" t="str">
        <f>IF(IFERROR(VLOOKUP(C763,C764:C$1993,1,0),"")="","",COUNTIF(C:C,C763))</f>
        <v/>
      </c>
      <c r="BS763" s="5"/>
      <c r="BT763" s="5"/>
      <c r="BU763" s="5" t="str">
        <f>IF(B763="","",IF(BQ763="",1+(MAX(BU$2:BU762)),""))</f>
        <v/>
      </c>
      <c r="BV763" s="5" t="str">
        <f t="shared" si="158"/>
        <v/>
      </c>
      <c r="BW763" s="5" t="str">
        <f t="shared" si="159"/>
        <v/>
      </c>
      <c r="BX763" s="14" t="str">
        <f t="shared" si="160"/>
        <v/>
      </c>
      <c r="BY763" s="28"/>
      <c r="BZ763" s="15"/>
      <c r="CA763" s="5" t="str">
        <f t="shared" si="165"/>
        <v/>
      </c>
      <c r="CC763" s="5"/>
      <c r="CD763" s="5" t="str">
        <f t="shared" si="166"/>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ca="1" si="162"/>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43"/>
      <c r="AY764" s="124"/>
      <c r="AZ764" s="124"/>
      <c r="BA764" s="4"/>
      <c r="BB764" s="127"/>
      <c r="BE764" s="9"/>
      <c r="BH764" s="7" t="str">
        <f t="shared" ca="1" si="156"/>
        <v/>
      </c>
      <c r="BI764" s="4" t="str">
        <f t="shared" si="164"/>
        <v/>
      </c>
      <c r="BJ764" s="123" t="str">
        <f t="shared" si="157"/>
        <v/>
      </c>
      <c r="BK764" s="140" t="str">
        <f t="shared" si="163"/>
        <v/>
      </c>
      <c r="BP764" s="5"/>
      <c r="BQ764" s="4" t="str">
        <f>IF(IFERROR(VLOOKUP(C764,C765:C$1993,1,0),"")="","",COUNTIF(C:C,C764))</f>
        <v/>
      </c>
      <c r="BS764" s="5"/>
      <c r="BT764" s="5"/>
      <c r="BU764" s="5" t="str">
        <f>IF(B764="","",IF(BQ764="",1+(MAX(BU$2:BU763)),""))</f>
        <v/>
      </c>
      <c r="BV764" s="5" t="str">
        <f t="shared" si="158"/>
        <v/>
      </c>
      <c r="BW764" s="5" t="str">
        <f t="shared" si="159"/>
        <v/>
      </c>
      <c r="BX764" s="14" t="str">
        <f t="shared" si="160"/>
        <v/>
      </c>
      <c r="BY764" s="28"/>
      <c r="BZ764" s="15"/>
      <c r="CA764" s="5" t="str">
        <f t="shared" si="165"/>
        <v/>
      </c>
      <c r="CC764" s="5"/>
      <c r="CD764" s="5" t="str">
        <f t="shared" si="166"/>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ca="1" si="162"/>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43"/>
      <c r="AY765" s="124"/>
      <c r="AZ765" s="124"/>
      <c r="BA765" s="4"/>
      <c r="BB765" s="127"/>
      <c r="BE765" s="9"/>
      <c r="BH765" s="7" t="str">
        <f t="shared" ca="1" si="156"/>
        <v/>
      </c>
      <c r="BI765" s="4" t="str">
        <f t="shared" si="164"/>
        <v/>
      </c>
      <c r="BJ765" s="123" t="str">
        <f t="shared" si="157"/>
        <v/>
      </c>
      <c r="BK765" s="140" t="str">
        <f t="shared" si="163"/>
        <v/>
      </c>
      <c r="BP765" s="5"/>
      <c r="BQ765" s="4" t="str">
        <f>IF(IFERROR(VLOOKUP(C765,C766:C$1993,1,0),"")="","",COUNTIF(C:C,C765))</f>
        <v/>
      </c>
      <c r="BS765" s="5"/>
      <c r="BT765" s="5"/>
      <c r="BU765" s="5" t="str">
        <f>IF(B765="","",IF(BQ765="",1+(MAX(BU$2:BU764)),""))</f>
        <v/>
      </c>
      <c r="BV765" s="5" t="str">
        <f t="shared" si="158"/>
        <v/>
      </c>
      <c r="BW765" s="5" t="str">
        <f t="shared" si="159"/>
        <v/>
      </c>
      <c r="BX765" s="14" t="str">
        <f t="shared" si="160"/>
        <v/>
      </c>
      <c r="BY765" s="28"/>
      <c r="BZ765" s="15"/>
      <c r="CA765" s="5" t="str">
        <f t="shared" si="165"/>
        <v/>
      </c>
      <c r="CC765" s="5"/>
      <c r="CD765" s="5" t="str">
        <f t="shared" si="166"/>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ca="1" si="162"/>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43"/>
      <c r="AY766" s="124"/>
      <c r="AZ766" s="124"/>
      <c r="BA766" s="4"/>
      <c r="BB766" s="127"/>
      <c r="BE766" s="9"/>
      <c r="BH766" s="7" t="str">
        <f t="shared" ca="1" si="156"/>
        <v/>
      </c>
      <c r="BI766" s="4" t="str">
        <f t="shared" si="164"/>
        <v/>
      </c>
      <c r="BJ766" s="123" t="str">
        <f t="shared" si="157"/>
        <v/>
      </c>
      <c r="BK766" s="140" t="str">
        <f t="shared" si="163"/>
        <v/>
      </c>
      <c r="BP766" s="5"/>
      <c r="BQ766" s="4" t="str">
        <f>IF(IFERROR(VLOOKUP(C766,C767:C$1993,1,0),"")="","",COUNTIF(C:C,C766))</f>
        <v/>
      </c>
      <c r="BS766" s="5"/>
      <c r="BT766" s="5"/>
      <c r="BU766" s="5" t="str">
        <f>IF(B766="","",IF(BQ766="",1+(MAX(BU$2:BU765)),""))</f>
        <v/>
      </c>
      <c r="BV766" s="5" t="str">
        <f t="shared" si="158"/>
        <v/>
      </c>
      <c r="BW766" s="5" t="str">
        <f t="shared" si="159"/>
        <v/>
      </c>
      <c r="BX766" s="14" t="str">
        <f t="shared" si="160"/>
        <v/>
      </c>
      <c r="BY766" s="28"/>
      <c r="BZ766" s="15"/>
      <c r="CA766" s="5" t="str">
        <f t="shared" si="165"/>
        <v/>
      </c>
      <c r="CC766" s="5"/>
      <c r="CD766" s="5" t="str">
        <f t="shared" si="166"/>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ca="1" si="162"/>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43"/>
      <c r="AY767" s="124"/>
      <c r="AZ767" s="124"/>
      <c r="BA767" s="4"/>
      <c r="BB767" s="127"/>
      <c r="BE767" s="9"/>
      <c r="BH767" s="7" t="str">
        <f t="shared" ca="1" si="156"/>
        <v/>
      </c>
      <c r="BI767" s="4" t="str">
        <f t="shared" si="164"/>
        <v/>
      </c>
      <c r="BJ767" s="123" t="str">
        <f t="shared" si="157"/>
        <v/>
      </c>
      <c r="BK767" s="140" t="str">
        <f t="shared" si="163"/>
        <v/>
      </c>
      <c r="BP767" s="5"/>
      <c r="BQ767" s="4" t="str">
        <f>IF(IFERROR(VLOOKUP(C767,C768:C$1993,1,0),"")="","",COUNTIF(C:C,C767))</f>
        <v/>
      </c>
      <c r="BS767" s="5"/>
      <c r="BT767" s="5"/>
      <c r="BU767" s="5" t="str">
        <f>IF(B767="","",IF(BQ767="",1+(MAX(BU$2:BU766)),""))</f>
        <v/>
      </c>
      <c r="BV767" s="5" t="str">
        <f t="shared" si="158"/>
        <v/>
      </c>
      <c r="BW767" s="5" t="str">
        <f t="shared" si="159"/>
        <v/>
      </c>
      <c r="BX767" s="14" t="str">
        <f t="shared" si="160"/>
        <v/>
      </c>
      <c r="BY767" s="28"/>
      <c r="BZ767" s="15"/>
      <c r="CA767" s="5" t="str">
        <f t="shared" si="165"/>
        <v/>
      </c>
      <c r="CC767" s="5"/>
      <c r="CD767" s="5" t="str">
        <f t="shared" si="166"/>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ca="1" si="162"/>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43"/>
      <c r="AY768" s="124"/>
      <c r="AZ768" s="124"/>
      <c r="BA768" s="4"/>
      <c r="BB768" s="127"/>
      <c r="BE768" s="9"/>
      <c r="BH768" s="7" t="str">
        <f t="shared" ca="1" si="156"/>
        <v/>
      </c>
      <c r="BI768" s="4" t="str">
        <f t="shared" si="164"/>
        <v/>
      </c>
      <c r="BJ768" s="123" t="str">
        <f t="shared" si="157"/>
        <v/>
      </c>
      <c r="BK768" s="140" t="str">
        <f t="shared" si="163"/>
        <v/>
      </c>
      <c r="BP768" s="5"/>
      <c r="BQ768" s="4" t="str">
        <f>IF(IFERROR(VLOOKUP(C768,C769:C$1993,1,0),"")="","",COUNTIF(C:C,C768))</f>
        <v/>
      </c>
      <c r="BS768" s="5"/>
      <c r="BT768" s="5"/>
      <c r="BU768" s="5" t="str">
        <f>IF(B768="","",IF(BQ768="",1+(MAX(BU$2:BU767)),""))</f>
        <v/>
      </c>
      <c r="BV768" s="5" t="str">
        <f t="shared" si="158"/>
        <v/>
      </c>
      <c r="BW768" s="5" t="str">
        <f t="shared" si="159"/>
        <v/>
      </c>
      <c r="BX768" s="14" t="str">
        <f t="shared" si="160"/>
        <v/>
      </c>
      <c r="BY768" s="28"/>
      <c r="BZ768" s="15"/>
      <c r="CA768" s="5" t="str">
        <f t="shared" si="165"/>
        <v/>
      </c>
      <c r="CC768" s="5"/>
      <c r="CD768" s="5" t="str">
        <f t="shared" si="166"/>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ca="1" si="162"/>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43"/>
      <c r="AY769" s="124"/>
      <c r="AZ769" s="124"/>
      <c r="BA769" s="4"/>
      <c r="BB769" s="127"/>
      <c r="BE769" s="9"/>
      <c r="BH769" s="7" t="str">
        <f t="shared" ca="1" si="156"/>
        <v/>
      </c>
      <c r="BI769" s="4" t="str">
        <f t="shared" si="164"/>
        <v/>
      </c>
      <c r="BJ769" s="123" t="str">
        <f t="shared" si="157"/>
        <v/>
      </c>
      <c r="BK769" s="140" t="str">
        <f t="shared" si="163"/>
        <v/>
      </c>
      <c r="BP769" s="5"/>
      <c r="BQ769" s="4" t="str">
        <f>IF(IFERROR(VLOOKUP(C769,C770:C$1993,1,0),"")="","",COUNTIF(C:C,C769))</f>
        <v/>
      </c>
      <c r="BS769" s="5"/>
      <c r="BT769" s="5"/>
      <c r="BU769" s="5" t="str">
        <f>IF(B769="","",IF(BQ769="",1+(MAX(BU$2:BU768)),""))</f>
        <v/>
      </c>
      <c r="BV769" s="5" t="str">
        <f t="shared" si="158"/>
        <v/>
      </c>
      <c r="BW769" s="5" t="str">
        <f t="shared" si="159"/>
        <v/>
      </c>
      <c r="BX769" s="14" t="str">
        <f t="shared" si="160"/>
        <v/>
      </c>
      <c r="BY769" s="28"/>
      <c r="BZ769" s="15"/>
      <c r="CA769" s="5" t="str">
        <f t="shared" si="165"/>
        <v/>
      </c>
      <c r="CC769" s="5"/>
      <c r="CD769" s="5" t="str">
        <f t="shared" si="166"/>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ca="1" si="162"/>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43"/>
      <c r="AY770" s="124"/>
      <c r="AZ770" s="124"/>
      <c r="BA770" s="4"/>
      <c r="BB770" s="127"/>
      <c r="BE770" s="9"/>
      <c r="BH770" s="7" t="str">
        <f t="shared" ref="BH770:BH833" ca="1" si="169">IFERROR(IF(BE770="","",IF(BA770=5,"",IF(BE770-TODAY()&gt;0,"VIGENTE","VENCIDO"))),"")</f>
        <v/>
      </c>
      <c r="BI770" s="4" t="str">
        <f t="shared" si="164"/>
        <v/>
      </c>
      <c r="BJ770" s="123" t="str">
        <f t="shared" ref="BJ770:BJ833" si="170">IFERROR(IF(AA770="","",AA770/V770),"")</f>
        <v/>
      </c>
      <c r="BK770" s="140" t="str">
        <f t="shared" si="163"/>
        <v/>
      </c>
      <c r="BP770" s="5"/>
      <c r="BQ770" s="4" t="str">
        <f>IF(IFERROR(VLOOKUP(C770,C771:C$1993,1,0),"")="","",COUNTIF(C:C,C770))</f>
        <v/>
      </c>
      <c r="BS770" s="5"/>
      <c r="BT770" s="5"/>
      <c r="BU770" s="5" t="str">
        <f>IF(B770="","",IF(BQ770="",1+(MAX(BU$2:BU769)),""))</f>
        <v/>
      </c>
      <c r="BV770" s="5" t="str">
        <f t="shared" ref="BV770:BV833" si="171">IF(BU770="","",Z770)</f>
        <v/>
      </c>
      <c r="BW770" s="5" t="str">
        <f t="shared" ref="BW770:BW833" si="172">IF(BU770="","",H770)</f>
        <v/>
      </c>
      <c r="BX770" s="14" t="str">
        <f t="shared" ref="BX770:BX833" si="173">IF(BU770="","",C770)</f>
        <v/>
      </c>
      <c r="BY770" s="28"/>
      <c r="BZ770" s="15"/>
      <c r="CA770" s="5" t="str">
        <f t="shared" si="165"/>
        <v/>
      </c>
      <c r="CC770" s="5"/>
      <c r="CD770" s="5" t="str">
        <f t="shared" ref="CD770:CD833" si="174">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ref="A771:A834" ca="1" si="175">IF(OR(AS771="",BH771="",BH771="VENCIDO"),IF(B771="","",IF(LEN(B771)=1,"000"&amp;B771,IF(LEN(B771)=2,"00"&amp;B771,IF(LEN(B771)=3,"0"&amp;B771,B771)))),C771)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43"/>
      <c r="AY771" s="124"/>
      <c r="AZ771" s="124"/>
      <c r="BA771" s="4"/>
      <c r="BB771" s="127"/>
      <c r="BE771" s="9"/>
      <c r="BH771" s="7" t="str">
        <f t="shared" ca="1" si="169"/>
        <v/>
      </c>
      <c r="BI771" s="4" t="str">
        <f t="shared" si="164"/>
        <v/>
      </c>
      <c r="BJ771" s="123" t="str">
        <f t="shared" si="170"/>
        <v/>
      </c>
      <c r="BK771" s="140" t="str">
        <f t="shared" ref="BK771:BK834" si="176">IFERROR(IF(AA771/Z771=0,"",AA771/Z771),"")</f>
        <v/>
      </c>
      <c r="BP771" s="5"/>
      <c r="BQ771" s="4" t="str">
        <f>IF(IFERROR(VLOOKUP(C771,C772:C$1993,1,0),"")="","",COUNTIF(C:C,C771))</f>
        <v/>
      </c>
      <c r="BS771" s="5"/>
      <c r="BT771" s="5"/>
      <c r="BU771" s="5" t="str">
        <f>IF(B771="","",IF(BQ771="",1+(MAX(BU$2:BU770)),""))</f>
        <v/>
      </c>
      <c r="BV771" s="5" t="str">
        <f t="shared" si="171"/>
        <v/>
      </c>
      <c r="BW771" s="5" t="str">
        <f t="shared" si="172"/>
        <v/>
      </c>
      <c r="BX771" s="14" t="str">
        <f t="shared" si="173"/>
        <v/>
      </c>
      <c r="BY771" s="28"/>
      <c r="BZ771" s="15"/>
      <c r="CA771" s="5" t="str">
        <f t="shared" si="165"/>
        <v/>
      </c>
      <c r="CC771" s="5"/>
      <c r="CD771" s="5" t="str">
        <f t="shared" si="174"/>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ca="1" si="175"/>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43"/>
      <c r="AY772" s="124"/>
      <c r="AZ772" s="124"/>
      <c r="BA772" s="4"/>
      <c r="BB772" s="127"/>
      <c r="BE772" s="9"/>
      <c r="BH772" s="7" t="str">
        <f t="shared" ca="1" si="169"/>
        <v/>
      </c>
      <c r="BI772" s="4" t="str">
        <f t="shared" si="164"/>
        <v/>
      </c>
      <c r="BJ772" s="123" t="str">
        <f t="shared" si="170"/>
        <v/>
      </c>
      <c r="BK772" s="140" t="str">
        <f t="shared" si="176"/>
        <v/>
      </c>
      <c r="BP772" s="5"/>
      <c r="BQ772" s="4" t="str">
        <f>IF(IFERROR(VLOOKUP(C772,C773:C$1993,1,0),"")="","",COUNTIF(C:C,C772))</f>
        <v/>
      </c>
      <c r="BS772" s="5"/>
      <c r="BT772" s="5"/>
      <c r="BU772" s="5" t="str">
        <f>IF(B772="","",IF(BQ772="",1+(MAX(BU$2:BU771)),""))</f>
        <v/>
      </c>
      <c r="BV772" s="5" t="str">
        <f t="shared" si="171"/>
        <v/>
      </c>
      <c r="BW772" s="5" t="str">
        <f t="shared" si="172"/>
        <v/>
      </c>
      <c r="BX772" s="14" t="str">
        <f t="shared" si="173"/>
        <v/>
      </c>
      <c r="BY772" s="28"/>
      <c r="BZ772" s="15"/>
      <c r="CA772" s="5" t="str">
        <f t="shared" si="165"/>
        <v/>
      </c>
      <c r="CC772" s="5"/>
      <c r="CD772" s="5" t="str">
        <f t="shared" si="174"/>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ca="1" si="175"/>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43"/>
      <c r="AY773" s="124"/>
      <c r="AZ773" s="124"/>
      <c r="BA773" s="4"/>
      <c r="BB773" s="127"/>
      <c r="BE773" s="9"/>
      <c r="BH773" s="7" t="str">
        <f t="shared" ca="1" si="169"/>
        <v/>
      </c>
      <c r="BI773" s="4" t="str">
        <f t="shared" si="164"/>
        <v/>
      </c>
      <c r="BJ773" s="123" t="str">
        <f t="shared" si="170"/>
        <v/>
      </c>
      <c r="BK773" s="140" t="str">
        <f t="shared" si="176"/>
        <v/>
      </c>
      <c r="BP773" s="5"/>
      <c r="BQ773" s="4" t="str">
        <f>IF(IFERROR(VLOOKUP(C773,C774:C$1993,1,0),"")="","",COUNTIF(C:C,C773))</f>
        <v/>
      </c>
      <c r="BS773" s="5"/>
      <c r="BT773" s="5"/>
      <c r="BU773" s="5" t="str">
        <f>IF(B773="","",IF(BQ773="",1+(MAX(BU$2:BU772)),""))</f>
        <v/>
      </c>
      <c r="BV773" s="5" t="str">
        <f t="shared" si="171"/>
        <v/>
      </c>
      <c r="BW773" s="5" t="str">
        <f t="shared" si="172"/>
        <v/>
      </c>
      <c r="BX773" s="14" t="str">
        <f t="shared" si="173"/>
        <v/>
      </c>
      <c r="BY773" s="28"/>
      <c r="BZ773" s="15"/>
      <c r="CA773" s="5" t="str">
        <f t="shared" si="165"/>
        <v/>
      </c>
      <c r="CC773" s="5"/>
      <c r="CD773" s="5" t="str">
        <f t="shared" si="174"/>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ca="1" si="175"/>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43"/>
      <c r="AY774" s="124"/>
      <c r="AZ774" s="124"/>
      <c r="BA774" s="4"/>
      <c r="BB774" s="127"/>
      <c r="BE774" s="9"/>
      <c r="BH774" s="7" t="str">
        <f t="shared" ca="1" si="169"/>
        <v/>
      </c>
      <c r="BI774" s="4" t="str">
        <f t="shared" si="164"/>
        <v/>
      </c>
      <c r="BJ774" s="123" t="str">
        <f t="shared" si="170"/>
        <v/>
      </c>
      <c r="BK774" s="140" t="str">
        <f t="shared" si="176"/>
        <v/>
      </c>
      <c r="BP774" s="5"/>
      <c r="BQ774" s="4" t="str">
        <f>IF(IFERROR(VLOOKUP(C774,C775:C$1993,1,0),"")="","",COUNTIF(C:C,C774))</f>
        <v/>
      </c>
      <c r="BS774" s="5"/>
      <c r="BT774" s="5"/>
      <c r="BU774" s="5" t="str">
        <f>IF(B774="","",IF(BQ774="",1+(MAX(BU$2:BU773)),""))</f>
        <v/>
      </c>
      <c r="BV774" s="5" t="str">
        <f t="shared" si="171"/>
        <v/>
      </c>
      <c r="BW774" s="5" t="str">
        <f t="shared" si="172"/>
        <v/>
      </c>
      <c r="BX774" s="14" t="str">
        <f t="shared" si="173"/>
        <v/>
      </c>
      <c r="BY774" s="28"/>
      <c r="BZ774" s="15"/>
      <c r="CA774" s="5" t="str">
        <f t="shared" si="165"/>
        <v/>
      </c>
      <c r="CC774" s="5"/>
      <c r="CD774" s="5" t="str">
        <f t="shared" si="174"/>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ca="1" si="175"/>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43"/>
      <c r="AY775" s="124"/>
      <c r="AZ775" s="124"/>
      <c r="BA775" s="4"/>
      <c r="BB775" s="127"/>
      <c r="BE775" s="9"/>
      <c r="BH775" s="7" t="str">
        <f t="shared" ca="1" si="169"/>
        <v/>
      </c>
      <c r="BI775" s="4" t="str">
        <f t="shared" si="164"/>
        <v/>
      </c>
      <c r="BJ775" s="123" t="str">
        <f t="shared" si="170"/>
        <v/>
      </c>
      <c r="BK775" s="140" t="str">
        <f t="shared" si="176"/>
        <v/>
      </c>
      <c r="BP775" s="5"/>
      <c r="BQ775" s="4" t="str">
        <f>IF(IFERROR(VLOOKUP(C775,C776:C$1993,1,0),"")="","",COUNTIF(C:C,C775))</f>
        <v/>
      </c>
      <c r="BS775" s="5"/>
      <c r="BT775" s="5"/>
      <c r="BU775" s="5" t="str">
        <f>IF(B775="","",IF(BQ775="",1+(MAX(BU$2:BU774)),""))</f>
        <v/>
      </c>
      <c r="BV775" s="5" t="str">
        <f t="shared" si="171"/>
        <v/>
      </c>
      <c r="BW775" s="5" t="str">
        <f t="shared" si="172"/>
        <v/>
      </c>
      <c r="BX775" s="14" t="str">
        <f t="shared" si="173"/>
        <v/>
      </c>
      <c r="BY775" s="28"/>
      <c r="BZ775" s="15"/>
      <c r="CA775" s="5" t="str">
        <f t="shared" si="165"/>
        <v/>
      </c>
      <c r="CC775" s="5"/>
      <c r="CD775" s="5" t="str">
        <f t="shared" si="174"/>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ca="1" si="175"/>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43"/>
      <c r="AY776" s="124"/>
      <c r="AZ776" s="124"/>
      <c r="BA776" s="4"/>
      <c r="BB776" s="127"/>
      <c r="BE776" s="9"/>
      <c r="BH776" s="7" t="str">
        <f t="shared" ca="1" si="169"/>
        <v/>
      </c>
      <c r="BI776" s="4" t="str">
        <f t="shared" si="164"/>
        <v/>
      </c>
      <c r="BJ776" s="123" t="str">
        <f t="shared" si="170"/>
        <v/>
      </c>
      <c r="BK776" s="140" t="str">
        <f t="shared" si="176"/>
        <v/>
      </c>
      <c r="BP776" s="5"/>
      <c r="BQ776" s="4" t="str">
        <f>IF(IFERROR(VLOOKUP(C776,C777:C$1993,1,0),"")="","",COUNTIF(C:C,C776))</f>
        <v/>
      </c>
      <c r="BS776" s="5"/>
      <c r="BT776" s="5"/>
      <c r="BU776" s="5" t="str">
        <f>IF(B776="","",IF(BQ776="",1+(MAX(BU$2:BU775)),""))</f>
        <v/>
      </c>
      <c r="BV776" s="5" t="str">
        <f t="shared" si="171"/>
        <v/>
      </c>
      <c r="BW776" s="5" t="str">
        <f t="shared" si="172"/>
        <v/>
      </c>
      <c r="BX776" s="14" t="str">
        <f t="shared" si="173"/>
        <v/>
      </c>
      <c r="BY776" s="28"/>
      <c r="BZ776" s="15"/>
      <c r="CA776" s="5" t="str">
        <f t="shared" si="165"/>
        <v/>
      </c>
      <c r="CC776" s="5"/>
      <c r="CD776" s="5" t="str">
        <f t="shared" si="174"/>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ca="1" si="175"/>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43"/>
      <c r="AY777" s="124"/>
      <c r="AZ777" s="124"/>
      <c r="BA777" s="4"/>
      <c r="BB777" s="127"/>
      <c r="BE777" s="9"/>
      <c r="BH777" s="7" t="str">
        <f t="shared" ca="1" si="169"/>
        <v/>
      </c>
      <c r="BI777" s="4" t="str">
        <f t="shared" si="164"/>
        <v/>
      </c>
      <c r="BJ777" s="123" t="str">
        <f t="shared" si="170"/>
        <v/>
      </c>
      <c r="BK777" s="140" t="str">
        <f t="shared" si="176"/>
        <v/>
      </c>
      <c r="BP777" s="5"/>
      <c r="BQ777" s="4" t="str">
        <f>IF(IFERROR(VLOOKUP(C777,C778:C$1993,1,0),"")="","",COUNTIF(C:C,C777))</f>
        <v/>
      </c>
      <c r="BS777" s="5"/>
      <c r="BT777" s="5"/>
      <c r="BU777" s="5" t="str">
        <f>IF(B777="","",IF(BQ777="",1+(MAX(BU$2:BU776)),""))</f>
        <v/>
      </c>
      <c r="BV777" s="5" t="str">
        <f t="shared" si="171"/>
        <v/>
      </c>
      <c r="BW777" s="5" t="str">
        <f t="shared" si="172"/>
        <v/>
      </c>
      <c r="BX777" s="14" t="str">
        <f t="shared" si="173"/>
        <v/>
      </c>
      <c r="BY777" s="28"/>
      <c r="BZ777" s="15"/>
      <c r="CA777" s="5" t="str">
        <f t="shared" si="165"/>
        <v/>
      </c>
      <c r="CC777" s="5"/>
      <c r="CD777" s="5" t="str">
        <f t="shared" si="174"/>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ca="1" si="175"/>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43"/>
      <c r="AY778" s="124"/>
      <c r="AZ778" s="124"/>
      <c r="BA778" s="4"/>
      <c r="BB778" s="127"/>
      <c r="BE778" s="9"/>
      <c r="BH778" s="7" t="str">
        <f t="shared" ca="1" si="169"/>
        <v/>
      </c>
      <c r="BI778" s="4" t="str">
        <f t="shared" si="164"/>
        <v/>
      </c>
      <c r="BJ778" s="123" t="str">
        <f t="shared" si="170"/>
        <v/>
      </c>
      <c r="BK778" s="140" t="str">
        <f t="shared" si="176"/>
        <v/>
      </c>
      <c r="BP778" s="5"/>
      <c r="BQ778" s="4" t="str">
        <f>IF(IFERROR(VLOOKUP(C778,C779:C$1993,1,0),"")="","",COUNTIF(C:C,C778))</f>
        <v/>
      </c>
      <c r="BS778" s="5"/>
      <c r="BT778" s="5"/>
      <c r="BU778" s="5" t="str">
        <f>IF(B778="","",IF(BQ778="",1+(MAX(BU$2:BU777)),""))</f>
        <v/>
      </c>
      <c r="BV778" s="5" t="str">
        <f t="shared" si="171"/>
        <v/>
      </c>
      <c r="BW778" s="5" t="str">
        <f t="shared" si="172"/>
        <v/>
      </c>
      <c r="BX778" s="14" t="str">
        <f t="shared" si="173"/>
        <v/>
      </c>
      <c r="BY778" s="28"/>
      <c r="BZ778" s="15"/>
      <c r="CA778" s="5" t="str">
        <f t="shared" si="165"/>
        <v/>
      </c>
      <c r="CC778" s="5"/>
      <c r="CD778" s="5" t="str">
        <f t="shared" si="174"/>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ca="1" si="175"/>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43"/>
      <c r="AY779" s="124"/>
      <c r="AZ779" s="124"/>
      <c r="BA779" s="4"/>
      <c r="BB779" s="127"/>
      <c r="BE779" s="9"/>
      <c r="BH779" s="7" t="str">
        <f t="shared" ca="1" si="169"/>
        <v/>
      </c>
      <c r="BI779" s="4" t="str">
        <f t="shared" si="164"/>
        <v/>
      </c>
      <c r="BJ779" s="123" t="str">
        <f t="shared" si="170"/>
        <v/>
      </c>
      <c r="BK779" s="140" t="str">
        <f t="shared" si="176"/>
        <v/>
      </c>
      <c r="BP779" s="5"/>
      <c r="BQ779" s="4" t="str">
        <f>IF(IFERROR(VLOOKUP(C779,C780:C$1993,1,0),"")="","",COUNTIF(C:C,C779))</f>
        <v/>
      </c>
      <c r="BS779" s="5"/>
      <c r="BT779" s="5"/>
      <c r="BU779" s="5" t="str">
        <f>IF(B779="","",IF(BQ779="",1+(MAX(BU$2:BU778)),""))</f>
        <v/>
      </c>
      <c r="BV779" s="5" t="str">
        <f t="shared" si="171"/>
        <v/>
      </c>
      <c r="BW779" s="5" t="str">
        <f t="shared" si="172"/>
        <v/>
      </c>
      <c r="BX779" s="14" t="str">
        <f t="shared" si="173"/>
        <v/>
      </c>
      <c r="BY779" s="28"/>
      <c r="BZ779" s="15"/>
      <c r="CA779" s="5" t="str">
        <f t="shared" si="165"/>
        <v/>
      </c>
      <c r="CC779" s="5"/>
      <c r="CD779" s="5" t="str">
        <f t="shared" si="174"/>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ca="1" si="175"/>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43"/>
      <c r="AY780" s="124"/>
      <c r="AZ780" s="124"/>
      <c r="BA780" s="4"/>
      <c r="BB780" s="127"/>
      <c r="BE780" s="9"/>
      <c r="BH780" s="7" t="str">
        <f t="shared" ca="1" si="169"/>
        <v/>
      </c>
      <c r="BI780" s="4" t="str">
        <f t="shared" si="164"/>
        <v/>
      </c>
      <c r="BJ780" s="123" t="str">
        <f t="shared" si="170"/>
        <v/>
      </c>
      <c r="BK780" s="140" t="str">
        <f t="shared" si="176"/>
        <v/>
      </c>
      <c r="BP780" s="5"/>
      <c r="BQ780" s="4" t="str">
        <f>IF(IFERROR(VLOOKUP(C780,C781:C$1993,1,0),"")="","",COUNTIF(C:C,C780))</f>
        <v/>
      </c>
      <c r="BS780" s="5"/>
      <c r="BT780" s="5"/>
      <c r="BU780" s="5" t="str">
        <f>IF(B780="","",IF(BQ780="",1+(MAX(BU$2:BU779)),""))</f>
        <v/>
      </c>
      <c r="BV780" s="5" t="str">
        <f t="shared" si="171"/>
        <v/>
      </c>
      <c r="BW780" s="5" t="str">
        <f t="shared" si="172"/>
        <v/>
      </c>
      <c r="BX780" s="14" t="str">
        <f t="shared" si="173"/>
        <v/>
      </c>
      <c r="BY780" s="28"/>
      <c r="BZ780" s="15"/>
      <c r="CA780" s="5" t="str">
        <f t="shared" si="165"/>
        <v/>
      </c>
      <c r="CC780" s="5"/>
      <c r="CD780" s="5" t="str">
        <f t="shared" si="174"/>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ca="1" si="175"/>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43"/>
      <c r="AY781" s="124"/>
      <c r="AZ781" s="124"/>
      <c r="BA781" s="4"/>
      <c r="BB781" s="127"/>
      <c r="BE781" s="9"/>
      <c r="BH781" s="7" t="str">
        <f t="shared" ca="1" si="169"/>
        <v/>
      </c>
      <c r="BI781" s="4" t="str">
        <f t="shared" si="164"/>
        <v/>
      </c>
      <c r="BJ781" s="123" t="str">
        <f t="shared" si="170"/>
        <v/>
      </c>
      <c r="BK781" s="140" t="str">
        <f t="shared" si="176"/>
        <v/>
      </c>
      <c r="BP781" s="5"/>
      <c r="BQ781" s="4" t="str">
        <f>IF(IFERROR(VLOOKUP(C781,C782:C$1993,1,0),"")="","",COUNTIF(C:C,C781))</f>
        <v/>
      </c>
      <c r="BS781" s="5"/>
      <c r="BT781" s="5"/>
      <c r="BU781" s="5" t="str">
        <f>IF(B781="","",IF(BQ781="",1+(MAX(BU$2:BU780)),""))</f>
        <v/>
      </c>
      <c r="BV781" s="5" t="str">
        <f t="shared" si="171"/>
        <v/>
      </c>
      <c r="BW781" s="5" t="str">
        <f t="shared" si="172"/>
        <v/>
      </c>
      <c r="BX781" s="14" t="str">
        <f t="shared" si="173"/>
        <v/>
      </c>
      <c r="BY781" s="28"/>
      <c r="BZ781" s="15"/>
      <c r="CA781" s="5" t="str">
        <f t="shared" si="165"/>
        <v/>
      </c>
      <c r="CC781" s="5"/>
      <c r="CD781" s="5" t="str">
        <f t="shared" si="174"/>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ca="1" si="175"/>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43"/>
      <c r="AY782" s="124"/>
      <c r="AZ782" s="124"/>
      <c r="BA782" s="4"/>
      <c r="BB782" s="127"/>
      <c r="BE782" s="9"/>
      <c r="BH782" s="7" t="str">
        <f t="shared" ca="1" si="169"/>
        <v/>
      </c>
      <c r="BI782" s="4" t="str">
        <f t="shared" si="164"/>
        <v/>
      </c>
      <c r="BJ782" s="123" t="str">
        <f t="shared" si="170"/>
        <v/>
      </c>
      <c r="BK782" s="140" t="str">
        <f t="shared" si="176"/>
        <v/>
      </c>
      <c r="BP782" s="5"/>
      <c r="BQ782" s="4" t="str">
        <f>IF(IFERROR(VLOOKUP(C782,C783:C$1993,1,0),"")="","",COUNTIF(C:C,C782))</f>
        <v/>
      </c>
      <c r="BS782" s="5"/>
      <c r="BT782" s="5"/>
      <c r="BU782" s="5" t="str">
        <f>IF(B782="","",IF(BQ782="",1+(MAX(BU$2:BU781)),""))</f>
        <v/>
      </c>
      <c r="BV782" s="5" t="str">
        <f t="shared" si="171"/>
        <v/>
      </c>
      <c r="BW782" s="5" t="str">
        <f t="shared" si="172"/>
        <v/>
      </c>
      <c r="BX782" s="14" t="str">
        <f t="shared" si="173"/>
        <v/>
      </c>
      <c r="BY782" s="28"/>
      <c r="BZ782" s="15"/>
      <c r="CA782" s="5" t="str">
        <f t="shared" si="165"/>
        <v/>
      </c>
      <c r="CC782" s="5"/>
      <c r="CD782" s="5" t="str">
        <f t="shared" si="174"/>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ca="1" si="175"/>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43"/>
      <c r="AY783" s="124"/>
      <c r="AZ783" s="124"/>
      <c r="BA783" s="4"/>
      <c r="BB783" s="127"/>
      <c r="BE783" s="9"/>
      <c r="BH783" s="7" t="str">
        <f t="shared" ca="1" si="169"/>
        <v/>
      </c>
      <c r="BI783" s="4" t="str">
        <f t="shared" si="164"/>
        <v/>
      </c>
      <c r="BJ783" s="123" t="str">
        <f t="shared" si="170"/>
        <v/>
      </c>
      <c r="BK783" s="140" t="str">
        <f t="shared" si="176"/>
        <v/>
      </c>
      <c r="BP783" s="5"/>
      <c r="BQ783" s="4" t="str">
        <f>IF(IFERROR(VLOOKUP(C783,C784:C$1993,1,0),"")="","",COUNTIF(C:C,C783))</f>
        <v/>
      </c>
      <c r="BS783" s="5"/>
      <c r="BT783" s="5"/>
      <c r="BU783" s="5" t="str">
        <f>IF(B783="","",IF(BQ783="",1+(MAX(BU$2:BU782)),""))</f>
        <v/>
      </c>
      <c r="BV783" s="5" t="str">
        <f t="shared" si="171"/>
        <v/>
      </c>
      <c r="BW783" s="5" t="str">
        <f t="shared" si="172"/>
        <v/>
      </c>
      <c r="BX783" s="14" t="str">
        <f t="shared" si="173"/>
        <v/>
      </c>
      <c r="BY783" s="28"/>
      <c r="BZ783" s="15"/>
      <c r="CA783" s="5" t="str">
        <f t="shared" si="165"/>
        <v/>
      </c>
      <c r="CC783" s="5"/>
      <c r="CD783" s="5" t="str">
        <f t="shared" si="174"/>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ca="1" si="175"/>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43"/>
      <c r="AY784" s="124"/>
      <c r="AZ784" s="124"/>
      <c r="BA784" s="4"/>
      <c r="BB784" s="127"/>
      <c r="BE784" s="9"/>
      <c r="BH784" s="7" t="str">
        <f t="shared" ca="1" si="169"/>
        <v/>
      </c>
      <c r="BI784" s="4" t="str">
        <f t="shared" si="164"/>
        <v/>
      </c>
      <c r="BJ784" s="123" t="str">
        <f t="shared" si="170"/>
        <v/>
      </c>
      <c r="BK784" s="140" t="str">
        <f t="shared" si="176"/>
        <v/>
      </c>
      <c r="BP784" s="5"/>
      <c r="BQ784" s="4" t="str">
        <f>IF(IFERROR(VLOOKUP(C784,C785:C$1993,1,0),"")="","",COUNTIF(C:C,C784))</f>
        <v/>
      </c>
      <c r="BS784" s="5"/>
      <c r="BT784" s="5"/>
      <c r="BU784" s="5" t="str">
        <f>IF(B784="","",IF(BQ784="",1+(MAX(BU$2:BU783)),""))</f>
        <v/>
      </c>
      <c r="BV784" s="5" t="str">
        <f t="shared" si="171"/>
        <v/>
      </c>
      <c r="BW784" s="5" t="str">
        <f t="shared" si="172"/>
        <v/>
      </c>
      <c r="BX784" s="14" t="str">
        <f t="shared" si="173"/>
        <v/>
      </c>
      <c r="BY784" s="28"/>
      <c r="BZ784" s="15"/>
      <c r="CA784" s="5" t="str">
        <f t="shared" si="165"/>
        <v/>
      </c>
      <c r="CC784" s="5"/>
      <c r="CD784" s="5" t="str">
        <f t="shared" si="174"/>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ca="1" si="175"/>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43"/>
      <c r="AY785" s="124"/>
      <c r="AZ785" s="124"/>
      <c r="BA785" s="4"/>
      <c r="BB785" s="127"/>
      <c r="BE785" s="9"/>
      <c r="BH785" s="7" t="str">
        <f t="shared" ca="1" si="169"/>
        <v/>
      </c>
      <c r="BI785" s="4" t="str">
        <f t="shared" si="164"/>
        <v/>
      </c>
      <c r="BJ785" s="123" t="str">
        <f t="shared" si="170"/>
        <v/>
      </c>
      <c r="BK785" s="140" t="str">
        <f t="shared" si="176"/>
        <v/>
      </c>
      <c r="BP785" s="5"/>
      <c r="BQ785" s="4" t="str">
        <f>IF(IFERROR(VLOOKUP(C785,C786:C$1993,1,0),"")="","",COUNTIF(C:C,C785))</f>
        <v/>
      </c>
      <c r="BS785" s="5"/>
      <c r="BT785" s="5"/>
      <c r="BU785" s="5" t="str">
        <f>IF(B785="","",IF(BQ785="",1+(MAX(BU$2:BU784)),""))</f>
        <v/>
      </c>
      <c r="BV785" s="5" t="str">
        <f t="shared" si="171"/>
        <v/>
      </c>
      <c r="BW785" s="5" t="str">
        <f t="shared" si="172"/>
        <v/>
      </c>
      <c r="BX785" s="14" t="str">
        <f t="shared" si="173"/>
        <v/>
      </c>
      <c r="BY785" s="28"/>
      <c r="BZ785" s="15"/>
      <c r="CA785" s="5" t="str">
        <f t="shared" si="165"/>
        <v/>
      </c>
      <c r="CC785" s="5"/>
      <c r="CD785" s="5" t="str">
        <f t="shared" si="174"/>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ca="1" si="175"/>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43"/>
      <c r="AY786" s="124"/>
      <c r="AZ786" s="124"/>
      <c r="BA786" s="4"/>
      <c r="BB786" s="127"/>
      <c r="BE786" s="9"/>
      <c r="BH786" s="7" t="str">
        <f t="shared" ca="1" si="169"/>
        <v/>
      </c>
      <c r="BI786" s="4" t="str">
        <f t="shared" si="164"/>
        <v/>
      </c>
      <c r="BJ786" s="123" t="str">
        <f t="shared" si="170"/>
        <v/>
      </c>
      <c r="BK786" s="140" t="str">
        <f t="shared" si="176"/>
        <v/>
      </c>
      <c r="BP786" s="5"/>
      <c r="BQ786" s="4" t="str">
        <f>IF(IFERROR(VLOOKUP(C786,C787:C$1993,1,0),"")="","",COUNTIF(C:C,C786))</f>
        <v/>
      </c>
      <c r="BS786" s="5"/>
      <c r="BT786" s="5"/>
      <c r="BU786" s="5" t="str">
        <f>IF(B786="","",IF(BQ786="",1+(MAX(BU$2:BU785)),""))</f>
        <v/>
      </c>
      <c r="BV786" s="5" t="str">
        <f t="shared" si="171"/>
        <v/>
      </c>
      <c r="BW786" s="5" t="str">
        <f t="shared" si="172"/>
        <v/>
      </c>
      <c r="BX786" s="14" t="str">
        <f t="shared" si="173"/>
        <v/>
      </c>
      <c r="BY786" s="28"/>
      <c r="BZ786" s="15"/>
      <c r="CA786" s="5" t="str">
        <f t="shared" si="165"/>
        <v/>
      </c>
      <c r="CC786" s="5"/>
      <c r="CD786" s="5" t="str">
        <f t="shared" si="174"/>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ca="1" si="175"/>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43"/>
      <c r="AY787" s="124"/>
      <c r="AZ787" s="124"/>
      <c r="BA787" s="4"/>
      <c r="BB787" s="127"/>
      <c r="BE787" s="9"/>
      <c r="BH787" s="7" t="str">
        <f t="shared" ca="1" si="169"/>
        <v/>
      </c>
      <c r="BI787" s="4" t="str">
        <f t="shared" ref="BI787:BI850" si="177">IFERROR(IF(AA787=0,"",AA787/BB787),"")</f>
        <v/>
      </c>
      <c r="BJ787" s="123" t="str">
        <f t="shared" si="170"/>
        <v/>
      </c>
      <c r="BK787" s="140" t="str">
        <f t="shared" si="176"/>
        <v/>
      </c>
      <c r="BP787" s="5"/>
      <c r="BQ787" s="4" t="str">
        <f>IF(IFERROR(VLOOKUP(C787,C788:C$1993,1,0),"")="","",COUNTIF(C:C,C787))</f>
        <v/>
      </c>
      <c r="BS787" s="5"/>
      <c r="BT787" s="5"/>
      <c r="BU787" s="5" t="str">
        <f>IF(B787="","",IF(BQ787="",1+(MAX(BU$2:BU786)),""))</f>
        <v/>
      </c>
      <c r="BV787" s="5" t="str">
        <f t="shared" si="171"/>
        <v/>
      </c>
      <c r="BW787" s="5" t="str">
        <f t="shared" si="172"/>
        <v/>
      </c>
      <c r="BX787" s="14" t="str">
        <f t="shared" si="173"/>
        <v/>
      </c>
      <c r="BY787" s="28"/>
      <c r="BZ787" s="15"/>
      <c r="CA787" s="5" t="str">
        <f t="shared" si="165"/>
        <v/>
      </c>
      <c r="CC787" s="5"/>
      <c r="CD787" s="5" t="str">
        <f t="shared" si="174"/>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ca="1" si="175"/>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43"/>
      <c r="AY788" s="124"/>
      <c r="AZ788" s="124"/>
      <c r="BA788" s="4"/>
      <c r="BB788" s="127"/>
      <c r="BE788" s="9"/>
      <c r="BH788" s="7" t="str">
        <f t="shared" ca="1" si="169"/>
        <v/>
      </c>
      <c r="BI788" s="4" t="str">
        <f t="shared" si="177"/>
        <v/>
      </c>
      <c r="BJ788" s="123" t="str">
        <f t="shared" si="170"/>
        <v/>
      </c>
      <c r="BK788" s="140" t="str">
        <f t="shared" si="176"/>
        <v/>
      </c>
      <c r="BP788" s="5"/>
      <c r="BQ788" s="4" t="str">
        <f>IF(IFERROR(VLOOKUP(C788,C789:C$1993,1,0),"")="","",COUNTIF(C:C,C788))</f>
        <v/>
      </c>
      <c r="BS788" s="5"/>
      <c r="BT788" s="5"/>
      <c r="BU788" s="5" t="str">
        <f>IF(B788="","",IF(BQ788="",1+(MAX(BU$2:BU787)),""))</f>
        <v/>
      </c>
      <c r="BV788" s="5" t="str">
        <f t="shared" si="171"/>
        <v/>
      </c>
      <c r="BW788" s="5" t="str">
        <f t="shared" si="172"/>
        <v/>
      </c>
      <c r="BX788" s="14" t="str">
        <f t="shared" si="173"/>
        <v/>
      </c>
      <c r="BY788" s="28"/>
      <c r="BZ788" s="15"/>
      <c r="CA788" s="5" t="str">
        <f t="shared" si="165"/>
        <v/>
      </c>
      <c r="CC788" s="5"/>
      <c r="CD788" s="5" t="str">
        <f t="shared" si="174"/>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ca="1" si="175"/>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43"/>
      <c r="AY789" s="124"/>
      <c r="AZ789" s="124"/>
      <c r="BA789" s="4"/>
      <c r="BB789" s="127"/>
      <c r="BE789" s="9"/>
      <c r="BH789" s="7" t="str">
        <f t="shared" ca="1" si="169"/>
        <v/>
      </c>
      <c r="BI789" s="4" t="str">
        <f t="shared" si="177"/>
        <v/>
      </c>
      <c r="BJ789" s="123" t="str">
        <f t="shared" si="170"/>
        <v/>
      </c>
      <c r="BK789" s="140" t="str">
        <f t="shared" si="176"/>
        <v/>
      </c>
      <c r="BP789" s="5"/>
      <c r="BQ789" s="4" t="str">
        <f>IF(IFERROR(VLOOKUP(C789,C790:C$1993,1,0),"")="","",COUNTIF(C:C,C789))</f>
        <v/>
      </c>
      <c r="BS789" s="5"/>
      <c r="BT789" s="5"/>
      <c r="BU789" s="5" t="str">
        <f>IF(B789="","",IF(BQ789="",1+(MAX(BU$2:BU788)),""))</f>
        <v/>
      </c>
      <c r="BV789" s="5" t="str">
        <f t="shared" si="171"/>
        <v/>
      </c>
      <c r="BW789" s="5" t="str">
        <f t="shared" si="172"/>
        <v/>
      </c>
      <c r="BX789" s="14" t="str">
        <f t="shared" si="173"/>
        <v/>
      </c>
      <c r="BY789" s="28"/>
      <c r="BZ789" s="15"/>
      <c r="CA789" s="5" t="str">
        <f t="shared" si="165"/>
        <v/>
      </c>
      <c r="CC789" s="5"/>
      <c r="CD789" s="5" t="str">
        <f t="shared" si="174"/>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ca="1" si="175"/>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43"/>
      <c r="AY790" s="124"/>
      <c r="AZ790" s="124"/>
      <c r="BA790" s="4"/>
      <c r="BB790" s="127"/>
      <c r="BE790" s="9"/>
      <c r="BH790" s="7" t="str">
        <f t="shared" ca="1" si="169"/>
        <v/>
      </c>
      <c r="BI790" s="4" t="str">
        <f t="shared" si="177"/>
        <v/>
      </c>
      <c r="BJ790" s="123" t="str">
        <f t="shared" si="170"/>
        <v/>
      </c>
      <c r="BK790" s="140" t="str">
        <f t="shared" si="176"/>
        <v/>
      </c>
      <c r="BP790" s="5"/>
      <c r="BQ790" s="4" t="str">
        <f>IF(IFERROR(VLOOKUP(C790,C791:C$1993,1,0),"")="","",COUNTIF(C:C,C790))</f>
        <v/>
      </c>
      <c r="BS790" s="5"/>
      <c r="BT790" s="5"/>
      <c r="BU790" s="5" t="str">
        <f>IF(B790="","",IF(BQ790="",1+(MAX(BU$2:BU789)),""))</f>
        <v/>
      </c>
      <c r="BV790" s="5" t="str">
        <f t="shared" si="171"/>
        <v/>
      </c>
      <c r="BW790" s="5" t="str">
        <f t="shared" si="172"/>
        <v/>
      </c>
      <c r="BX790" s="14" t="str">
        <f t="shared" si="173"/>
        <v/>
      </c>
      <c r="BY790" s="28"/>
      <c r="BZ790" s="15"/>
      <c r="CA790" s="5" t="str">
        <f t="shared" ref="CA790:CA853" si="178">CONCATENATE(AI790,AJ790,AK790,AL790,AM790)</f>
        <v/>
      </c>
      <c r="CC790" s="5"/>
      <c r="CD790" s="5" t="str">
        <f t="shared" si="174"/>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ca="1" si="175"/>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43"/>
      <c r="AY791" s="124"/>
      <c r="AZ791" s="124"/>
      <c r="BA791" s="4"/>
      <c r="BB791" s="127"/>
      <c r="BE791" s="9"/>
      <c r="BH791" s="7" t="str">
        <f t="shared" ca="1" si="169"/>
        <v/>
      </c>
      <c r="BI791" s="4" t="str">
        <f t="shared" si="177"/>
        <v/>
      </c>
      <c r="BJ791" s="123" t="str">
        <f t="shared" si="170"/>
        <v/>
      </c>
      <c r="BK791" s="140" t="str">
        <f t="shared" si="176"/>
        <v/>
      </c>
      <c r="BP791" s="5"/>
      <c r="BQ791" s="4" t="str">
        <f>IF(IFERROR(VLOOKUP(C791,C792:C$1993,1,0),"")="","",COUNTIF(C:C,C791))</f>
        <v/>
      </c>
      <c r="BS791" s="5"/>
      <c r="BT791" s="5"/>
      <c r="BU791" s="5" t="str">
        <f>IF(B791="","",IF(BQ791="",1+(MAX(BU$2:BU790)),""))</f>
        <v/>
      </c>
      <c r="BV791" s="5" t="str">
        <f t="shared" si="171"/>
        <v/>
      </c>
      <c r="BW791" s="5" t="str">
        <f t="shared" si="172"/>
        <v/>
      </c>
      <c r="BX791" s="14" t="str">
        <f t="shared" si="173"/>
        <v/>
      </c>
      <c r="BY791" s="28"/>
      <c r="BZ791" s="15"/>
      <c r="CA791" s="5" t="str">
        <f t="shared" si="178"/>
        <v/>
      </c>
      <c r="CC791" s="5"/>
      <c r="CD791" s="5" t="str">
        <f t="shared" si="174"/>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ca="1" si="175"/>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43"/>
      <c r="AY792" s="124"/>
      <c r="AZ792" s="124"/>
      <c r="BA792" s="4"/>
      <c r="BB792" s="127"/>
      <c r="BE792" s="9"/>
      <c r="BH792" s="7" t="str">
        <f t="shared" ca="1" si="169"/>
        <v/>
      </c>
      <c r="BI792" s="4" t="str">
        <f t="shared" si="177"/>
        <v/>
      </c>
      <c r="BJ792" s="123" t="str">
        <f t="shared" si="170"/>
        <v/>
      </c>
      <c r="BK792" s="140" t="str">
        <f t="shared" si="176"/>
        <v/>
      </c>
      <c r="BP792" s="5"/>
      <c r="BQ792" s="4" t="str">
        <f>IF(IFERROR(VLOOKUP(C792,C793:C$1993,1,0),"")="","",COUNTIF(C:C,C792))</f>
        <v/>
      </c>
      <c r="BS792" s="5"/>
      <c r="BT792" s="5"/>
      <c r="BU792" s="5" t="str">
        <f>IF(B792="","",IF(BQ792="",1+(MAX(BU$2:BU791)),""))</f>
        <v/>
      </c>
      <c r="BV792" s="5" t="str">
        <f t="shared" si="171"/>
        <v/>
      </c>
      <c r="BW792" s="5" t="str">
        <f t="shared" si="172"/>
        <v/>
      </c>
      <c r="BX792" s="14" t="str">
        <f t="shared" si="173"/>
        <v/>
      </c>
      <c r="BY792" s="28"/>
      <c r="BZ792" s="15"/>
      <c r="CA792" s="5" t="str">
        <f t="shared" si="178"/>
        <v/>
      </c>
      <c r="CC792" s="5"/>
      <c r="CD792" s="5" t="str">
        <f t="shared" si="174"/>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ca="1" si="175"/>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43"/>
      <c r="AY793" s="124"/>
      <c r="AZ793" s="124"/>
      <c r="BA793" s="4"/>
      <c r="BB793" s="127"/>
      <c r="BE793" s="9"/>
      <c r="BH793" s="7" t="str">
        <f t="shared" ca="1" si="169"/>
        <v/>
      </c>
      <c r="BI793" s="4" t="str">
        <f t="shared" si="177"/>
        <v/>
      </c>
      <c r="BJ793" s="123" t="str">
        <f t="shared" si="170"/>
        <v/>
      </c>
      <c r="BK793" s="140" t="str">
        <f t="shared" si="176"/>
        <v/>
      </c>
      <c r="BP793" s="5"/>
      <c r="BQ793" s="4" t="str">
        <f>IF(IFERROR(VLOOKUP(C793,C794:C$1993,1,0),"")="","",COUNTIF(C:C,C793))</f>
        <v/>
      </c>
      <c r="BS793" s="5"/>
      <c r="BT793" s="5"/>
      <c r="BU793" s="5" t="str">
        <f>IF(B793="","",IF(BQ793="",1+(MAX(BU$2:BU792)),""))</f>
        <v/>
      </c>
      <c r="BV793" s="5" t="str">
        <f t="shared" si="171"/>
        <v/>
      </c>
      <c r="BW793" s="5" t="str">
        <f t="shared" si="172"/>
        <v/>
      </c>
      <c r="BX793" s="14" t="str">
        <f t="shared" si="173"/>
        <v/>
      </c>
      <c r="BY793" s="28"/>
      <c r="BZ793" s="15"/>
      <c r="CA793" s="5" t="str">
        <f t="shared" si="178"/>
        <v/>
      </c>
      <c r="CC793" s="5"/>
      <c r="CD793" s="5" t="str">
        <f t="shared" si="174"/>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ca="1" si="175"/>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43"/>
      <c r="AY794" s="124"/>
      <c r="AZ794" s="124"/>
      <c r="BA794" s="4"/>
      <c r="BB794" s="127"/>
      <c r="BE794" s="9"/>
      <c r="BH794" s="7" t="str">
        <f t="shared" ca="1" si="169"/>
        <v/>
      </c>
      <c r="BI794" s="4" t="str">
        <f t="shared" si="177"/>
        <v/>
      </c>
      <c r="BJ794" s="123" t="str">
        <f t="shared" si="170"/>
        <v/>
      </c>
      <c r="BK794" s="140" t="str">
        <f t="shared" si="176"/>
        <v/>
      </c>
      <c r="BP794" s="5"/>
      <c r="BQ794" s="4" t="str">
        <f>IF(IFERROR(VLOOKUP(C794,C795:C$1993,1,0),"")="","",COUNTIF(C:C,C794))</f>
        <v/>
      </c>
      <c r="BS794" s="5"/>
      <c r="BT794" s="5"/>
      <c r="BU794" s="5" t="str">
        <f>IF(B794="","",IF(BQ794="",1+(MAX(BU$2:BU793)),""))</f>
        <v/>
      </c>
      <c r="BV794" s="5" t="str">
        <f t="shared" si="171"/>
        <v/>
      </c>
      <c r="BW794" s="5" t="str">
        <f t="shared" si="172"/>
        <v/>
      </c>
      <c r="BX794" s="14" t="str">
        <f t="shared" si="173"/>
        <v/>
      </c>
      <c r="BY794" s="28"/>
      <c r="BZ794" s="15"/>
      <c r="CA794" s="5" t="str">
        <f t="shared" si="178"/>
        <v/>
      </c>
      <c r="CC794" s="5"/>
      <c r="CD794" s="5" t="str">
        <f t="shared" si="174"/>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ca="1" si="175"/>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43"/>
      <c r="AY795" s="124"/>
      <c r="AZ795" s="124"/>
      <c r="BA795" s="4"/>
      <c r="BB795" s="127"/>
      <c r="BE795" s="9"/>
      <c r="BH795" s="7" t="str">
        <f t="shared" ca="1" si="169"/>
        <v/>
      </c>
      <c r="BI795" s="4" t="str">
        <f t="shared" si="177"/>
        <v/>
      </c>
      <c r="BJ795" s="123" t="str">
        <f t="shared" si="170"/>
        <v/>
      </c>
      <c r="BK795" s="140" t="str">
        <f t="shared" si="176"/>
        <v/>
      </c>
      <c r="BP795" s="5"/>
      <c r="BQ795" s="4" t="str">
        <f>IF(IFERROR(VLOOKUP(C795,C796:C$1993,1,0),"")="","",COUNTIF(C:C,C795))</f>
        <v/>
      </c>
      <c r="BS795" s="5"/>
      <c r="BT795" s="5"/>
      <c r="BU795" s="5" t="str">
        <f>IF(B795="","",IF(BQ795="",1+(MAX(BU$2:BU794)),""))</f>
        <v/>
      </c>
      <c r="BV795" s="5" t="str">
        <f t="shared" si="171"/>
        <v/>
      </c>
      <c r="BW795" s="5" t="str">
        <f t="shared" si="172"/>
        <v/>
      </c>
      <c r="BX795" s="14" t="str">
        <f t="shared" si="173"/>
        <v/>
      </c>
      <c r="BY795" s="28"/>
      <c r="BZ795" s="15"/>
      <c r="CA795" s="5" t="str">
        <f t="shared" si="178"/>
        <v/>
      </c>
      <c r="CC795" s="5"/>
      <c r="CD795" s="5" t="str">
        <f t="shared" si="174"/>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ca="1" si="175"/>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43"/>
      <c r="AY796" s="124"/>
      <c r="AZ796" s="124"/>
      <c r="BA796" s="4"/>
      <c r="BB796" s="127"/>
      <c r="BE796" s="9"/>
      <c r="BH796" s="7" t="str">
        <f t="shared" ca="1" si="169"/>
        <v/>
      </c>
      <c r="BI796" s="4" t="str">
        <f t="shared" si="177"/>
        <v/>
      </c>
      <c r="BJ796" s="123" t="str">
        <f t="shared" si="170"/>
        <v/>
      </c>
      <c r="BK796" s="140" t="str">
        <f t="shared" si="176"/>
        <v/>
      </c>
      <c r="BP796" s="5"/>
      <c r="BQ796" s="4" t="str">
        <f>IF(IFERROR(VLOOKUP(C796,C797:C$1993,1,0),"")="","",COUNTIF(C:C,C796))</f>
        <v/>
      </c>
      <c r="BS796" s="5"/>
      <c r="BT796" s="5"/>
      <c r="BU796" s="5" t="str">
        <f>IF(B796="","",IF(BQ796="",1+(MAX(BU$2:BU795)),""))</f>
        <v/>
      </c>
      <c r="BV796" s="5" t="str">
        <f t="shared" si="171"/>
        <v/>
      </c>
      <c r="BW796" s="5" t="str">
        <f t="shared" si="172"/>
        <v/>
      </c>
      <c r="BX796" s="14" t="str">
        <f t="shared" si="173"/>
        <v/>
      </c>
      <c r="BY796" s="28"/>
      <c r="BZ796" s="15"/>
      <c r="CA796" s="5" t="str">
        <f t="shared" si="178"/>
        <v/>
      </c>
      <c r="CC796" s="5"/>
      <c r="CD796" s="5" t="str">
        <f t="shared" si="174"/>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ca="1" si="175"/>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43"/>
      <c r="AY797" s="124"/>
      <c r="AZ797" s="124"/>
      <c r="BA797" s="4"/>
      <c r="BB797" s="127"/>
      <c r="BE797" s="9"/>
      <c r="BH797" s="7" t="str">
        <f t="shared" ca="1" si="169"/>
        <v/>
      </c>
      <c r="BI797" s="4" t="str">
        <f t="shared" si="177"/>
        <v/>
      </c>
      <c r="BJ797" s="123" t="str">
        <f t="shared" si="170"/>
        <v/>
      </c>
      <c r="BK797" s="140" t="str">
        <f t="shared" si="176"/>
        <v/>
      </c>
      <c r="BP797" s="5"/>
      <c r="BQ797" s="4" t="str">
        <f>IF(IFERROR(VLOOKUP(C797,C798:C$1993,1,0),"")="","",COUNTIF(C:C,C797))</f>
        <v/>
      </c>
      <c r="BS797" s="5"/>
      <c r="BT797" s="5"/>
      <c r="BU797" s="5" t="str">
        <f>IF(B797="","",IF(BQ797="",1+(MAX(BU$2:BU796)),""))</f>
        <v/>
      </c>
      <c r="BV797" s="5" t="str">
        <f t="shared" si="171"/>
        <v/>
      </c>
      <c r="BW797" s="5" t="str">
        <f t="shared" si="172"/>
        <v/>
      </c>
      <c r="BX797" s="14" t="str">
        <f t="shared" si="173"/>
        <v/>
      </c>
      <c r="BY797" s="28"/>
      <c r="BZ797" s="15"/>
      <c r="CA797" s="5" t="str">
        <f t="shared" si="178"/>
        <v/>
      </c>
      <c r="CC797" s="5"/>
      <c r="CD797" s="5" t="str">
        <f t="shared" si="174"/>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ca="1" si="175"/>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43"/>
      <c r="AY798" s="124"/>
      <c r="AZ798" s="124"/>
      <c r="BA798" s="4"/>
      <c r="BB798" s="127"/>
      <c r="BE798" s="9"/>
      <c r="BH798" s="7" t="str">
        <f t="shared" ca="1" si="169"/>
        <v/>
      </c>
      <c r="BI798" s="4" t="str">
        <f t="shared" si="177"/>
        <v/>
      </c>
      <c r="BJ798" s="123" t="str">
        <f t="shared" si="170"/>
        <v/>
      </c>
      <c r="BK798" s="140" t="str">
        <f t="shared" si="176"/>
        <v/>
      </c>
      <c r="BP798" s="5"/>
      <c r="BQ798" s="4" t="str">
        <f>IF(IFERROR(VLOOKUP(C798,C799:C$1993,1,0),"")="","",COUNTIF(C:C,C798))</f>
        <v/>
      </c>
      <c r="BS798" s="5"/>
      <c r="BT798" s="5"/>
      <c r="BU798" s="5" t="str">
        <f>IF(B798="","",IF(BQ798="",1+(MAX(BU$2:BU797)),""))</f>
        <v/>
      </c>
      <c r="BV798" s="5" t="str">
        <f t="shared" si="171"/>
        <v/>
      </c>
      <c r="BW798" s="5" t="str">
        <f t="shared" si="172"/>
        <v/>
      </c>
      <c r="BX798" s="14" t="str">
        <f t="shared" si="173"/>
        <v/>
      </c>
      <c r="BY798" s="28"/>
      <c r="BZ798" s="15"/>
      <c r="CA798" s="5" t="str">
        <f t="shared" si="178"/>
        <v/>
      </c>
      <c r="CC798" s="5"/>
      <c r="CD798" s="5" t="str">
        <f t="shared" si="174"/>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ca="1" si="175"/>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43"/>
      <c r="AY799" s="124"/>
      <c r="AZ799" s="124"/>
      <c r="BA799" s="4"/>
      <c r="BB799" s="127"/>
      <c r="BE799" s="9"/>
      <c r="BH799" s="7" t="str">
        <f t="shared" ca="1" si="169"/>
        <v/>
      </c>
      <c r="BI799" s="4" t="str">
        <f t="shared" si="177"/>
        <v/>
      </c>
      <c r="BJ799" s="123" t="str">
        <f t="shared" si="170"/>
        <v/>
      </c>
      <c r="BK799" s="140" t="str">
        <f t="shared" si="176"/>
        <v/>
      </c>
      <c r="BP799" s="5"/>
      <c r="BQ799" s="4" t="str">
        <f>IF(IFERROR(VLOOKUP(C799,C800:C$1993,1,0),"")="","",COUNTIF(C:C,C799))</f>
        <v/>
      </c>
      <c r="BS799" s="5"/>
      <c r="BT799" s="5"/>
      <c r="BU799" s="5" t="str">
        <f>IF(B799="","",IF(BQ799="",1+(MAX(BU$2:BU798)),""))</f>
        <v/>
      </c>
      <c r="BV799" s="5" t="str">
        <f t="shared" si="171"/>
        <v/>
      </c>
      <c r="BW799" s="5" t="str">
        <f t="shared" si="172"/>
        <v/>
      </c>
      <c r="BX799" s="14" t="str">
        <f t="shared" si="173"/>
        <v/>
      </c>
      <c r="BY799" s="28"/>
      <c r="BZ799" s="15"/>
      <c r="CA799" s="5" t="str">
        <f t="shared" si="178"/>
        <v/>
      </c>
      <c r="CC799" s="5"/>
      <c r="CD799" s="5" t="str">
        <f t="shared" si="174"/>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ca="1" si="175"/>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43"/>
      <c r="AY800" s="124"/>
      <c r="AZ800" s="124"/>
      <c r="BA800" s="4"/>
      <c r="BB800" s="127"/>
      <c r="BE800" s="9"/>
      <c r="BH800" s="7" t="str">
        <f t="shared" ca="1" si="169"/>
        <v/>
      </c>
      <c r="BI800" s="4" t="str">
        <f t="shared" si="177"/>
        <v/>
      </c>
      <c r="BJ800" s="123" t="str">
        <f t="shared" si="170"/>
        <v/>
      </c>
      <c r="BK800" s="140" t="str">
        <f t="shared" si="176"/>
        <v/>
      </c>
      <c r="BP800" s="5"/>
      <c r="BQ800" s="4" t="str">
        <f>IF(IFERROR(VLOOKUP(C800,C801:C$1993,1,0),"")="","",COUNTIF(C:C,C800))</f>
        <v/>
      </c>
      <c r="BS800" s="5"/>
      <c r="BT800" s="5"/>
      <c r="BU800" s="5" t="str">
        <f>IF(B800="","",IF(BQ800="",1+(MAX(BU$2:BU799)),""))</f>
        <v/>
      </c>
      <c r="BV800" s="5" t="str">
        <f t="shared" si="171"/>
        <v/>
      </c>
      <c r="BW800" s="5" t="str">
        <f t="shared" si="172"/>
        <v/>
      </c>
      <c r="BX800" s="14" t="str">
        <f t="shared" si="173"/>
        <v/>
      </c>
      <c r="BY800" s="28"/>
      <c r="BZ800" s="15"/>
      <c r="CA800" s="5" t="str">
        <f t="shared" si="178"/>
        <v/>
      </c>
      <c r="CC800" s="5"/>
      <c r="CD800" s="5" t="str">
        <f t="shared" si="174"/>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ca="1" si="175"/>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43"/>
      <c r="AY801" s="124"/>
      <c r="AZ801" s="124"/>
      <c r="BA801" s="4"/>
      <c r="BB801" s="127"/>
      <c r="BE801" s="9"/>
      <c r="BH801" s="7" t="str">
        <f t="shared" ca="1" si="169"/>
        <v/>
      </c>
      <c r="BI801" s="4" t="str">
        <f t="shared" si="177"/>
        <v/>
      </c>
      <c r="BJ801" s="123" t="str">
        <f t="shared" si="170"/>
        <v/>
      </c>
      <c r="BK801" s="140" t="str">
        <f t="shared" si="176"/>
        <v/>
      </c>
      <c r="BP801" s="5"/>
      <c r="BQ801" s="4" t="str">
        <f>IF(IFERROR(VLOOKUP(C801,C802:C$1993,1,0),"")="","",COUNTIF(C:C,C801))</f>
        <v/>
      </c>
      <c r="BS801" s="5"/>
      <c r="BT801" s="5"/>
      <c r="BU801" s="5" t="str">
        <f>IF(B801="","",IF(BQ801="",1+(MAX(BU$2:BU800)),""))</f>
        <v/>
      </c>
      <c r="BV801" s="5" t="str">
        <f t="shared" si="171"/>
        <v/>
      </c>
      <c r="BW801" s="5" t="str">
        <f t="shared" si="172"/>
        <v/>
      </c>
      <c r="BX801" s="14" t="str">
        <f t="shared" si="173"/>
        <v/>
      </c>
      <c r="BY801" s="28"/>
      <c r="BZ801" s="15"/>
      <c r="CA801" s="5" t="str">
        <f t="shared" si="178"/>
        <v/>
      </c>
      <c r="CC801" s="5"/>
      <c r="CD801" s="5" t="str">
        <f t="shared" si="174"/>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ca="1" si="175"/>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43"/>
      <c r="AY802" s="124"/>
      <c r="AZ802" s="124"/>
      <c r="BA802" s="4"/>
      <c r="BB802" s="127"/>
      <c r="BE802" s="9"/>
      <c r="BH802" s="7" t="str">
        <f t="shared" ca="1" si="169"/>
        <v/>
      </c>
      <c r="BI802" s="4" t="str">
        <f t="shared" si="177"/>
        <v/>
      </c>
      <c r="BJ802" s="123" t="str">
        <f t="shared" si="170"/>
        <v/>
      </c>
      <c r="BK802" s="140" t="str">
        <f t="shared" si="176"/>
        <v/>
      </c>
      <c r="BP802" s="5"/>
      <c r="BQ802" s="4" t="str">
        <f>IF(IFERROR(VLOOKUP(C802,C803:C$1993,1,0),"")="","",COUNTIF(C:C,C802))</f>
        <v/>
      </c>
      <c r="BS802" s="5"/>
      <c r="BT802" s="5"/>
      <c r="BU802" s="5" t="str">
        <f>IF(B802="","",IF(BQ802="",1+(MAX(BU$2:BU801)),""))</f>
        <v/>
      </c>
      <c r="BV802" s="5" t="str">
        <f t="shared" si="171"/>
        <v/>
      </c>
      <c r="BW802" s="5" t="str">
        <f t="shared" si="172"/>
        <v/>
      </c>
      <c r="BX802" s="14" t="str">
        <f t="shared" si="173"/>
        <v/>
      </c>
      <c r="BY802" s="28"/>
      <c r="BZ802" s="15"/>
      <c r="CA802" s="5" t="str">
        <f t="shared" si="178"/>
        <v/>
      </c>
      <c r="CC802" s="5"/>
      <c r="CD802" s="5" t="str">
        <f t="shared" si="174"/>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ca="1" si="175"/>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43"/>
      <c r="AY803" s="124"/>
      <c r="AZ803" s="124"/>
      <c r="BA803" s="4"/>
      <c r="BB803" s="127"/>
      <c r="BE803" s="9"/>
      <c r="BH803" s="7" t="str">
        <f t="shared" ca="1" si="169"/>
        <v/>
      </c>
      <c r="BI803" s="4" t="str">
        <f t="shared" si="177"/>
        <v/>
      </c>
      <c r="BJ803" s="123" t="str">
        <f t="shared" si="170"/>
        <v/>
      </c>
      <c r="BK803" s="140" t="str">
        <f t="shared" si="176"/>
        <v/>
      </c>
      <c r="BP803" s="5"/>
      <c r="BQ803" s="4" t="str">
        <f>IF(IFERROR(VLOOKUP(C803,C804:C$1993,1,0),"")="","",COUNTIF(C:C,C803))</f>
        <v/>
      </c>
      <c r="BS803" s="5"/>
      <c r="BT803" s="5"/>
      <c r="BU803" s="5" t="str">
        <f>IF(B803="","",IF(BQ803="",1+(MAX(BU$2:BU802)),""))</f>
        <v/>
      </c>
      <c r="BV803" s="5" t="str">
        <f t="shared" si="171"/>
        <v/>
      </c>
      <c r="BW803" s="5" t="str">
        <f t="shared" si="172"/>
        <v/>
      </c>
      <c r="BX803" s="14" t="str">
        <f t="shared" si="173"/>
        <v/>
      </c>
      <c r="BY803" s="28"/>
      <c r="BZ803" s="15"/>
      <c r="CA803" s="5" t="str">
        <f t="shared" si="178"/>
        <v/>
      </c>
      <c r="CC803" s="5"/>
      <c r="CD803" s="5" t="str">
        <f t="shared" si="174"/>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ca="1" si="175"/>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43"/>
      <c r="AY804" s="124"/>
      <c r="AZ804" s="124"/>
      <c r="BA804" s="4"/>
      <c r="BB804" s="127"/>
      <c r="BE804" s="9"/>
      <c r="BH804" s="7" t="str">
        <f t="shared" ca="1" si="169"/>
        <v/>
      </c>
      <c r="BI804" s="4" t="str">
        <f t="shared" si="177"/>
        <v/>
      </c>
      <c r="BJ804" s="123" t="str">
        <f t="shared" si="170"/>
        <v/>
      </c>
      <c r="BK804" s="140" t="str">
        <f t="shared" si="176"/>
        <v/>
      </c>
      <c r="BP804" s="5"/>
      <c r="BQ804" s="4" t="str">
        <f>IF(IFERROR(VLOOKUP(C804,C805:C$1993,1,0),"")="","",COUNTIF(C:C,C804))</f>
        <v/>
      </c>
      <c r="BS804" s="5"/>
      <c r="BT804" s="5"/>
      <c r="BU804" s="5" t="str">
        <f>IF(B804="","",IF(BQ804="",1+(MAX(BU$2:BU803)),""))</f>
        <v/>
      </c>
      <c r="BV804" s="5" t="str">
        <f t="shared" si="171"/>
        <v/>
      </c>
      <c r="BW804" s="5" t="str">
        <f t="shared" si="172"/>
        <v/>
      </c>
      <c r="BX804" s="14" t="str">
        <f t="shared" si="173"/>
        <v/>
      </c>
      <c r="BY804" s="28"/>
      <c r="BZ804" s="15"/>
      <c r="CA804" s="5" t="str">
        <f t="shared" si="178"/>
        <v/>
      </c>
      <c r="CC804" s="5"/>
      <c r="CD804" s="5" t="str">
        <f t="shared" si="174"/>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ca="1" si="175"/>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43"/>
      <c r="AY805" s="124"/>
      <c r="AZ805" s="124"/>
      <c r="BA805" s="4"/>
      <c r="BB805" s="127"/>
      <c r="BE805" s="9"/>
      <c r="BH805" s="7" t="str">
        <f t="shared" ca="1" si="169"/>
        <v/>
      </c>
      <c r="BI805" s="4" t="str">
        <f t="shared" si="177"/>
        <v/>
      </c>
      <c r="BJ805" s="123" t="str">
        <f t="shared" si="170"/>
        <v/>
      </c>
      <c r="BK805" s="140" t="str">
        <f t="shared" si="176"/>
        <v/>
      </c>
      <c r="BP805" s="5"/>
      <c r="BQ805" s="4" t="str">
        <f>IF(IFERROR(VLOOKUP(C805,C806:C$1993,1,0),"")="","",COUNTIF(C:C,C805))</f>
        <v/>
      </c>
      <c r="BS805" s="5"/>
      <c r="BT805" s="5"/>
      <c r="BU805" s="5" t="str">
        <f>IF(B805="","",IF(BQ805="",1+(MAX(BU$2:BU804)),""))</f>
        <v/>
      </c>
      <c r="BV805" s="5" t="str">
        <f t="shared" si="171"/>
        <v/>
      </c>
      <c r="BW805" s="5" t="str">
        <f t="shared" si="172"/>
        <v/>
      </c>
      <c r="BX805" s="14" t="str">
        <f t="shared" si="173"/>
        <v/>
      </c>
      <c r="BY805" s="28"/>
      <c r="BZ805" s="15"/>
      <c r="CA805" s="5" t="str">
        <f t="shared" si="178"/>
        <v/>
      </c>
      <c r="CC805" s="5"/>
      <c r="CD805" s="5" t="str">
        <f t="shared" si="174"/>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ca="1" si="175"/>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43"/>
      <c r="AY806" s="124"/>
      <c r="AZ806" s="124"/>
      <c r="BA806" s="4"/>
      <c r="BB806" s="127"/>
      <c r="BE806" s="9"/>
      <c r="BH806" s="7" t="str">
        <f t="shared" ca="1" si="169"/>
        <v/>
      </c>
      <c r="BI806" s="4" t="str">
        <f t="shared" si="177"/>
        <v/>
      </c>
      <c r="BJ806" s="123" t="str">
        <f t="shared" si="170"/>
        <v/>
      </c>
      <c r="BK806" s="140" t="str">
        <f t="shared" si="176"/>
        <v/>
      </c>
      <c r="BP806" s="5"/>
      <c r="BQ806" s="4" t="str">
        <f>IF(IFERROR(VLOOKUP(C806,C807:C$1993,1,0),"")="","",COUNTIF(C:C,C806))</f>
        <v/>
      </c>
      <c r="BS806" s="5"/>
      <c r="BT806" s="5"/>
      <c r="BU806" s="5" t="str">
        <f>IF(B806="","",IF(BQ806="",1+(MAX(BU$2:BU805)),""))</f>
        <v/>
      </c>
      <c r="BV806" s="5" t="str">
        <f t="shared" si="171"/>
        <v/>
      </c>
      <c r="BW806" s="5" t="str">
        <f t="shared" si="172"/>
        <v/>
      </c>
      <c r="BX806" s="14" t="str">
        <f t="shared" si="173"/>
        <v/>
      </c>
      <c r="BY806" s="28"/>
      <c r="BZ806" s="15"/>
      <c r="CA806" s="5" t="str">
        <f t="shared" si="178"/>
        <v/>
      </c>
      <c r="CC806" s="5"/>
      <c r="CD806" s="5" t="str">
        <f t="shared" si="174"/>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ca="1" si="175"/>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43"/>
      <c r="AY807" s="124"/>
      <c r="AZ807" s="124"/>
      <c r="BA807" s="4"/>
      <c r="BB807" s="127"/>
      <c r="BE807" s="9"/>
      <c r="BH807" s="7" t="str">
        <f t="shared" ca="1" si="169"/>
        <v/>
      </c>
      <c r="BI807" s="4" t="str">
        <f t="shared" si="177"/>
        <v/>
      </c>
      <c r="BJ807" s="123" t="str">
        <f t="shared" si="170"/>
        <v/>
      </c>
      <c r="BK807" s="140" t="str">
        <f t="shared" si="176"/>
        <v/>
      </c>
      <c r="BP807" s="5"/>
      <c r="BQ807" s="4" t="str">
        <f>IF(IFERROR(VLOOKUP(C807,C808:C$1993,1,0),"")="","",COUNTIF(C:C,C807))</f>
        <v/>
      </c>
      <c r="BS807" s="5"/>
      <c r="BT807" s="5"/>
      <c r="BU807" s="5" t="str">
        <f>IF(B807="","",IF(BQ807="",1+(MAX(BU$2:BU806)),""))</f>
        <v/>
      </c>
      <c r="BV807" s="5" t="str">
        <f t="shared" si="171"/>
        <v/>
      </c>
      <c r="BW807" s="5" t="str">
        <f t="shared" si="172"/>
        <v/>
      </c>
      <c r="BX807" s="14" t="str">
        <f t="shared" si="173"/>
        <v/>
      </c>
      <c r="BY807" s="28"/>
      <c r="BZ807" s="15"/>
      <c r="CA807" s="5" t="str">
        <f t="shared" si="178"/>
        <v/>
      </c>
      <c r="CC807" s="5"/>
      <c r="CD807" s="5" t="str">
        <f t="shared" si="174"/>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ca="1" si="175"/>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43"/>
      <c r="AY808" s="124"/>
      <c r="AZ808" s="124"/>
      <c r="BA808" s="4"/>
      <c r="BB808" s="127"/>
      <c r="BE808" s="9"/>
      <c r="BH808" s="7" t="str">
        <f t="shared" ca="1" si="169"/>
        <v/>
      </c>
      <c r="BI808" s="4" t="str">
        <f t="shared" si="177"/>
        <v/>
      </c>
      <c r="BJ808" s="123" t="str">
        <f t="shared" si="170"/>
        <v/>
      </c>
      <c r="BK808" s="140" t="str">
        <f t="shared" si="176"/>
        <v/>
      </c>
      <c r="BP808" s="5"/>
      <c r="BQ808" s="4" t="str">
        <f>IF(IFERROR(VLOOKUP(C808,C809:C$1993,1,0),"")="","",COUNTIF(C:C,C808))</f>
        <v/>
      </c>
      <c r="BS808" s="5"/>
      <c r="BT808" s="5"/>
      <c r="BU808" s="5" t="str">
        <f>IF(B808="","",IF(BQ808="",1+(MAX(BU$2:BU807)),""))</f>
        <v/>
      </c>
      <c r="BV808" s="5" t="str">
        <f t="shared" si="171"/>
        <v/>
      </c>
      <c r="BW808" s="5" t="str">
        <f t="shared" si="172"/>
        <v/>
      </c>
      <c r="BX808" s="14" t="str">
        <f t="shared" si="173"/>
        <v/>
      </c>
      <c r="BY808" s="28"/>
      <c r="BZ808" s="15"/>
      <c r="CA808" s="5" t="str">
        <f t="shared" si="178"/>
        <v/>
      </c>
      <c r="CC808" s="5"/>
      <c r="CD808" s="5" t="str">
        <f t="shared" si="174"/>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ca="1" si="175"/>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43"/>
      <c r="AY809" s="124"/>
      <c r="AZ809" s="124"/>
      <c r="BA809" s="4"/>
      <c r="BB809" s="127"/>
      <c r="BE809" s="9"/>
      <c r="BH809" s="7" t="str">
        <f t="shared" ca="1" si="169"/>
        <v/>
      </c>
      <c r="BI809" s="4" t="str">
        <f t="shared" si="177"/>
        <v/>
      </c>
      <c r="BJ809" s="123" t="str">
        <f t="shared" si="170"/>
        <v/>
      </c>
      <c r="BK809" s="140" t="str">
        <f t="shared" si="176"/>
        <v/>
      </c>
      <c r="BP809" s="5"/>
      <c r="BQ809" s="4" t="str">
        <f>IF(IFERROR(VLOOKUP(C809,C810:C$1993,1,0),"")="","",COUNTIF(C:C,C809))</f>
        <v/>
      </c>
      <c r="BS809" s="5"/>
      <c r="BT809" s="5"/>
      <c r="BU809" s="5" t="str">
        <f>IF(B809="","",IF(BQ809="",1+(MAX(BU$2:BU808)),""))</f>
        <v/>
      </c>
      <c r="BV809" s="5" t="str">
        <f t="shared" si="171"/>
        <v/>
      </c>
      <c r="BW809" s="5" t="str">
        <f t="shared" si="172"/>
        <v/>
      </c>
      <c r="BX809" s="14" t="str">
        <f t="shared" si="173"/>
        <v/>
      </c>
      <c r="BY809" s="28"/>
      <c r="BZ809" s="15"/>
      <c r="CA809" s="5" t="str">
        <f t="shared" si="178"/>
        <v/>
      </c>
      <c r="CC809" s="5"/>
      <c r="CD809" s="5" t="str">
        <f t="shared" si="174"/>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ca="1" si="175"/>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43"/>
      <c r="AY810" s="124"/>
      <c r="AZ810" s="124"/>
      <c r="BA810" s="4"/>
      <c r="BB810" s="127"/>
      <c r="BE810" s="9"/>
      <c r="BH810" s="7" t="str">
        <f t="shared" ca="1" si="169"/>
        <v/>
      </c>
      <c r="BI810" s="4" t="str">
        <f t="shared" si="177"/>
        <v/>
      </c>
      <c r="BJ810" s="123" t="str">
        <f t="shared" si="170"/>
        <v/>
      </c>
      <c r="BK810" s="140" t="str">
        <f t="shared" si="176"/>
        <v/>
      </c>
      <c r="BP810" s="5"/>
      <c r="BQ810" s="4" t="str">
        <f>IF(IFERROR(VLOOKUP(C810,C811:C$1993,1,0),"")="","",COUNTIF(C:C,C810))</f>
        <v/>
      </c>
      <c r="BS810" s="5"/>
      <c r="BT810" s="5"/>
      <c r="BU810" s="5" t="str">
        <f>IF(B810="","",IF(BQ810="",1+(MAX(BU$2:BU809)),""))</f>
        <v/>
      </c>
      <c r="BV810" s="5" t="str">
        <f t="shared" si="171"/>
        <v/>
      </c>
      <c r="BW810" s="5" t="str">
        <f t="shared" si="172"/>
        <v/>
      </c>
      <c r="BX810" s="14" t="str">
        <f t="shared" si="173"/>
        <v/>
      </c>
      <c r="BY810" s="28"/>
      <c r="BZ810" s="15"/>
      <c r="CA810" s="5" t="str">
        <f t="shared" si="178"/>
        <v/>
      </c>
      <c r="CC810" s="5"/>
      <c r="CD810" s="5" t="str">
        <f t="shared" si="174"/>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ca="1" si="175"/>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43"/>
      <c r="AY811" s="124"/>
      <c r="AZ811" s="124"/>
      <c r="BA811" s="4"/>
      <c r="BB811" s="127"/>
      <c r="BE811" s="9"/>
      <c r="BH811" s="7" t="str">
        <f t="shared" ca="1" si="169"/>
        <v/>
      </c>
      <c r="BI811" s="4" t="str">
        <f t="shared" si="177"/>
        <v/>
      </c>
      <c r="BJ811" s="123" t="str">
        <f t="shared" si="170"/>
        <v/>
      </c>
      <c r="BK811" s="140" t="str">
        <f t="shared" si="176"/>
        <v/>
      </c>
      <c r="BP811" s="5"/>
      <c r="BQ811" s="4" t="str">
        <f>IF(IFERROR(VLOOKUP(C811,C812:C$1993,1,0),"")="","",COUNTIF(C:C,C811))</f>
        <v/>
      </c>
      <c r="BS811" s="5"/>
      <c r="BT811" s="5"/>
      <c r="BU811" s="5" t="str">
        <f>IF(B811="","",IF(BQ811="",1+(MAX(BU$2:BU810)),""))</f>
        <v/>
      </c>
      <c r="BV811" s="5" t="str">
        <f t="shared" si="171"/>
        <v/>
      </c>
      <c r="BW811" s="5" t="str">
        <f t="shared" si="172"/>
        <v/>
      </c>
      <c r="BX811" s="14" t="str">
        <f t="shared" si="173"/>
        <v/>
      </c>
      <c r="BY811" s="28"/>
      <c r="BZ811" s="15"/>
      <c r="CA811" s="5" t="str">
        <f t="shared" si="178"/>
        <v/>
      </c>
      <c r="CC811" s="5"/>
      <c r="CD811" s="5" t="str">
        <f t="shared" si="174"/>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ca="1" si="175"/>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43"/>
      <c r="AY812" s="124"/>
      <c r="AZ812" s="124"/>
      <c r="BA812" s="4"/>
      <c r="BB812" s="127"/>
      <c r="BE812" s="9"/>
      <c r="BH812" s="7" t="str">
        <f t="shared" ca="1" si="169"/>
        <v/>
      </c>
      <c r="BI812" s="4" t="str">
        <f t="shared" si="177"/>
        <v/>
      </c>
      <c r="BJ812" s="123" t="str">
        <f t="shared" si="170"/>
        <v/>
      </c>
      <c r="BK812" s="140" t="str">
        <f t="shared" si="176"/>
        <v/>
      </c>
      <c r="BP812" s="5"/>
      <c r="BQ812" s="4" t="str">
        <f>IF(IFERROR(VLOOKUP(C812,C813:C$1993,1,0),"")="","",COUNTIF(C:C,C812))</f>
        <v/>
      </c>
      <c r="BS812" s="5"/>
      <c r="BT812" s="5"/>
      <c r="BU812" s="5" t="str">
        <f>IF(B812="","",IF(BQ812="",1+(MAX(BU$2:BU811)),""))</f>
        <v/>
      </c>
      <c r="BV812" s="5" t="str">
        <f t="shared" si="171"/>
        <v/>
      </c>
      <c r="BW812" s="5" t="str">
        <f t="shared" si="172"/>
        <v/>
      </c>
      <c r="BX812" s="14" t="str">
        <f t="shared" si="173"/>
        <v/>
      </c>
      <c r="BY812" s="28"/>
      <c r="BZ812" s="15"/>
      <c r="CA812" s="5" t="str">
        <f t="shared" si="178"/>
        <v/>
      </c>
      <c r="CC812" s="5"/>
      <c r="CD812" s="5" t="str">
        <f t="shared" si="174"/>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ca="1" si="175"/>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43"/>
      <c r="AY813" s="124"/>
      <c r="AZ813" s="124"/>
      <c r="BA813" s="4"/>
      <c r="BB813" s="127"/>
      <c r="BE813" s="9"/>
      <c r="BH813" s="7" t="str">
        <f t="shared" ca="1" si="169"/>
        <v/>
      </c>
      <c r="BI813" s="4" t="str">
        <f t="shared" si="177"/>
        <v/>
      </c>
      <c r="BJ813" s="123" t="str">
        <f t="shared" si="170"/>
        <v/>
      </c>
      <c r="BK813" s="140" t="str">
        <f t="shared" si="176"/>
        <v/>
      </c>
      <c r="BP813" s="5"/>
      <c r="BQ813" s="4" t="str">
        <f>IF(IFERROR(VLOOKUP(C813,C814:C$1993,1,0),"")="","",COUNTIF(C:C,C813))</f>
        <v/>
      </c>
      <c r="BS813" s="5"/>
      <c r="BT813" s="5"/>
      <c r="BU813" s="5" t="str">
        <f>IF(B813="","",IF(BQ813="",1+(MAX(BU$2:BU812)),""))</f>
        <v/>
      </c>
      <c r="BV813" s="5" t="str">
        <f t="shared" si="171"/>
        <v/>
      </c>
      <c r="BW813" s="5" t="str">
        <f t="shared" si="172"/>
        <v/>
      </c>
      <c r="BX813" s="14" t="str">
        <f t="shared" si="173"/>
        <v/>
      </c>
      <c r="BY813" s="28"/>
      <c r="BZ813" s="15"/>
      <c r="CA813" s="5" t="str">
        <f t="shared" si="178"/>
        <v/>
      </c>
      <c r="CC813" s="5"/>
      <c r="CD813" s="5" t="str">
        <f t="shared" si="174"/>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ca="1" si="175"/>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43"/>
      <c r="AY814" s="124"/>
      <c r="AZ814" s="124"/>
      <c r="BA814" s="4"/>
      <c r="BB814" s="127"/>
      <c r="BE814" s="9"/>
      <c r="BH814" s="7" t="str">
        <f t="shared" ca="1" si="169"/>
        <v/>
      </c>
      <c r="BI814" s="4" t="str">
        <f t="shared" si="177"/>
        <v/>
      </c>
      <c r="BJ814" s="123" t="str">
        <f t="shared" si="170"/>
        <v/>
      </c>
      <c r="BK814" s="140" t="str">
        <f t="shared" si="176"/>
        <v/>
      </c>
      <c r="BP814" s="5"/>
      <c r="BQ814" s="4" t="str">
        <f>IF(IFERROR(VLOOKUP(C814,C815:C$1993,1,0),"")="","",COUNTIF(C:C,C814))</f>
        <v/>
      </c>
      <c r="BS814" s="5"/>
      <c r="BT814" s="5"/>
      <c r="BU814" s="5" t="str">
        <f>IF(B814="","",IF(BQ814="",1+(MAX(BU$2:BU813)),""))</f>
        <v/>
      </c>
      <c r="BV814" s="5" t="str">
        <f t="shared" si="171"/>
        <v/>
      </c>
      <c r="BW814" s="5" t="str">
        <f t="shared" si="172"/>
        <v/>
      </c>
      <c r="BX814" s="14" t="str">
        <f t="shared" si="173"/>
        <v/>
      </c>
      <c r="BY814" s="28"/>
      <c r="BZ814" s="15"/>
      <c r="CA814" s="5" t="str">
        <f t="shared" si="178"/>
        <v/>
      </c>
      <c r="CC814" s="5"/>
      <c r="CD814" s="5" t="str">
        <f t="shared" si="174"/>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ca="1" si="175"/>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43"/>
      <c r="AY815" s="124"/>
      <c r="AZ815" s="124"/>
      <c r="BA815" s="4"/>
      <c r="BB815" s="127"/>
      <c r="BE815" s="9"/>
      <c r="BH815" s="7" t="str">
        <f t="shared" ca="1" si="169"/>
        <v/>
      </c>
      <c r="BI815" s="4" t="str">
        <f t="shared" si="177"/>
        <v/>
      </c>
      <c r="BJ815" s="123" t="str">
        <f t="shared" si="170"/>
        <v/>
      </c>
      <c r="BK815" s="140" t="str">
        <f t="shared" si="176"/>
        <v/>
      </c>
      <c r="BP815" s="5"/>
      <c r="BQ815" s="4" t="str">
        <f>IF(IFERROR(VLOOKUP(C815,C816:C$1993,1,0),"")="","",COUNTIF(C:C,C815))</f>
        <v/>
      </c>
      <c r="BS815" s="5"/>
      <c r="BT815" s="5"/>
      <c r="BU815" s="5" t="str">
        <f>IF(B815="","",IF(BQ815="",1+(MAX(BU$2:BU814)),""))</f>
        <v/>
      </c>
      <c r="BV815" s="5" t="str">
        <f t="shared" si="171"/>
        <v/>
      </c>
      <c r="BW815" s="5" t="str">
        <f t="shared" si="172"/>
        <v/>
      </c>
      <c r="BX815" s="14" t="str">
        <f t="shared" si="173"/>
        <v/>
      </c>
      <c r="BY815" s="28"/>
      <c r="BZ815" s="15"/>
      <c r="CA815" s="5" t="str">
        <f t="shared" si="178"/>
        <v/>
      </c>
      <c r="CC815" s="5"/>
      <c r="CD815" s="5" t="str">
        <f t="shared" si="174"/>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ca="1" si="175"/>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43"/>
      <c r="AY816" s="124"/>
      <c r="AZ816" s="124"/>
      <c r="BA816" s="4"/>
      <c r="BB816" s="127"/>
      <c r="BE816" s="9"/>
      <c r="BH816" s="7" t="str">
        <f t="shared" ca="1" si="169"/>
        <v/>
      </c>
      <c r="BI816" s="4" t="str">
        <f t="shared" si="177"/>
        <v/>
      </c>
      <c r="BJ816" s="123" t="str">
        <f t="shared" si="170"/>
        <v/>
      </c>
      <c r="BK816" s="140" t="str">
        <f t="shared" si="176"/>
        <v/>
      </c>
      <c r="BP816" s="5"/>
      <c r="BQ816" s="4" t="str">
        <f>IF(IFERROR(VLOOKUP(C816,C817:C$1993,1,0),"")="","",COUNTIF(C:C,C816))</f>
        <v/>
      </c>
      <c r="BS816" s="5"/>
      <c r="BT816" s="5"/>
      <c r="BU816" s="5" t="str">
        <f>IF(B816="","",IF(BQ816="",1+(MAX(BU$2:BU815)),""))</f>
        <v/>
      </c>
      <c r="BV816" s="5" t="str">
        <f t="shared" si="171"/>
        <v/>
      </c>
      <c r="BW816" s="5" t="str">
        <f t="shared" si="172"/>
        <v/>
      </c>
      <c r="BX816" s="14" t="str">
        <f t="shared" si="173"/>
        <v/>
      </c>
      <c r="BY816" s="28"/>
      <c r="BZ816" s="15"/>
      <c r="CA816" s="5" t="str">
        <f t="shared" si="178"/>
        <v/>
      </c>
      <c r="CC816" s="5"/>
      <c r="CD816" s="5" t="str">
        <f t="shared" si="174"/>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ca="1" si="175"/>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43"/>
      <c r="AY817" s="124"/>
      <c r="AZ817" s="124"/>
      <c r="BA817" s="4"/>
      <c r="BB817" s="127"/>
      <c r="BE817" s="9"/>
      <c r="BH817" s="7" t="str">
        <f t="shared" ca="1" si="169"/>
        <v/>
      </c>
      <c r="BI817" s="4" t="str">
        <f t="shared" si="177"/>
        <v/>
      </c>
      <c r="BJ817" s="123" t="str">
        <f t="shared" si="170"/>
        <v/>
      </c>
      <c r="BK817" s="140" t="str">
        <f t="shared" si="176"/>
        <v/>
      </c>
      <c r="BP817" s="5"/>
      <c r="BQ817" s="4" t="str">
        <f>IF(IFERROR(VLOOKUP(C817,C818:C$1993,1,0),"")="","",COUNTIF(C:C,C817))</f>
        <v/>
      </c>
      <c r="BS817" s="5"/>
      <c r="BT817" s="5"/>
      <c r="BU817" s="5" t="str">
        <f>IF(B817="","",IF(BQ817="",1+(MAX(BU$2:BU816)),""))</f>
        <v/>
      </c>
      <c r="BV817" s="5" t="str">
        <f t="shared" si="171"/>
        <v/>
      </c>
      <c r="BW817" s="5" t="str">
        <f t="shared" si="172"/>
        <v/>
      </c>
      <c r="BX817" s="14" t="str">
        <f t="shared" si="173"/>
        <v/>
      </c>
      <c r="BY817" s="28"/>
      <c r="BZ817" s="15"/>
      <c r="CA817" s="5" t="str">
        <f t="shared" si="178"/>
        <v/>
      </c>
      <c r="CC817" s="5"/>
      <c r="CD817" s="5" t="str">
        <f t="shared" si="174"/>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ca="1" si="175"/>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43"/>
      <c r="AY818" s="124"/>
      <c r="AZ818" s="124"/>
      <c r="BA818" s="4"/>
      <c r="BB818" s="127"/>
      <c r="BE818" s="9"/>
      <c r="BH818" s="7" t="str">
        <f t="shared" ca="1" si="169"/>
        <v/>
      </c>
      <c r="BI818" s="4" t="str">
        <f t="shared" si="177"/>
        <v/>
      </c>
      <c r="BJ818" s="123" t="str">
        <f t="shared" si="170"/>
        <v/>
      </c>
      <c r="BK818" s="140" t="str">
        <f t="shared" si="176"/>
        <v/>
      </c>
      <c r="BP818" s="5"/>
      <c r="BQ818" s="4" t="str">
        <f>IF(IFERROR(VLOOKUP(C818,C819:C$1993,1,0),"")="","",COUNTIF(C:C,C818))</f>
        <v/>
      </c>
      <c r="BS818" s="5"/>
      <c r="BT818" s="5"/>
      <c r="BU818" s="5" t="str">
        <f>IF(B818="","",IF(BQ818="",1+(MAX(BU$2:BU817)),""))</f>
        <v/>
      </c>
      <c r="BV818" s="5" t="str">
        <f t="shared" si="171"/>
        <v/>
      </c>
      <c r="BW818" s="5" t="str">
        <f t="shared" si="172"/>
        <v/>
      </c>
      <c r="BX818" s="14" t="str">
        <f t="shared" si="173"/>
        <v/>
      </c>
      <c r="BY818" s="28"/>
      <c r="BZ818" s="15"/>
      <c r="CA818" s="5" t="str">
        <f t="shared" si="178"/>
        <v/>
      </c>
      <c r="CC818" s="5"/>
      <c r="CD818" s="5" t="str">
        <f t="shared" si="174"/>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ca="1" si="175"/>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43"/>
      <c r="AY819" s="124"/>
      <c r="AZ819" s="124"/>
      <c r="BA819" s="4"/>
      <c r="BB819" s="127"/>
      <c r="BE819" s="9"/>
      <c r="BH819" s="7" t="str">
        <f t="shared" ca="1" si="169"/>
        <v/>
      </c>
      <c r="BI819" s="4" t="str">
        <f t="shared" si="177"/>
        <v/>
      </c>
      <c r="BJ819" s="123" t="str">
        <f t="shared" si="170"/>
        <v/>
      </c>
      <c r="BK819" s="140" t="str">
        <f t="shared" si="176"/>
        <v/>
      </c>
      <c r="BP819" s="5"/>
      <c r="BQ819" s="4" t="str">
        <f>IF(IFERROR(VLOOKUP(C819,C820:C$1993,1,0),"")="","",COUNTIF(C:C,C819))</f>
        <v/>
      </c>
      <c r="BS819" s="5"/>
      <c r="BT819" s="5"/>
      <c r="BU819" s="5" t="str">
        <f>IF(B819="","",IF(BQ819="",1+(MAX(BU$2:BU818)),""))</f>
        <v/>
      </c>
      <c r="BV819" s="5" t="str">
        <f t="shared" si="171"/>
        <v/>
      </c>
      <c r="BW819" s="5" t="str">
        <f t="shared" si="172"/>
        <v/>
      </c>
      <c r="BX819" s="14" t="str">
        <f t="shared" si="173"/>
        <v/>
      </c>
      <c r="BY819" s="28"/>
      <c r="BZ819" s="15"/>
      <c r="CA819" s="5" t="str">
        <f t="shared" si="178"/>
        <v/>
      </c>
      <c r="CC819" s="5"/>
      <c r="CD819" s="5" t="str">
        <f t="shared" si="174"/>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ca="1" si="175"/>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43"/>
      <c r="AY820" s="124"/>
      <c r="AZ820" s="124"/>
      <c r="BA820" s="4"/>
      <c r="BB820" s="127"/>
      <c r="BE820" s="9"/>
      <c r="BH820" s="7" t="str">
        <f t="shared" ca="1" si="169"/>
        <v/>
      </c>
      <c r="BI820" s="4" t="str">
        <f t="shared" si="177"/>
        <v/>
      </c>
      <c r="BJ820" s="123" t="str">
        <f t="shared" si="170"/>
        <v/>
      </c>
      <c r="BK820" s="140" t="str">
        <f t="shared" si="176"/>
        <v/>
      </c>
      <c r="BP820" s="5"/>
      <c r="BQ820" s="4" t="str">
        <f>IF(IFERROR(VLOOKUP(C820,C821:C$1993,1,0),"")="","",COUNTIF(C:C,C820))</f>
        <v/>
      </c>
      <c r="BS820" s="5"/>
      <c r="BT820" s="5"/>
      <c r="BU820" s="5" t="str">
        <f>IF(B820="","",IF(BQ820="",1+(MAX(BU$2:BU819)),""))</f>
        <v/>
      </c>
      <c r="BV820" s="5" t="str">
        <f t="shared" si="171"/>
        <v/>
      </c>
      <c r="BW820" s="5" t="str">
        <f t="shared" si="172"/>
        <v/>
      </c>
      <c r="BX820" s="14" t="str">
        <f t="shared" si="173"/>
        <v/>
      </c>
      <c r="BY820" s="28"/>
      <c r="BZ820" s="15"/>
      <c r="CA820" s="5" t="str">
        <f t="shared" si="178"/>
        <v/>
      </c>
      <c r="CC820" s="5"/>
      <c r="CD820" s="5" t="str">
        <f t="shared" si="174"/>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ca="1" si="175"/>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43"/>
      <c r="AY821" s="124"/>
      <c r="AZ821" s="124"/>
      <c r="BA821" s="4"/>
      <c r="BB821" s="127"/>
      <c r="BE821" s="9"/>
      <c r="BH821" s="7" t="str">
        <f t="shared" ca="1" si="169"/>
        <v/>
      </c>
      <c r="BI821" s="4" t="str">
        <f t="shared" si="177"/>
        <v/>
      </c>
      <c r="BJ821" s="123" t="str">
        <f t="shared" si="170"/>
        <v/>
      </c>
      <c r="BK821" s="140" t="str">
        <f t="shared" si="176"/>
        <v/>
      </c>
      <c r="BP821" s="5"/>
      <c r="BQ821" s="4" t="str">
        <f>IF(IFERROR(VLOOKUP(C821,C822:C$1993,1,0),"")="","",COUNTIF(C:C,C821))</f>
        <v/>
      </c>
      <c r="BS821" s="5"/>
      <c r="BT821" s="5"/>
      <c r="BU821" s="5" t="str">
        <f>IF(B821="","",IF(BQ821="",1+(MAX(BU$2:BU820)),""))</f>
        <v/>
      </c>
      <c r="BV821" s="5" t="str">
        <f t="shared" si="171"/>
        <v/>
      </c>
      <c r="BW821" s="5" t="str">
        <f t="shared" si="172"/>
        <v/>
      </c>
      <c r="BX821" s="14" t="str">
        <f t="shared" si="173"/>
        <v/>
      </c>
      <c r="BY821" s="28"/>
      <c r="BZ821" s="15"/>
      <c r="CA821" s="5" t="str">
        <f t="shared" si="178"/>
        <v/>
      </c>
      <c r="CC821" s="5"/>
      <c r="CD821" s="5" t="str">
        <f t="shared" si="174"/>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ca="1" si="175"/>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43"/>
      <c r="AY822" s="124"/>
      <c r="AZ822" s="124"/>
      <c r="BA822" s="4"/>
      <c r="BB822" s="127"/>
      <c r="BE822" s="9"/>
      <c r="BH822" s="7" t="str">
        <f t="shared" ca="1" si="169"/>
        <v/>
      </c>
      <c r="BI822" s="4" t="str">
        <f t="shared" si="177"/>
        <v/>
      </c>
      <c r="BJ822" s="123" t="str">
        <f t="shared" si="170"/>
        <v/>
      </c>
      <c r="BK822" s="140" t="str">
        <f t="shared" si="176"/>
        <v/>
      </c>
      <c r="BP822" s="5"/>
      <c r="BQ822" s="4" t="str">
        <f>IF(IFERROR(VLOOKUP(C822,C823:C$1993,1,0),"")="","",COUNTIF(C:C,C822))</f>
        <v/>
      </c>
      <c r="BS822" s="5"/>
      <c r="BT822" s="5"/>
      <c r="BU822" s="5" t="str">
        <f>IF(B822="","",IF(BQ822="",1+(MAX(BU$2:BU821)),""))</f>
        <v/>
      </c>
      <c r="BV822" s="5" t="str">
        <f t="shared" si="171"/>
        <v/>
      </c>
      <c r="BW822" s="5" t="str">
        <f t="shared" si="172"/>
        <v/>
      </c>
      <c r="BX822" s="14" t="str">
        <f t="shared" si="173"/>
        <v/>
      </c>
      <c r="BY822" s="28"/>
      <c r="BZ822" s="15"/>
      <c r="CA822" s="5" t="str">
        <f t="shared" si="178"/>
        <v/>
      </c>
      <c r="CC822" s="5"/>
      <c r="CD822" s="5" t="str">
        <f t="shared" si="174"/>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ca="1" si="175"/>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43"/>
      <c r="AY823" s="124"/>
      <c r="AZ823" s="124"/>
      <c r="BA823" s="4"/>
      <c r="BB823" s="127"/>
      <c r="BE823" s="9"/>
      <c r="BH823" s="7" t="str">
        <f t="shared" ca="1" si="169"/>
        <v/>
      </c>
      <c r="BI823" s="4" t="str">
        <f t="shared" si="177"/>
        <v/>
      </c>
      <c r="BJ823" s="123" t="str">
        <f t="shared" si="170"/>
        <v/>
      </c>
      <c r="BK823" s="140" t="str">
        <f t="shared" si="176"/>
        <v/>
      </c>
      <c r="BP823" s="5"/>
      <c r="BQ823" s="4" t="str">
        <f>IF(IFERROR(VLOOKUP(C823,C824:C$1993,1,0),"")="","",COUNTIF(C:C,C823))</f>
        <v/>
      </c>
      <c r="BS823" s="5"/>
      <c r="BT823" s="5"/>
      <c r="BU823" s="5" t="str">
        <f>IF(B823="","",IF(BQ823="",1+(MAX(BU$2:BU822)),""))</f>
        <v/>
      </c>
      <c r="BV823" s="5" t="str">
        <f t="shared" si="171"/>
        <v/>
      </c>
      <c r="BW823" s="5" t="str">
        <f t="shared" si="172"/>
        <v/>
      </c>
      <c r="BX823" s="14" t="str">
        <f t="shared" si="173"/>
        <v/>
      </c>
      <c r="BY823" s="28"/>
      <c r="BZ823" s="15"/>
      <c r="CA823" s="5" t="str">
        <f t="shared" si="178"/>
        <v/>
      </c>
      <c r="CC823" s="5"/>
      <c r="CD823" s="5" t="str">
        <f t="shared" si="174"/>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ca="1" si="175"/>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43"/>
      <c r="AY824" s="124"/>
      <c r="AZ824" s="124"/>
      <c r="BA824" s="4"/>
      <c r="BB824" s="127"/>
      <c r="BE824" s="9"/>
      <c r="BH824" s="7" t="str">
        <f t="shared" ca="1" si="169"/>
        <v/>
      </c>
      <c r="BI824" s="4" t="str">
        <f t="shared" si="177"/>
        <v/>
      </c>
      <c r="BJ824" s="123" t="str">
        <f t="shared" si="170"/>
        <v/>
      </c>
      <c r="BK824" s="140" t="str">
        <f t="shared" si="176"/>
        <v/>
      </c>
      <c r="BP824" s="5"/>
      <c r="BQ824" s="4" t="str">
        <f>IF(IFERROR(VLOOKUP(C824,C825:C$1993,1,0),"")="","",COUNTIF(C:C,C824))</f>
        <v/>
      </c>
      <c r="BS824" s="5"/>
      <c r="BT824" s="5"/>
      <c r="BU824" s="5" t="str">
        <f>IF(B824="","",IF(BQ824="",1+(MAX(BU$2:BU823)),""))</f>
        <v/>
      </c>
      <c r="BV824" s="5" t="str">
        <f t="shared" si="171"/>
        <v/>
      </c>
      <c r="BW824" s="5" t="str">
        <f t="shared" si="172"/>
        <v/>
      </c>
      <c r="BX824" s="14" t="str">
        <f t="shared" si="173"/>
        <v/>
      </c>
      <c r="BY824" s="28"/>
      <c r="BZ824" s="15"/>
      <c r="CA824" s="5" t="str">
        <f t="shared" si="178"/>
        <v/>
      </c>
      <c r="CC824" s="5"/>
      <c r="CD824" s="5" t="str">
        <f t="shared" si="174"/>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ca="1" si="175"/>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43"/>
      <c r="AY825" s="124"/>
      <c r="AZ825" s="124"/>
      <c r="BA825" s="4"/>
      <c r="BB825" s="127"/>
      <c r="BE825" s="9"/>
      <c r="BH825" s="7" t="str">
        <f t="shared" ca="1" si="169"/>
        <v/>
      </c>
      <c r="BI825" s="4" t="str">
        <f t="shared" si="177"/>
        <v/>
      </c>
      <c r="BJ825" s="123" t="str">
        <f t="shared" si="170"/>
        <v/>
      </c>
      <c r="BK825" s="140" t="str">
        <f t="shared" si="176"/>
        <v/>
      </c>
      <c r="BP825" s="5"/>
      <c r="BQ825" s="4" t="str">
        <f>IF(IFERROR(VLOOKUP(C825,C826:C$1993,1,0),"")="","",COUNTIF(C:C,C825))</f>
        <v/>
      </c>
      <c r="BS825" s="5"/>
      <c r="BT825" s="5"/>
      <c r="BU825" s="5" t="str">
        <f>IF(B825="","",IF(BQ825="",1+(MAX(BU$2:BU824)),""))</f>
        <v/>
      </c>
      <c r="BV825" s="5" t="str">
        <f t="shared" si="171"/>
        <v/>
      </c>
      <c r="BW825" s="5" t="str">
        <f t="shared" si="172"/>
        <v/>
      </c>
      <c r="BX825" s="14" t="str">
        <f t="shared" si="173"/>
        <v/>
      </c>
      <c r="BY825" s="28"/>
      <c r="BZ825" s="15"/>
      <c r="CA825" s="5" t="str">
        <f t="shared" si="178"/>
        <v/>
      </c>
      <c r="CC825" s="5"/>
      <c r="CD825" s="5" t="str">
        <f t="shared" si="174"/>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ca="1" si="175"/>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43"/>
      <c r="AY826" s="124"/>
      <c r="AZ826" s="124"/>
      <c r="BA826" s="4"/>
      <c r="BB826" s="127"/>
      <c r="BE826" s="9"/>
      <c r="BH826" s="7" t="str">
        <f t="shared" ca="1" si="169"/>
        <v/>
      </c>
      <c r="BI826" s="4" t="str">
        <f t="shared" si="177"/>
        <v/>
      </c>
      <c r="BJ826" s="123" t="str">
        <f t="shared" si="170"/>
        <v/>
      </c>
      <c r="BK826" s="140" t="str">
        <f t="shared" si="176"/>
        <v/>
      </c>
      <c r="BP826" s="5"/>
      <c r="BQ826" s="4" t="str">
        <f>IF(IFERROR(VLOOKUP(C826,C827:C$1993,1,0),"")="","",COUNTIF(C:C,C826))</f>
        <v/>
      </c>
      <c r="BS826" s="5"/>
      <c r="BT826" s="5"/>
      <c r="BU826" s="5" t="str">
        <f>IF(B826="","",IF(BQ826="",1+(MAX(BU$2:BU825)),""))</f>
        <v/>
      </c>
      <c r="BV826" s="5" t="str">
        <f t="shared" si="171"/>
        <v/>
      </c>
      <c r="BW826" s="5" t="str">
        <f t="shared" si="172"/>
        <v/>
      </c>
      <c r="BX826" s="14" t="str">
        <f t="shared" si="173"/>
        <v/>
      </c>
      <c r="BY826" s="28"/>
      <c r="BZ826" s="15"/>
      <c r="CA826" s="5" t="str">
        <f t="shared" si="178"/>
        <v/>
      </c>
      <c r="CC826" s="5"/>
      <c r="CD826" s="5" t="str">
        <f t="shared" si="174"/>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ca="1" si="175"/>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43"/>
      <c r="AY827" s="124"/>
      <c r="AZ827" s="124"/>
      <c r="BA827" s="4"/>
      <c r="BB827" s="127"/>
      <c r="BE827" s="9"/>
      <c r="BH827" s="7" t="str">
        <f t="shared" ca="1" si="169"/>
        <v/>
      </c>
      <c r="BI827" s="4" t="str">
        <f t="shared" si="177"/>
        <v/>
      </c>
      <c r="BJ827" s="123" t="str">
        <f t="shared" si="170"/>
        <v/>
      </c>
      <c r="BK827" s="140" t="str">
        <f t="shared" si="176"/>
        <v/>
      </c>
      <c r="BP827" s="5"/>
      <c r="BQ827" s="4" t="str">
        <f>IF(IFERROR(VLOOKUP(C827,C828:C$1993,1,0),"")="","",COUNTIF(C:C,C827))</f>
        <v/>
      </c>
      <c r="BS827" s="5"/>
      <c r="BT827" s="5"/>
      <c r="BU827" s="5" t="str">
        <f>IF(B827="","",IF(BQ827="",1+(MAX(BU$2:BU826)),""))</f>
        <v/>
      </c>
      <c r="BV827" s="5" t="str">
        <f t="shared" si="171"/>
        <v/>
      </c>
      <c r="BW827" s="5" t="str">
        <f t="shared" si="172"/>
        <v/>
      </c>
      <c r="BX827" s="14" t="str">
        <f t="shared" si="173"/>
        <v/>
      </c>
      <c r="BY827" s="28"/>
      <c r="BZ827" s="15"/>
      <c r="CA827" s="5" t="str">
        <f t="shared" si="178"/>
        <v/>
      </c>
      <c r="CC827" s="5"/>
      <c r="CD827" s="5" t="str">
        <f t="shared" si="174"/>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ca="1" si="175"/>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43"/>
      <c r="AY828" s="124"/>
      <c r="AZ828" s="124"/>
      <c r="BA828" s="4"/>
      <c r="BB828" s="127"/>
      <c r="BE828" s="9"/>
      <c r="BH828" s="7" t="str">
        <f t="shared" ca="1" si="169"/>
        <v/>
      </c>
      <c r="BI828" s="4" t="str">
        <f t="shared" si="177"/>
        <v/>
      </c>
      <c r="BJ828" s="123" t="str">
        <f t="shared" si="170"/>
        <v/>
      </c>
      <c r="BK828" s="140" t="str">
        <f t="shared" si="176"/>
        <v/>
      </c>
      <c r="BP828" s="5"/>
      <c r="BQ828" s="4" t="str">
        <f>IF(IFERROR(VLOOKUP(C828,C829:C$1993,1,0),"")="","",COUNTIF(C:C,C828))</f>
        <v/>
      </c>
      <c r="BS828" s="5"/>
      <c r="BT828" s="5"/>
      <c r="BU828" s="5" t="str">
        <f>IF(B828="","",IF(BQ828="",1+(MAX(BU$2:BU827)),""))</f>
        <v/>
      </c>
      <c r="BV828" s="5" t="str">
        <f t="shared" si="171"/>
        <v/>
      </c>
      <c r="BW828" s="5" t="str">
        <f t="shared" si="172"/>
        <v/>
      </c>
      <c r="BX828" s="14" t="str">
        <f t="shared" si="173"/>
        <v/>
      </c>
      <c r="BY828" s="28"/>
      <c r="BZ828" s="15"/>
      <c r="CA828" s="5" t="str">
        <f t="shared" si="178"/>
        <v/>
      </c>
      <c r="CC828" s="5"/>
      <c r="CD828" s="5" t="str">
        <f t="shared" si="174"/>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ca="1" si="175"/>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43"/>
      <c r="AY829" s="124"/>
      <c r="AZ829" s="124"/>
      <c r="BA829" s="4"/>
      <c r="BB829" s="127"/>
      <c r="BE829" s="9"/>
      <c r="BH829" s="7" t="str">
        <f t="shared" ca="1" si="169"/>
        <v/>
      </c>
      <c r="BI829" s="4" t="str">
        <f t="shared" si="177"/>
        <v/>
      </c>
      <c r="BJ829" s="123" t="str">
        <f t="shared" si="170"/>
        <v/>
      </c>
      <c r="BK829" s="140" t="str">
        <f t="shared" si="176"/>
        <v/>
      </c>
      <c r="BP829" s="5"/>
      <c r="BQ829" s="4" t="str">
        <f>IF(IFERROR(VLOOKUP(C829,C830:C$1993,1,0),"")="","",COUNTIF(C:C,C829))</f>
        <v/>
      </c>
      <c r="BS829" s="5"/>
      <c r="BT829" s="5"/>
      <c r="BU829" s="5" t="str">
        <f>IF(B829="","",IF(BQ829="",1+(MAX(BU$2:BU828)),""))</f>
        <v/>
      </c>
      <c r="BV829" s="5" t="str">
        <f t="shared" si="171"/>
        <v/>
      </c>
      <c r="BW829" s="5" t="str">
        <f t="shared" si="172"/>
        <v/>
      </c>
      <c r="BX829" s="14" t="str">
        <f t="shared" si="173"/>
        <v/>
      </c>
      <c r="BY829" s="28"/>
      <c r="BZ829" s="15"/>
      <c r="CA829" s="5" t="str">
        <f t="shared" si="178"/>
        <v/>
      </c>
      <c r="CC829" s="5"/>
      <c r="CD829" s="5" t="str">
        <f t="shared" si="174"/>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ca="1" si="175"/>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43"/>
      <c r="AY830" s="124"/>
      <c r="AZ830" s="124"/>
      <c r="BA830" s="4"/>
      <c r="BB830" s="127"/>
      <c r="BE830" s="9"/>
      <c r="BH830" s="7" t="str">
        <f t="shared" ca="1" si="169"/>
        <v/>
      </c>
      <c r="BI830" s="4" t="str">
        <f t="shared" si="177"/>
        <v/>
      </c>
      <c r="BJ830" s="123" t="str">
        <f t="shared" si="170"/>
        <v/>
      </c>
      <c r="BK830" s="140" t="str">
        <f t="shared" si="176"/>
        <v/>
      </c>
      <c r="BP830" s="5"/>
      <c r="BQ830" s="4" t="str">
        <f>IF(IFERROR(VLOOKUP(C830,C831:C$1993,1,0),"")="","",COUNTIF(C:C,C830))</f>
        <v/>
      </c>
      <c r="BS830" s="5"/>
      <c r="BT830" s="5"/>
      <c r="BU830" s="5" t="str">
        <f>IF(B830="","",IF(BQ830="",1+(MAX(BU$2:BU829)),""))</f>
        <v/>
      </c>
      <c r="BV830" s="5" t="str">
        <f t="shared" si="171"/>
        <v/>
      </c>
      <c r="BW830" s="5" t="str">
        <f t="shared" si="172"/>
        <v/>
      </c>
      <c r="BX830" s="14" t="str">
        <f t="shared" si="173"/>
        <v/>
      </c>
      <c r="BY830" s="28"/>
      <c r="BZ830" s="15"/>
      <c r="CA830" s="5" t="str">
        <f t="shared" si="178"/>
        <v/>
      </c>
      <c r="CC830" s="5"/>
      <c r="CD830" s="5" t="str">
        <f t="shared" si="174"/>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ca="1" si="175"/>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43"/>
      <c r="AY831" s="124"/>
      <c r="AZ831" s="124"/>
      <c r="BA831" s="4"/>
      <c r="BB831" s="127"/>
      <c r="BE831" s="9"/>
      <c r="BH831" s="7" t="str">
        <f t="shared" ca="1" si="169"/>
        <v/>
      </c>
      <c r="BI831" s="4" t="str">
        <f t="shared" si="177"/>
        <v/>
      </c>
      <c r="BJ831" s="123" t="str">
        <f t="shared" si="170"/>
        <v/>
      </c>
      <c r="BK831" s="140" t="str">
        <f t="shared" si="176"/>
        <v/>
      </c>
      <c r="BP831" s="5"/>
      <c r="BQ831" s="4" t="str">
        <f>IF(IFERROR(VLOOKUP(C831,C832:C$1993,1,0),"")="","",COUNTIF(C:C,C831))</f>
        <v/>
      </c>
      <c r="BS831" s="5"/>
      <c r="BT831" s="5"/>
      <c r="BU831" s="5" t="str">
        <f>IF(B831="","",IF(BQ831="",1+(MAX(BU$2:BU830)),""))</f>
        <v/>
      </c>
      <c r="BV831" s="5" t="str">
        <f t="shared" si="171"/>
        <v/>
      </c>
      <c r="BW831" s="5" t="str">
        <f t="shared" si="172"/>
        <v/>
      </c>
      <c r="BX831" s="14" t="str">
        <f t="shared" si="173"/>
        <v/>
      </c>
      <c r="BY831" s="28"/>
      <c r="BZ831" s="15"/>
      <c r="CA831" s="5" t="str">
        <f t="shared" si="178"/>
        <v/>
      </c>
      <c r="CC831" s="5"/>
      <c r="CD831" s="5" t="str">
        <f t="shared" si="174"/>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ca="1" si="175"/>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43"/>
      <c r="AY832" s="124"/>
      <c r="AZ832" s="124"/>
      <c r="BA832" s="4"/>
      <c r="BB832" s="127"/>
      <c r="BE832" s="9"/>
      <c r="BH832" s="7" t="str">
        <f t="shared" ca="1" si="169"/>
        <v/>
      </c>
      <c r="BI832" s="4" t="str">
        <f t="shared" si="177"/>
        <v/>
      </c>
      <c r="BJ832" s="123" t="str">
        <f t="shared" si="170"/>
        <v/>
      </c>
      <c r="BK832" s="140" t="str">
        <f t="shared" si="176"/>
        <v/>
      </c>
      <c r="BP832" s="5"/>
      <c r="BQ832" s="4" t="str">
        <f>IF(IFERROR(VLOOKUP(C832,C833:C$1993,1,0),"")="","",COUNTIF(C:C,C832))</f>
        <v/>
      </c>
      <c r="BS832" s="5"/>
      <c r="BT832" s="5"/>
      <c r="BU832" s="5" t="str">
        <f>IF(B832="","",IF(BQ832="",1+(MAX(BU$2:BU831)),""))</f>
        <v/>
      </c>
      <c r="BV832" s="5" t="str">
        <f t="shared" si="171"/>
        <v/>
      </c>
      <c r="BW832" s="5" t="str">
        <f t="shared" si="172"/>
        <v/>
      </c>
      <c r="BX832" s="14" t="str">
        <f t="shared" si="173"/>
        <v/>
      </c>
      <c r="BY832" s="28"/>
      <c r="BZ832" s="15"/>
      <c r="CA832" s="5" t="str">
        <f t="shared" si="178"/>
        <v/>
      </c>
      <c r="CC832" s="5"/>
      <c r="CD832" s="5" t="str">
        <f t="shared" si="174"/>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ca="1" si="175"/>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43"/>
      <c r="AY833" s="124"/>
      <c r="AZ833" s="124"/>
      <c r="BA833" s="4"/>
      <c r="BB833" s="127"/>
      <c r="BE833" s="9"/>
      <c r="BH833" s="7" t="str">
        <f t="shared" ca="1" si="169"/>
        <v/>
      </c>
      <c r="BI833" s="4" t="str">
        <f t="shared" si="177"/>
        <v/>
      </c>
      <c r="BJ833" s="123" t="str">
        <f t="shared" si="170"/>
        <v/>
      </c>
      <c r="BK833" s="140" t="str">
        <f t="shared" si="176"/>
        <v/>
      </c>
      <c r="BP833" s="5"/>
      <c r="BQ833" s="4" t="str">
        <f>IF(IFERROR(VLOOKUP(C833,C834:C$1993,1,0),"")="","",COUNTIF(C:C,C833))</f>
        <v/>
      </c>
      <c r="BS833" s="5"/>
      <c r="BT833" s="5"/>
      <c r="BU833" s="5" t="str">
        <f>IF(B833="","",IF(BQ833="",1+(MAX(BU$2:BU832)),""))</f>
        <v/>
      </c>
      <c r="BV833" s="5" t="str">
        <f t="shared" si="171"/>
        <v/>
      </c>
      <c r="BW833" s="5" t="str">
        <f t="shared" si="172"/>
        <v/>
      </c>
      <c r="BX833" s="14" t="str">
        <f t="shared" si="173"/>
        <v/>
      </c>
      <c r="BY833" s="28"/>
      <c r="BZ833" s="15"/>
      <c r="CA833" s="5" t="str">
        <f t="shared" si="178"/>
        <v/>
      </c>
      <c r="CC833" s="5"/>
      <c r="CD833" s="5" t="str">
        <f t="shared" si="174"/>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ca="1" si="175"/>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43"/>
      <c r="AY834" s="124"/>
      <c r="AZ834" s="124"/>
      <c r="BA834" s="4"/>
      <c r="BB834" s="127"/>
      <c r="BE834" s="9"/>
      <c r="BH834" s="7" t="str">
        <f t="shared" ref="BH834:BH897" ca="1" si="181">IFERROR(IF(BE834="","",IF(BA834=5,"",IF(BE834-TODAY()&gt;0,"VIGENTE","VENCIDO"))),"")</f>
        <v/>
      </c>
      <c r="BI834" s="4" t="str">
        <f t="shared" si="177"/>
        <v/>
      </c>
      <c r="BJ834" s="123" t="str">
        <f t="shared" ref="BJ834:BJ897" si="182">IFERROR(IF(AA834="","",AA834/V834),"")</f>
        <v/>
      </c>
      <c r="BK834" s="140" t="str">
        <f t="shared" si="176"/>
        <v/>
      </c>
      <c r="BP834" s="5"/>
      <c r="BQ834" s="4" t="str">
        <f>IF(IFERROR(VLOOKUP(C834,C835:C$1993,1,0),"")="","",COUNTIF(C:C,C834))</f>
        <v/>
      </c>
      <c r="BS834" s="5"/>
      <c r="BT834" s="5"/>
      <c r="BU834" s="5" t="str">
        <f>IF(B834="","",IF(BQ834="",1+(MAX(BU$2:BU833)),""))</f>
        <v/>
      </c>
      <c r="BV834" s="5" t="str">
        <f t="shared" ref="BV834:BV897" si="183">IF(BU834="","",Z834)</f>
        <v/>
      </c>
      <c r="BW834" s="5" t="str">
        <f t="shared" ref="BW834:BW897" si="184">IF(BU834="","",H834)</f>
        <v/>
      </c>
      <c r="BX834" s="14" t="str">
        <f t="shared" ref="BX834:BX897" si="185">IF(BU834="","",C834)</f>
        <v/>
      </c>
      <c r="BY834" s="28"/>
      <c r="BZ834" s="15"/>
      <c r="CA834" s="5" t="str">
        <f t="shared" si="178"/>
        <v/>
      </c>
      <c r="CC834" s="5"/>
      <c r="CD834" s="5" t="str">
        <f t="shared" ref="CD834:CD897" si="186">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ref="A835:A898" ca="1" si="187">IF(OR(AS835="",BH835="",BH835="VENCIDO"),IF(B835="","",IF(LEN(B835)=1,"000"&amp;B835,IF(LEN(B835)=2,"00"&amp;B835,IF(LEN(B835)=3,"0"&amp;B835,B835)))),C835)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43"/>
      <c r="AY835" s="124"/>
      <c r="AZ835" s="124"/>
      <c r="BA835" s="4"/>
      <c r="BB835" s="127"/>
      <c r="BE835" s="9"/>
      <c r="BH835" s="7" t="str">
        <f t="shared" ca="1" si="181"/>
        <v/>
      </c>
      <c r="BI835" s="4" t="str">
        <f t="shared" si="177"/>
        <v/>
      </c>
      <c r="BJ835" s="123" t="str">
        <f t="shared" si="182"/>
        <v/>
      </c>
      <c r="BK835" s="140" t="str">
        <f t="shared" ref="BK835:BK898" si="188">IFERROR(IF(AA835/Z835=0,"",AA835/Z835),"")</f>
        <v/>
      </c>
      <c r="BP835" s="5"/>
      <c r="BQ835" s="4" t="str">
        <f>IF(IFERROR(VLOOKUP(C835,C836:C$1993,1,0),"")="","",COUNTIF(C:C,C835))</f>
        <v/>
      </c>
      <c r="BS835" s="5"/>
      <c r="BT835" s="5"/>
      <c r="BU835" s="5" t="str">
        <f>IF(B835="","",IF(BQ835="",1+(MAX(BU$2:BU834)),""))</f>
        <v/>
      </c>
      <c r="BV835" s="5" t="str">
        <f t="shared" si="183"/>
        <v/>
      </c>
      <c r="BW835" s="5" t="str">
        <f t="shared" si="184"/>
        <v/>
      </c>
      <c r="BX835" s="14" t="str">
        <f t="shared" si="185"/>
        <v/>
      </c>
      <c r="BY835" s="28"/>
      <c r="BZ835" s="15"/>
      <c r="CA835" s="5" t="str">
        <f t="shared" si="178"/>
        <v/>
      </c>
      <c r="CC835" s="5"/>
      <c r="CD835" s="5" t="str">
        <f t="shared" si="186"/>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ca="1" si="187"/>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43"/>
      <c r="AY836" s="124"/>
      <c r="AZ836" s="124"/>
      <c r="BA836" s="4"/>
      <c r="BB836" s="127"/>
      <c r="BE836" s="9"/>
      <c r="BH836" s="7" t="str">
        <f t="shared" ca="1" si="181"/>
        <v/>
      </c>
      <c r="BI836" s="4" t="str">
        <f t="shared" si="177"/>
        <v/>
      </c>
      <c r="BJ836" s="123" t="str">
        <f t="shared" si="182"/>
        <v/>
      </c>
      <c r="BK836" s="140" t="str">
        <f t="shared" si="188"/>
        <v/>
      </c>
      <c r="BP836" s="5"/>
      <c r="BQ836" s="4" t="str">
        <f>IF(IFERROR(VLOOKUP(C836,C837:C$1993,1,0),"")="","",COUNTIF(C:C,C836))</f>
        <v/>
      </c>
      <c r="BS836" s="5"/>
      <c r="BT836" s="5"/>
      <c r="BU836" s="5" t="str">
        <f>IF(B836="","",IF(BQ836="",1+(MAX(BU$2:BU835)),""))</f>
        <v/>
      </c>
      <c r="BV836" s="5" t="str">
        <f t="shared" si="183"/>
        <v/>
      </c>
      <c r="BW836" s="5" t="str">
        <f t="shared" si="184"/>
        <v/>
      </c>
      <c r="BX836" s="14" t="str">
        <f t="shared" si="185"/>
        <v/>
      </c>
      <c r="BY836" s="28"/>
      <c r="BZ836" s="15"/>
      <c r="CA836" s="5" t="str">
        <f t="shared" si="178"/>
        <v/>
      </c>
      <c r="CC836" s="5"/>
      <c r="CD836" s="5" t="str">
        <f t="shared" si="186"/>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ca="1" si="187"/>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43"/>
      <c r="AY837" s="124"/>
      <c r="AZ837" s="124"/>
      <c r="BA837" s="4"/>
      <c r="BB837" s="127"/>
      <c r="BE837" s="9"/>
      <c r="BH837" s="7" t="str">
        <f t="shared" ca="1" si="181"/>
        <v/>
      </c>
      <c r="BI837" s="4" t="str">
        <f t="shared" si="177"/>
        <v/>
      </c>
      <c r="BJ837" s="123" t="str">
        <f t="shared" si="182"/>
        <v/>
      </c>
      <c r="BK837" s="140" t="str">
        <f t="shared" si="188"/>
        <v/>
      </c>
      <c r="BP837" s="5"/>
      <c r="BQ837" s="4" t="str">
        <f>IF(IFERROR(VLOOKUP(C837,C838:C$1993,1,0),"")="","",COUNTIF(C:C,C837))</f>
        <v/>
      </c>
      <c r="BS837" s="5"/>
      <c r="BT837" s="5"/>
      <c r="BU837" s="5" t="str">
        <f>IF(B837="","",IF(BQ837="",1+(MAX(BU$2:BU836)),""))</f>
        <v/>
      </c>
      <c r="BV837" s="5" t="str">
        <f t="shared" si="183"/>
        <v/>
      </c>
      <c r="BW837" s="5" t="str">
        <f t="shared" si="184"/>
        <v/>
      </c>
      <c r="BX837" s="14" t="str">
        <f t="shared" si="185"/>
        <v/>
      </c>
      <c r="BY837" s="28"/>
      <c r="BZ837" s="15"/>
      <c r="CA837" s="5" t="str">
        <f t="shared" si="178"/>
        <v/>
      </c>
      <c r="CC837" s="5"/>
      <c r="CD837" s="5" t="str">
        <f t="shared" si="186"/>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ca="1" si="187"/>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43"/>
      <c r="AY838" s="124"/>
      <c r="AZ838" s="124"/>
      <c r="BA838" s="4"/>
      <c r="BB838" s="127"/>
      <c r="BE838" s="9"/>
      <c r="BH838" s="7" t="str">
        <f t="shared" ca="1" si="181"/>
        <v/>
      </c>
      <c r="BI838" s="4" t="str">
        <f t="shared" si="177"/>
        <v/>
      </c>
      <c r="BJ838" s="123" t="str">
        <f t="shared" si="182"/>
        <v/>
      </c>
      <c r="BK838" s="140" t="str">
        <f t="shared" si="188"/>
        <v/>
      </c>
      <c r="BP838" s="5"/>
      <c r="BQ838" s="4" t="str">
        <f>IF(IFERROR(VLOOKUP(C838,C839:C$1993,1,0),"")="","",COUNTIF(C:C,C838))</f>
        <v/>
      </c>
      <c r="BS838" s="5"/>
      <c r="BT838" s="5"/>
      <c r="BU838" s="5" t="str">
        <f>IF(B838="","",IF(BQ838="",1+(MAX(BU$2:BU837)),""))</f>
        <v/>
      </c>
      <c r="BV838" s="5" t="str">
        <f t="shared" si="183"/>
        <v/>
      </c>
      <c r="BW838" s="5" t="str">
        <f t="shared" si="184"/>
        <v/>
      </c>
      <c r="BX838" s="14" t="str">
        <f t="shared" si="185"/>
        <v/>
      </c>
      <c r="BY838" s="28"/>
      <c r="BZ838" s="15"/>
      <c r="CA838" s="5" t="str">
        <f t="shared" si="178"/>
        <v/>
      </c>
      <c r="CC838" s="5"/>
      <c r="CD838" s="5" t="str">
        <f t="shared" si="186"/>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ca="1" si="187"/>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43"/>
      <c r="AY839" s="124"/>
      <c r="AZ839" s="124"/>
      <c r="BA839" s="4"/>
      <c r="BB839" s="127"/>
      <c r="BE839" s="9"/>
      <c r="BH839" s="7" t="str">
        <f t="shared" ca="1" si="181"/>
        <v/>
      </c>
      <c r="BI839" s="4" t="str">
        <f t="shared" si="177"/>
        <v/>
      </c>
      <c r="BJ839" s="123" t="str">
        <f t="shared" si="182"/>
        <v/>
      </c>
      <c r="BK839" s="140" t="str">
        <f t="shared" si="188"/>
        <v/>
      </c>
      <c r="BP839" s="5"/>
      <c r="BQ839" s="4" t="str">
        <f>IF(IFERROR(VLOOKUP(C839,C840:C$1993,1,0),"")="","",COUNTIF(C:C,C839))</f>
        <v/>
      </c>
      <c r="BS839" s="5"/>
      <c r="BT839" s="5"/>
      <c r="BU839" s="5" t="str">
        <f>IF(B839="","",IF(BQ839="",1+(MAX(BU$2:BU838)),""))</f>
        <v/>
      </c>
      <c r="BV839" s="5" t="str">
        <f t="shared" si="183"/>
        <v/>
      </c>
      <c r="BW839" s="5" t="str">
        <f t="shared" si="184"/>
        <v/>
      </c>
      <c r="BX839" s="14" t="str">
        <f t="shared" si="185"/>
        <v/>
      </c>
      <c r="BY839" s="28"/>
      <c r="BZ839" s="15"/>
      <c r="CA839" s="5" t="str">
        <f t="shared" si="178"/>
        <v/>
      </c>
      <c r="CC839" s="5"/>
      <c r="CD839" s="5" t="str">
        <f t="shared" si="186"/>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ca="1" si="187"/>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43"/>
      <c r="AY840" s="124"/>
      <c r="AZ840" s="124"/>
      <c r="BA840" s="4"/>
      <c r="BB840" s="127"/>
      <c r="BE840" s="9"/>
      <c r="BH840" s="7" t="str">
        <f t="shared" ca="1" si="181"/>
        <v/>
      </c>
      <c r="BI840" s="4" t="str">
        <f t="shared" si="177"/>
        <v/>
      </c>
      <c r="BJ840" s="123" t="str">
        <f t="shared" si="182"/>
        <v/>
      </c>
      <c r="BK840" s="140" t="str">
        <f t="shared" si="188"/>
        <v/>
      </c>
      <c r="BP840" s="5"/>
      <c r="BQ840" s="4" t="str">
        <f>IF(IFERROR(VLOOKUP(C840,C841:C$1993,1,0),"")="","",COUNTIF(C:C,C840))</f>
        <v/>
      </c>
      <c r="BS840" s="5"/>
      <c r="BT840" s="5"/>
      <c r="BU840" s="5" t="str">
        <f>IF(B840="","",IF(BQ840="",1+(MAX(BU$2:BU839)),""))</f>
        <v/>
      </c>
      <c r="BV840" s="5" t="str">
        <f t="shared" si="183"/>
        <v/>
      </c>
      <c r="BW840" s="5" t="str">
        <f t="shared" si="184"/>
        <v/>
      </c>
      <c r="BX840" s="14" t="str">
        <f t="shared" si="185"/>
        <v/>
      </c>
      <c r="BY840" s="28"/>
      <c r="BZ840" s="15"/>
      <c r="CA840" s="5" t="str">
        <f t="shared" si="178"/>
        <v/>
      </c>
      <c r="CC840" s="5"/>
      <c r="CD840" s="5" t="str">
        <f t="shared" si="186"/>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ca="1" si="187"/>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43"/>
      <c r="AY841" s="124"/>
      <c r="AZ841" s="124"/>
      <c r="BA841" s="4"/>
      <c r="BB841" s="127"/>
      <c r="BE841" s="9"/>
      <c r="BH841" s="7" t="str">
        <f t="shared" ca="1" si="181"/>
        <v/>
      </c>
      <c r="BI841" s="4" t="str">
        <f t="shared" si="177"/>
        <v/>
      </c>
      <c r="BJ841" s="123" t="str">
        <f t="shared" si="182"/>
        <v/>
      </c>
      <c r="BK841" s="140" t="str">
        <f t="shared" si="188"/>
        <v/>
      </c>
      <c r="BP841" s="5"/>
      <c r="BQ841" s="4" t="str">
        <f>IF(IFERROR(VLOOKUP(C841,C842:C$1993,1,0),"")="","",COUNTIF(C:C,C841))</f>
        <v/>
      </c>
      <c r="BS841" s="5"/>
      <c r="BT841" s="5"/>
      <c r="BU841" s="5" t="str">
        <f>IF(B841="","",IF(BQ841="",1+(MAX(BU$2:BU840)),""))</f>
        <v/>
      </c>
      <c r="BV841" s="5" t="str">
        <f t="shared" si="183"/>
        <v/>
      </c>
      <c r="BW841" s="5" t="str">
        <f t="shared" si="184"/>
        <v/>
      </c>
      <c r="BX841" s="14" t="str">
        <f t="shared" si="185"/>
        <v/>
      </c>
      <c r="BY841" s="28"/>
      <c r="BZ841" s="15"/>
      <c r="CA841" s="5" t="str">
        <f t="shared" si="178"/>
        <v/>
      </c>
      <c r="CC841" s="5"/>
      <c r="CD841" s="5" t="str">
        <f t="shared" si="186"/>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ca="1" si="187"/>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43"/>
      <c r="AY842" s="124"/>
      <c r="AZ842" s="124"/>
      <c r="BA842" s="4"/>
      <c r="BB842" s="127"/>
      <c r="BE842" s="9"/>
      <c r="BH842" s="7" t="str">
        <f t="shared" ca="1" si="181"/>
        <v/>
      </c>
      <c r="BI842" s="4" t="str">
        <f t="shared" si="177"/>
        <v/>
      </c>
      <c r="BJ842" s="123" t="str">
        <f t="shared" si="182"/>
        <v/>
      </c>
      <c r="BK842" s="140" t="str">
        <f t="shared" si="188"/>
        <v/>
      </c>
      <c r="BP842" s="5"/>
      <c r="BQ842" s="4" t="str">
        <f>IF(IFERROR(VLOOKUP(C842,C843:C$1993,1,0),"")="","",COUNTIF(C:C,C842))</f>
        <v/>
      </c>
      <c r="BS842" s="5"/>
      <c r="BT842" s="5"/>
      <c r="BU842" s="5" t="str">
        <f>IF(B842="","",IF(BQ842="",1+(MAX(BU$2:BU841)),""))</f>
        <v/>
      </c>
      <c r="BV842" s="5" t="str">
        <f t="shared" si="183"/>
        <v/>
      </c>
      <c r="BW842" s="5" t="str">
        <f t="shared" si="184"/>
        <v/>
      </c>
      <c r="BX842" s="14" t="str">
        <f t="shared" si="185"/>
        <v/>
      </c>
      <c r="BY842" s="28"/>
      <c r="BZ842" s="15"/>
      <c r="CA842" s="5" t="str">
        <f t="shared" si="178"/>
        <v/>
      </c>
      <c r="CC842" s="5"/>
      <c r="CD842" s="5" t="str">
        <f t="shared" si="186"/>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ca="1" si="187"/>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43"/>
      <c r="AY843" s="124"/>
      <c r="AZ843" s="124"/>
      <c r="BA843" s="4"/>
      <c r="BB843" s="127"/>
      <c r="BE843" s="9"/>
      <c r="BH843" s="7" t="str">
        <f t="shared" ca="1" si="181"/>
        <v/>
      </c>
      <c r="BI843" s="4" t="str">
        <f t="shared" si="177"/>
        <v/>
      </c>
      <c r="BJ843" s="123" t="str">
        <f t="shared" si="182"/>
        <v/>
      </c>
      <c r="BK843" s="140" t="str">
        <f t="shared" si="188"/>
        <v/>
      </c>
      <c r="BP843" s="5"/>
      <c r="BQ843" s="4" t="str">
        <f>IF(IFERROR(VLOOKUP(C843,C844:C$1993,1,0),"")="","",COUNTIF(C:C,C843))</f>
        <v/>
      </c>
      <c r="BS843" s="5"/>
      <c r="BT843" s="5"/>
      <c r="BU843" s="5" t="str">
        <f>IF(B843="","",IF(BQ843="",1+(MAX(BU$2:BU842)),""))</f>
        <v/>
      </c>
      <c r="BV843" s="5" t="str">
        <f t="shared" si="183"/>
        <v/>
      </c>
      <c r="BW843" s="5" t="str">
        <f t="shared" si="184"/>
        <v/>
      </c>
      <c r="BX843" s="14" t="str">
        <f t="shared" si="185"/>
        <v/>
      </c>
      <c r="BY843" s="28"/>
      <c r="BZ843" s="15"/>
      <c r="CA843" s="5" t="str">
        <f t="shared" si="178"/>
        <v/>
      </c>
      <c r="CC843" s="5"/>
      <c r="CD843" s="5" t="str">
        <f t="shared" si="186"/>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ca="1" si="187"/>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43"/>
      <c r="AY844" s="124"/>
      <c r="AZ844" s="124"/>
      <c r="BA844" s="4"/>
      <c r="BB844" s="127"/>
      <c r="BE844" s="9"/>
      <c r="BH844" s="7" t="str">
        <f t="shared" ca="1" si="181"/>
        <v/>
      </c>
      <c r="BI844" s="4" t="str">
        <f t="shared" si="177"/>
        <v/>
      </c>
      <c r="BJ844" s="123" t="str">
        <f t="shared" si="182"/>
        <v/>
      </c>
      <c r="BK844" s="140" t="str">
        <f t="shared" si="188"/>
        <v/>
      </c>
      <c r="BP844" s="5"/>
      <c r="BQ844" s="4" t="str">
        <f>IF(IFERROR(VLOOKUP(C844,C845:C$1993,1,0),"")="","",COUNTIF(C:C,C844))</f>
        <v/>
      </c>
      <c r="BS844" s="5"/>
      <c r="BT844" s="5"/>
      <c r="BU844" s="5" t="str">
        <f>IF(B844="","",IF(BQ844="",1+(MAX(BU$2:BU843)),""))</f>
        <v/>
      </c>
      <c r="BV844" s="5" t="str">
        <f t="shared" si="183"/>
        <v/>
      </c>
      <c r="BW844" s="5" t="str">
        <f t="shared" si="184"/>
        <v/>
      </c>
      <c r="BX844" s="14" t="str">
        <f t="shared" si="185"/>
        <v/>
      </c>
      <c r="BY844" s="28"/>
      <c r="BZ844" s="15"/>
      <c r="CA844" s="5" t="str">
        <f t="shared" si="178"/>
        <v/>
      </c>
      <c r="CC844" s="5"/>
      <c r="CD844" s="5" t="str">
        <f t="shared" si="186"/>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ca="1" si="187"/>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43"/>
      <c r="AY845" s="124"/>
      <c r="AZ845" s="124"/>
      <c r="BA845" s="4"/>
      <c r="BB845" s="127"/>
      <c r="BE845" s="9"/>
      <c r="BH845" s="7" t="str">
        <f t="shared" ca="1" si="181"/>
        <v/>
      </c>
      <c r="BI845" s="4" t="str">
        <f t="shared" si="177"/>
        <v/>
      </c>
      <c r="BJ845" s="123" t="str">
        <f t="shared" si="182"/>
        <v/>
      </c>
      <c r="BK845" s="140" t="str">
        <f t="shared" si="188"/>
        <v/>
      </c>
      <c r="BP845" s="5"/>
      <c r="BQ845" s="4" t="str">
        <f>IF(IFERROR(VLOOKUP(C845,C846:C$1993,1,0),"")="","",COUNTIF(C:C,C845))</f>
        <v/>
      </c>
      <c r="BS845" s="5"/>
      <c r="BT845" s="5"/>
      <c r="BU845" s="5" t="str">
        <f>IF(B845="","",IF(BQ845="",1+(MAX(BU$2:BU844)),""))</f>
        <v/>
      </c>
      <c r="BV845" s="5" t="str">
        <f t="shared" si="183"/>
        <v/>
      </c>
      <c r="BW845" s="5" t="str">
        <f t="shared" si="184"/>
        <v/>
      </c>
      <c r="BX845" s="14" t="str">
        <f t="shared" si="185"/>
        <v/>
      </c>
      <c r="BY845" s="28"/>
      <c r="BZ845" s="15"/>
      <c r="CA845" s="5" t="str">
        <f t="shared" si="178"/>
        <v/>
      </c>
      <c r="CC845" s="5"/>
      <c r="CD845" s="5" t="str">
        <f t="shared" si="186"/>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ca="1" si="187"/>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43"/>
      <c r="AY846" s="124"/>
      <c r="AZ846" s="124"/>
      <c r="BA846" s="4"/>
      <c r="BB846" s="127"/>
      <c r="BE846" s="9"/>
      <c r="BH846" s="7" t="str">
        <f t="shared" ca="1" si="181"/>
        <v/>
      </c>
      <c r="BI846" s="4" t="str">
        <f t="shared" si="177"/>
        <v/>
      </c>
      <c r="BJ846" s="123" t="str">
        <f t="shared" si="182"/>
        <v/>
      </c>
      <c r="BK846" s="140" t="str">
        <f t="shared" si="188"/>
        <v/>
      </c>
      <c r="BP846" s="5"/>
      <c r="BQ846" s="4" t="str">
        <f>IF(IFERROR(VLOOKUP(C846,C847:C$1993,1,0),"")="","",COUNTIF(C:C,C846))</f>
        <v/>
      </c>
      <c r="BS846" s="5"/>
      <c r="BT846" s="5"/>
      <c r="BU846" s="5" t="str">
        <f>IF(B846="","",IF(BQ846="",1+(MAX(BU$2:BU845)),""))</f>
        <v/>
      </c>
      <c r="BV846" s="5" t="str">
        <f t="shared" si="183"/>
        <v/>
      </c>
      <c r="BW846" s="5" t="str">
        <f t="shared" si="184"/>
        <v/>
      </c>
      <c r="BX846" s="14" t="str">
        <f t="shared" si="185"/>
        <v/>
      </c>
      <c r="BY846" s="28"/>
      <c r="BZ846" s="15"/>
      <c r="CA846" s="5" t="str">
        <f t="shared" si="178"/>
        <v/>
      </c>
      <c r="CC846" s="5"/>
      <c r="CD846" s="5" t="str">
        <f t="shared" si="186"/>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ca="1" si="187"/>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43"/>
      <c r="AY847" s="124"/>
      <c r="AZ847" s="124"/>
      <c r="BA847" s="4"/>
      <c r="BB847" s="127"/>
      <c r="BE847" s="9"/>
      <c r="BH847" s="7" t="str">
        <f t="shared" ca="1" si="181"/>
        <v/>
      </c>
      <c r="BI847" s="4" t="str">
        <f t="shared" si="177"/>
        <v/>
      </c>
      <c r="BJ847" s="123" t="str">
        <f t="shared" si="182"/>
        <v/>
      </c>
      <c r="BK847" s="140" t="str">
        <f t="shared" si="188"/>
        <v/>
      </c>
      <c r="BP847" s="5"/>
      <c r="BQ847" s="4" t="str">
        <f>IF(IFERROR(VLOOKUP(C847,C848:C$1993,1,0),"")="","",COUNTIF(C:C,C847))</f>
        <v/>
      </c>
      <c r="BS847" s="5"/>
      <c r="BT847" s="5"/>
      <c r="BU847" s="5" t="str">
        <f>IF(B847="","",IF(BQ847="",1+(MAX(BU$2:BU846)),""))</f>
        <v/>
      </c>
      <c r="BV847" s="5" t="str">
        <f t="shared" si="183"/>
        <v/>
      </c>
      <c r="BW847" s="5" t="str">
        <f t="shared" si="184"/>
        <v/>
      </c>
      <c r="BX847" s="14" t="str">
        <f t="shared" si="185"/>
        <v/>
      </c>
      <c r="BY847" s="28"/>
      <c r="BZ847" s="15"/>
      <c r="CA847" s="5" t="str">
        <f t="shared" si="178"/>
        <v/>
      </c>
      <c r="CC847" s="5"/>
      <c r="CD847" s="5" t="str">
        <f t="shared" si="186"/>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ca="1" si="187"/>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43"/>
      <c r="AY848" s="124"/>
      <c r="AZ848" s="124"/>
      <c r="BA848" s="4"/>
      <c r="BB848" s="127"/>
      <c r="BE848" s="9"/>
      <c r="BH848" s="7" t="str">
        <f t="shared" ca="1" si="181"/>
        <v/>
      </c>
      <c r="BI848" s="4" t="str">
        <f t="shared" si="177"/>
        <v/>
      </c>
      <c r="BJ848" s="123" t="str">
        <f t="shared" si="182"/>
        <v/>
      </c>
      <c r="BK848" s="140" t="str">
        <f t="shared" si="188"/>
        <v/>
      </c>
      <c r="BP848" s="5"/>
      <c r="BQ848" s="4" t="str">
        <f>IF(IFERROR(VLOOKUP(C848,C849:C$1993,1,0),"")="","",COUNTIF(C:C,C848))</f>
        <v/>
      </c>
      <c r="BS848" s="5"/>
      <c r="BT848" s="5"/>
      <c r="BU848" s="5" t="str">
        <f>IF(B848="","",IF(BQ848="",1+(MAX(BU$2:BU847)),""))</f>
        <v/>
      </c>
      <c r="BV848" s="5" t="str">
        <f t="shared" si="183"/>
        <v/>
      </c>
      <c r="BW848" s="5" t="str">
        <f t="shared" si="184"/>
        <v/>
      </c>
      <c r="BX848" s="14" t="str">
        <f t="shared" si="185"/>
        <v/>
      </c>
      <c r="BY848" s="28"/>
      <c r="BZ848" s="15"/>
      <c r="CA848" s="5" t="str">
        <f t="shared" si="178"/>
        <v/>
      </c>
      <c r="CC848" s="5"/>
      <c r="CD848" s="5" t="str">
        <f t="shared" si="186"/>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ca="1" si="187"/>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43"/>
      <c r="AY849" s="124"/>
      <c r="AZ849" s="124"/>
      <c r="BA849" s="4"/>
      <c r="BB849" s="127"/>
      <c r="BE849" s="9"/>
      <c r="BH849" s="7" t="str">
        <f t="shared" ca="1" si="181"/>
        <v/>
      </c>
      <c r="BI849" s="4" t="str">
        <f t="shared" si="177"/>
        <v/>
      </c>
      <c r="BJ849" s="123" t="str">
        <f t="shared" si="182"/>
        <v/>
      </c>
      <c r="BK849" s="140" t="str">
        <f t="shared" si="188"/>
        <v/>
      </c>
      <c r="BP849" s="5"/>
      <c r="BQ849" s="4" t="str">
        <f>IF(IFERROR(VLOOKUP(C849,C850:C$1993,1,0),"")="","",COUNTIF(C:C,C849))</f>
        <v/>
      </c>
      <c r="BS849" s="5"/>
      <c r="BT849" s="5"/>
      <c r="BU849" s="5" t="str">
        <f>IF(B849="","",IF(BQ849="",1+(MAX(BU$2:BU848)),""))</f>
        <v/>
      </c>
      <c r="BV849" s="5" t="str">
        <f t="shared" si="183"/>
        <v/>
      </c>
      <c r="BW849" s="5" t="str">
        <f t="shared" si="184"/>
        <v/>
      </c>
      <c r="BX849" s="14" t="str">
        <f t="shared" si="185"/>
        <v/>
      </c>
      <c r="BY849" s="28"/>
      <c r="BZ849" s="15"/>
      <c r="CA849" s="5" t="str">
        <f t="shared" si="178"/>
        <v/>
      </c>
      <c r="CC849" s="5"/>
      <c r="CD849" s="5" t="str">
        <f t="shared" si="186"/>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ca="1" si="187"/>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43"/>
      <c r="AY850" s="124"/>
      <c r="AZ850" s="124"/>
      <c r="BA850" s="4"/>
      <c r="BB850" s="127"/>
      <c r="BE850" s="9"/>
      <c r="BH850" s="7" t="str">
        <f t="shared" ca="1" si="181"/>
        <v/>
      </c>
      <c r="BI850" s="4" t="str">
        <f t="shared" si="177"/>
        <v/>
      </c>
      <c r="BJ850" s="123" t="str">
        <f t="shared" si="182"/>
        <v/>
      </c>
      <c r="BK850" s="140" t="str">
        <f t="shared" si="188"/>
        <v/>
      </c>
      <c r="BP850" s="5"/>
      <c r="BQ850" s="4" t="str">
        <f>IF(IFERROR(VLOOKUP(C850,C851:C$1993,1,0),"")="","",COUNTIF(C:C,C850))</f>
        <v/>
      </c>
      <c r="BS850" s="5"/>
      <c r="BT850" s="5"/>
      <c r="BU850" s="5" t="str">
        <f>IF(B850="","",IF(BQ850="",1+(MAX(BU$2:BU849)),""))</f>
        <v/>
      </c>
      <c r="BV850" s="5" t="str">
        <f t="shared" si="183"/>
        <v/>
      </c>
      <c r="BW850" s="5" t="str">
        <f t="shared" si="184"/>
        <v/>
      </c>
      <c r="BX850" s="14" t="str">
        <f t="shared" si="185"/>
        <v/>
      </c>
      <c r="BY850" s="28"/>
      <c r="BZ850" s="15"/>
      <c r="CA850" s="5" t="str">
        <f t="shared" si="178"/>
        <v/>
      </c>
      <c r="CC850" s="5"/>
      <c r="CD850" s="5" t="str">
        <f t="shared" si="186"/>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ca="1" si="187"/>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43"/>
      <c r="AY851" s="124"/>
      <c r="AZ851" s="124"/>
      <c r="BA851" s="4"/>
      <c r="BB851" s="127"/>
      <c r="BE851" s="9"/>
      <c r="BH851" s="7" t="str">
        <f t="shared" ca="1" si="181"/>
        <v/>
      </c>
      <c r="BI851" s="4" t="str">
        <f t="shared" ref="BI851:BI914" si="189">IFERROR(IF(AA851=0,"",AA851/BB851),"")</f>
        <v/>
      </c>
      <c r="BJ851" s="123" t="str">
        <f t="shared" si="182"/>
        <v/>
      </c>
      <c r="BK851" s="140" t="str">
        <f t="shared" si="188"/>
        <v/>
      </c>
      <c r="BP851" s="5"/>
      <c r="BQ851" s="4" t="str">
        <f>IF(IFERROR(VLOOKUP(C851,C852:C$1993,1,0),"")="","",COUNTIF(C:C,C851))</f>
        <v/>
      </c>
      <c r="BS851" s="5"/>
      <c r="BT851" s="5"/>
      <c r="BU851" s="5" t="str">
        <f>IF(B851="","",IF(BQ851="",1+(MAX(BU$2:BU850)),""))</f>
        <v/>
      </c>
      <c r="BV851" s="5" t="str">
        <f t="shared" si="183"/>
        <v/>
      </c>
      <c r="BW851" s="5" t="str">
        <f t="shared" si="184"/>
        <v/>
      </c>
      <c r="BX851" s="14" t="str">
        <f t="shared" si="185"/>
        <v/>
      </c>
      <c r="BY851" s="28"/>
      <c r="BZ851" s="15"/>
      <c r="CA851" s="5" t="str">
        <f t="shared" si="178"/>
        <v/>
      </c>
      <c r="CC851" s="5"/>
      <c r="CD851" s="5" t="str">
        <f t="shared" si="186"/>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ca="1" si="187"/>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43"/>
      <c r="AY852" s="124"/>
      <c r="AZ852" s="124"/>
      <c r="BA852" s="4"/>
      <c r="BB852" s="127"/>
      <c r="BE852" s="9"/>
      <c r="BH852" s="7" t="str">
        <f t="shared" ca="1" si="181"/>
        <v/>
      </c>
      <c r="BI852" s="4" t="str">
        <f t="shared" si="189"/>
        <v/>
      </c>
      <c r="BJ852" s="123" t="str">
        <f t="shared" si="182"/>
        <v/>
      </c>
      <c r="BK852" s="140" t="str">
        <f t="shared" si="188"/>
        <v/>
      </c>
      <c r="BP852" s="5"/>
      <c r="BQ852" s="4" t="str">
        <f>IF(IFERROR(VLOOKUP(C852,C853:C$1993,1,0),"")="","",COUNTIF(C:C,C852))</f>
        <v/>
      </c>
      <c r="BS852" s="5"/>
      <c r="BT852" s="5"/>
      <c r="BU852" s="5" t="str">
        <f>IF(B852="","",IF(BQ852="",1+(MAX(BU$2:BU851)),""))</f>
        <v/>
      </c>
      <c r="BV852" s="5" t="str">
        <f t="shared" si="183"/>
        <v/>
      </c>
      <c r="BW852" s="5" t="str">
        <f t="shared" si="184"/>
        <v/>
      </c>
      <c r="BX852" s="14" t="str">
        <f t="shared" si="185"/>
        <v/>
      </c>
      <c r="BY852" s="28"/>
      <c r="BZ852" s="15"/>
      <c r="CA852" s="5" t="str">
        <f t="shared" si="178"/>
        <v/>
      </c>
      <c r="CC852" s="5"/>
      <c r="CD852" s="5" t="str">
        <f t="shared" si="186"/>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ca="1" si="187"/>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43"/>
      <c r="AY853" s="124"/>
      <c r="AZ853" s="124"/>
      <c r="BA853" s="4"/>
      <c r="BB853" s="127"/>
      <c r="BE853" s="9"/>
      <c r="BH853" s="7" t="str">
        <f t="shared" ca="1" si="181"/>
        <v/>
      </c>
      <c r="BI853" s="4" t="str">
        <f t="shared" si="189"/>
        <v/>
      </c>
      <c r="BJ853" s="123" t="str">
        <f t="shared" si="182"/>
        <v/>
      </c>
      <c r="BK853" s="140" t="str">
        <f t="shared" si="188"/>
        <v/>
      </c>
      <c r="BP853" s="5"/>
      <c r="BQ853" s="4" t="str">
        <f>IF(IFERROR(VLOOKUP(C853,C854:C$1993,1,0),"")="","",COUNTIF(C:C,C853))</f>
        <v/>
      </c>
      <c r="BS853" s="5"/>
      <c r="BT853" s="5"/>
      <c r="BU853" s="5" t="str">
        <f>IF(B853="","",IF(BQ853="",1+(MAX(BU$2:BU852)),""))</f>
        <v/>
      </c>
      <c r="BV853" s="5" t="str">
        <f t="shared" si="183"/>
        <v/>
      </c>
      <c r="BW853" s="5" t="str">
        <f t="shared" si="184"/>
        <v/>
      </c>
      <c r="BX853" s="14" t="str">
        <f t="shared" si="185"/>
        <v/>
      </c>
      <c r="BY853" s="28"/>
      <c r="BZ853" s="15"/>
      <c r="CA853" s="5" t="str">
        <f t="shared" si="178"/>
        <v/>
      </c>
      <c r="CC853" s="5"/>
      <c r="CD853" s="5" t="str">
        <f t="shared" si="186"/>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ca="1" si="187"/>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43"/>
      <c r="AY854" s="124"/>
      <c r="AZ854" s="124"/>
      <c r="BA854" s="4"/>
      <c r="BB854" s="127"/>
      <c r="BE854" s="9"/>
      <c r="BH854" s="7" t="str">
        <f t="shared" ca="1" si="181"/>
        <v/>
      </c>
      <c r="BI854" s="4" t="str">
        <f t="shared" si="189"/>
        <v/>
      </c>
      <c r="BJ854" s="123" t="str">
        <f t="shared" si="182"/>
        <v/>
      </c>
      <c r="BK854" s="140" t="str">
        <f t="shared" si="188"/>
        <v/>
      </c>
      <c r="BP854" s="5"/>
      <c r="BQ854" s="4" t="str">
        <f>IF(IFERROR(VLOOKUP(C854,C855:C$1993,1,0),"")="","",COUNTIF(C:C,C854))</f>
        <v/>
      </c>
      <c r="BS854" s="5"/>
      <c r="BT854" s="5"/>
      <c r="BU854" s="5" t="str">
        <f>IF(B854="","",IF(BQ854="",1+(MAX(BU$2:BU853)),""))</f>
        <v/>
      </c>
      <c r="BV854" s="5" t="str">
        <f t="shared" si="183"/>
        <v/>
      </c>
      <c r="BW854" s="5" t="str">
        <f t="shared" si="184"/>
        <v/>
      </c>
      <c r="BX854" s="14" t="str">
        <f t="shared" si="185"/>
        <v/>
      </c>
      <c r="BY854" s="28"/>
      <c r="BZ854" s="15"/>
      <c r="CA854" s="5" t="str">
        <f t="shared" ref="CA854:CA917" si="190">CONCATENATE(AI854,AJ854,AK854,AL854,AM854)</f>
        <v/>
      </c>
      <c r="CC854" s="5"/>
      <c r="CD854" s="5" t="str">
        <f t="shared" si="186"/>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ca="1" si="187"/>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43"/>
      <c r="AY855" s="124"/>
      <c r="AZ855" s="124"/>
      <c r="BA855" s="4"/>
      <c r="BB855" s="127"/>
      <c r="BE855" s="9"/>
      <c r="BH855" s="7" t="str">
        <f t="shared" ca="1" si="181"/>
        <v/>
      </c>
      <c r="BI855" s="4" t="str">
        <f t="shared" si="189"/>
        <v/>
      </c>
      <c r="BJ855" s="123" t="str">
        <f t="shared" si="182"/>
        <v/>
      </c>
      <c r="BK855" s="140" t="str">
        <f t="shared" si="188"/>
        <v/>
      </c>
      <c r="BP855" s="5"/>
      <c r="BQ855" s="4" t="str">
        <f>IF(IFERROR(VLOOKUP(C855,C856:C$1993,1,0),"")="","",COUNTIF(C:C,C855))</f>
        <v/>
      </c>
      <c r="BS855" s="5"/>
      <c r="BT855" s="5"/>
      <c r="BU855" s="5" t="str">
        <f>IF(B855="","",IF(BQ855="",1+(MAX(BU$2:BU854)),""))</f>
        <v/>
      </c>
      <c r="BV855" s="5" t="str">
        <f t="shared" si="183"/>
        <v/>
      </c>
      <c r="BW855" s="5" t="str">
        <f t="shared" si="184"/>
        <v/>
      </c>
      <c r="BX855" s="14" t="str">
        <f t="shared" si="185"/>
        <v/>
      </c>
      <c r="BY855" s="28"/>
      <c r="BZ855" s="15"/>
      <c r="CA855" s="5" t="str">
        <f t="shared" si="190"/>
        <v/>
      </c>
      <c r="CC855" s="5"/>
      <c r="CD855" s="5" t="str">
        <f t="shared" si="186"/>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ca="1" si="187"/>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43"/>
      <c r="AY856" s="124"/>
      <c r="AZ856" s="124"/>
      <c r="BA856" s="4"/>
      <c r="BB856" s="127"/>
      <c r="BE856" s="9"/>
      <c r="BH856" s="7" t="str">
        <f t="shared" ca="1" si="181"/>
        <v/>
      </c>
      <c r="BI856" s="4" t="str">
        <f t="shared" si="189"/>
        <v/>
      </c>
      <c r="BJ856" s="123" t="str">
        <f t="shared" si="182"/>
        <v/>
      </c>
      <c r="BK856" s="140" t="str">
        <f t="shared" si="188"/>
        <v/>
      </c>
      <c r="BP856" s="5"/>
      <c r="BQ856" s="4" t="str">
        <f>IF(IFERROR(VLOOKUP(C856,C857:C$1993,1,0),"")="","",COUNTIF(C:C,C856))</f>
        <v/>
      </c>
      <c r="BS856" s="5"/>
      <c r="BT856" s="5"/>
      <c r="BU856" s="5" t="str">
        <f>IF(B856="","",IF(BQ856="",1+(MAX(BU$2:BU855)),""))</f>
        <v/>
      </c>
      <c r="BV856" s="5" t="str">
        <f t="shared" si="183"/>
        <v/>
      </c>
      <c r="BW856" s="5" t="str">
        <f t="shared" si="184"/>
        <v/>
      </c>
      <c r="BX856" s="14" t="str">
        <f t="shared" si="185"/>
        <v/>
      </c>
      <c r="BY856" s="28"/>
      <c r="BZ856" s="15"/>
      <c r="CA856" s="5" t="str">
        <f t="shared" si="190"/>
        <v/>
      </c>
      <c r="CC856" s="5"/>
      <c r="CD856" s="5" t="str">
        <f t="shared" si="186"/>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t="str">
        <f t="shared" ca="1" si="187"/>
        <v/>
      </c>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43"/>
      <c r="AY857" s="124"/>
      <c r="AZ857" s="124"/>
      <c r="BA857" s="4"/>
      <c r="BB857" s="127"/>
      <c r="BE857" s="9"/>
      <c r="BH857" s="7" t="str">
        <f t="shared" ca="1" si="181"/>
        <v/>
      </c>
      <c r="BI857" s="4" t="str">
        <f t="shared" si="189"/>
        <v/>
      </c>
      <c r="BJ857" s="123" t="str">
        <f t="shared" si="182"/>
        <v/>
      </c>
      <c r="BK857" s="140" t="str">
        <f t="shared" si="188"/>
        <v/>
      </c>
      <c r="BP857" s="5"/>
      <c r="BQ857" s="4" t="str">
        <f>IF(IFERROR(VLOOKUP(C857,C858:C$1993,1,0),"")="","",COUNTIF(C:C,C857))</f>
        <v/>
      </c>
      <c r="BS857" s="5"/>
      <c r="BT857" s="5"/>
      <c r="BU857" s="5" t="str">
        <f>IF(B857="","",IF(BQ857="",1+(MAX(BU$2:BU856)),""))</f>
        <v/>
      </c>
      <c r="BV857" s="5" t="str">
        <f t="shared" si="183"/>
        <v/>
      </c>
      <c r="BW857" s="5" t="str">
        <f t="shared" si="184"/>
        <v/>
      </c>
      <c r="BX857" s="14" t="str">
        <f t="shared" si="185"/>
        <v/>
      </c>
      <c r="BY857" s="28"/>
      <c r="BZ857" s="15"/>
      <c r="CA857" s="5" t="str">
        <f t="shared" si="190"/>
        <v/>
      </c>
      <c r="CC857" s="5"/>
      <c r="CD857" s="5" t="str">
        <f t="shared" si="186"/>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t="str">
        <f t="shared" ca="1" si="187"/>
        <v/>
      </c>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43"/>
      <c r="AY858" s="124"/>
      <c r="AZ858" s="124"/>
      <c r="BA858" s="4"/>
      <c r="BB858" s="127"/>
      <c r="BE858" s="9"/>
      <c r="BH858" s="7" t="str">
        <f t="shared" ca="1" si="181"/>
        <v/>
      </c>
      <c r="BI858" s="4" t="str">
        <f t="shared" si="189"/>
        <v/>
      </c>
      <c r="BJ858" s="123" t="str">
        <f t="shared" si="182"/>
        <v/>
      </c>
      <c r="BK858" s="140" t="str">
        <f t="shared" si="188"/>
        <v/>
      </c>
      <c r="BP858" s="5"/>
      <c r="BQ858" s="4" t="str">
        <f>IF(IFERROR(VLOOKUP(C858,C859:C$1993,1,0),"")="","",COUNTIF(C:C,C858))</f>
        <v/>
      </c>
      <c r="BS858" s="5"/>
      <c r="BT858" s="5"/>
      <c r="BU858" s="5" t="str">
        <f>IF(B858="","",IF(BQ858="",1+(MAX(BU$2:BU857)),""))</f>
        <v/>
      </c>
      <c r="BV858" s="5" t="str">
        <f t="shared" si="183"/>
        <v/>
      </c>
      <c r="BW858" s="5" t="str">
        <f t="shared" si="184"/>
        <v/>
      </c>
      <c r="BX858" s="14" t="str">
        <f t="shared" si="185"/>
        <v/>
      </c>
      <c r="BY858" s="28"/>
      <c r="BZ858" s="15"/>
      <c r="CA858" s="5" t="str">
        <f t="shared" si="190"/>
        <v/>
      </c>
      <c r="CC858" s="5"/>
      <c r="CD858" s="5" t="str">
        <f t="shared" si="186"/>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t="str">
        <f t="shared" ca="1" si="187"/>
        <v/>
      </c>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43"/>
      <c r="AY859" s="124"/>
      <c r="AZ859" s="124"/>
      <c r="BA859" s="4"/>
      <c r="BB859" s="127"/>
      <c r="BE859" s="9"/>
      <c r="BH859" s="7" t="str">
        <f t="shared" ca="1" si="181"/>
        <v/>
      </c>
      <c r="BI859" s="4" t="str">
        <f t="shared" si="189"/>
        <v/>
      </c>
      <c r="BJ859" s="123" t="str">
        <f t="shared" si="182"/>
        <v/>
      </c>
      <c r="BK859" s="140" t="str">
        <f t="shared" si="188"/>
        <v/>
      </c>
      <c r="BP859" s="5"/>
      <c r="BQ859" s="4" t="str">
        <f>IF(IFERROR(VLOOKUP(C859,C860:C$1993,1,0),"")="","",COUNTIF(C:C,C859))</f>
        <v/>
      </c>
      <c r="BS859" s="5"/>
      <c r="BT859" s="5"/>
      <c r="BU859" s="5" t="str">
        <f>IF(B859="","",IF(BQ859="",1+(MAX(BU$2:BU858)),""))</f>
        <v/>
      </c>
      <c r="BV859" s="5" t="str">
        <f t="shared" si="183"/>
        <v/>
      </c>
      <c r="BW859" s="5" t="str">
        <f t="shared" si="184"/>
        <v/>
      </c>
      <c r="BX859" s="14" t="str">
        <f t="shared" si="185"/>
        <v/>
      </c>
      <c r="BY859" s="28"/>
      <c r="BZ859" s="15"/>
      <c r="CA859" s="5" t="str">
        <f t="shared" si="190"/>
        <v/>
      </c>
      <c r="CC859" s="5"/>
      <c r="CD859" s="5" t="str">
        <f t="shared" si="186"/>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t="str">
        <f t="shared" ca="1" si="187"/>
        <v/>
      </c>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43"/>
      <c r="AY860" s="124"/>
      <c r="AZ860" s="124"/>
      <c r="BA860" s="4"/>
      <c r="BB860" s="127"/>
      <c r="BE860" s="9"/>
      <c r="BH860" s="7" t="str">
        <f t="shared" ca="1" si="181"/>
        <v/>
      </c>
      <c r="BI860" s="4" t="str">
        <f t="shared" si="189"/>
        <v/>
      </c>
      <c r="BJ860" s="123" t="str">
        <f t="shared" si="182"/>
        <v/>
      </c>
      <c r="BK860" s="140" t="str">
        <f t="shared" si="188"/>
        <v/>
      </c>
      <c r="BP860" s="5"/>
      <c r="BQ860" s="4" t="str">
        <f>IF(IFERROR(VLOOKUP(C860,C861:C$1993,1,0),"")="","",COUNTIF(C:C,C860))</f>
        <v/>
      </c>
      <c r="BS860" s="5"/>
      <c r="BT860" s="5"/>
      <c r="BU860" s="5" t="str">
        <f>IF(B860="","",IF(BQ860="",1+(MAX(BU$2:BU859)),""))</f>
        <v/>
      </c>
      <c r="BV860" s="5" t="str">
        <f t="shared" si="183"/>
        <v/>
      </c>
      <c r="BW860" s="5" t="str">
        <f t="shared" si="184"/>
        <v/>
      </c>
      <c r="BX860" s="14" t="str">
        <f t="shared" si="185"/>
        <v/>
      </c>
      <c r="BY860" s="28"/>
      <c r="BZ860" s="15"/>
      <c r="CA860" s="5" t="str">
        <f t="shared" si="190"/>
        <v/>
      </c>
      <c r="CC860" s="5"/>
      <c r="CD860" s="5" t="str">
        <f t="shared" si="186"/>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t="str">
        <f t="shared" ca="1" si="187"/>
        <v/>
      </c>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43"/>
      <c r="AY861" s="124"/>
      <c r="AZ861" s="124"/>
      <c r="BA861" s="4"/>
      <c r="BB861" s="127"/>
      <c r="BE861" s="9"/>
      <c r="BH861" s="7" t="str">
        <f t="shared" ca="1" si="181"/>
        <v/>
      </c>
      <c r="BI861" s="4" t="str">
        <f t="shared" si="189"/>
        <v/>
      </c>
      <c r="BJ861" s="123" t="str">
        <f t="shared" si="182"/>
        <v/>
      </c>
      <c r="BK861" s="140" t="str">
        <f t="shared" si="188"/>
        <v/>
      </c>
      <c r="BP861" s="5"/>
      <c r="BQ861" s="4" t="str">
        <f>IF(IFERROR(VLOOKUP(C861,C862:C$1993,1,0),"")="","",COUNTIF(C:C,C861))</f>
        <v/>
      </c>
      <c r="BS861" s="5"/>
      <c r="BT861" s="5"/>
      <c r="BU861" s="5" t="str">
        <f>IF(B861="","",IF(BQ861="",1+(MAX(BU$2:BU860)),""))</f>
        <v/>
      </c>
      <c r="BV861" s="5" t="str">
        <f t="shared" si="183"/>
        <v/>
      </c>
      <c r="BW861" s="5" t="str">
        <f t="shared" si="184"/>
        <v/>
      </c>
      <c r="BX861" s="14" t="str">
        <f t="shared" si="185"/>
        <v/>
      </c>
      <c r="BY861" s="28"/>
      <c r="BZ861" s="15"/>
      <c r="CA861" s="5" t="str">
        <f t="shared" si="190"/>
        <v/>
      </c>
      <c r="CC861" s="5"/>
      <c r="CD861" s="5" t="str">
        <f t="shared" si="186"/>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t="str">
        <f t="shared" ca="1" si="187"/>
        <v/>
      </c>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43"/>
      <c r="AY862" s="124"/>
      <c r="AZ862" s="124"/>
      <c r="BA862" s="4"/>
      <c r="BB862" s="127"/>
      <c r="BE862" s="9"/>
      <c r="BH862" s="7" t="str">
        <f t="shared" ca="1" si="181"/>
        <v/>
      </c>
      <c r="BI862" s="4" t="str">
        <f t="shared" si="189"/>
        <v/>
      </c>
      <c r="BJ862" s="123" t="str">
        <f t="shared" si="182"/>
        <v/>
      </c>
      <c r="BK862" s="140" t="str">
        <f t="shared" si="188"/>
        <v/>
      </c>
      <c r="BP862" s="5"/>
      <c r="BQ862" s="4" t="str">
        <f>IF(IFERROR(VLOOKUP(C862,C863:C$1993,1,0),"")="","",COUNTIF(C:C,C862))</f>
        <v/>
      </c>
      <c r="BS862" s="5"/>
      <c r="BT862" s="5"/>
      <c r="BU862" s="5" t="str">
        <f>IF(B862="","",IF(BQ862="",1+(MAX(BU$2:BU861)),""))</f>
        <v/>
      </c>
      <c r="BV862" s="5" t="str">
        <f t="shared" si="183"/>
        <v/>
      </c>
      <c r="BW862" s="5" t="str">
        <f t="shared" si="184"/>
        <v/>
      </c>
      <c r="BX862" s="14" t="str">
        <f t="shared" si="185"/>
        <v/>
      </c>
      <c r="BY862" s="28"/>
      <c r="BZ862" s="15"/>
      <c r="CA862" s="5" t="str">
        <f t="shared" si="190"/>
        <v/>
      </c>
      <c r="CC862" s="5"/>
      <c r="CD862" s="5" t="str">
        <f t="shared" si="186"/>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t="str">
        <f t="shared" ca="1" si="187"/>
        <v/>
      </c>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43"/>
      <c r="AY863" s="124"/>
      <c r="AZ863" s="124"/>
      <c r="BA863" s="4"/>
      <c r="BB863" s="127"/>
      <c r="BE863" s="9"/>
      <c r="BH863" s="7" t="str">
        <f t="shared" ca="1" si="181"/>
        <v/>
      </c>
      <c r="BI863" s="4" t="str">
        <f t="shared" si="189"/>
        <v/>
      </c>
      <c r="BJ863" s="123" t="str">
        <f t="shared" si="182"/>
        <v/>
      </c>
      <c r="BK863" s="140" t="str">
        <f t="shared" si="188"/>
        <v/>
      </c>
      <c r="BP863" s="5"/>
      <c r="BQ863" s="4" t="str">
        <f>IF(IFERROR(VLOOKUP(C863,C864:C$1993,1,0),"")="","",COUNTIF(C:C,C863))</f>
        <v/>
      </c>
      <c r="BS863" s="5"/>
      <c r="BT863" s="5"/>
      <c r="BU863" s="5" t="str">
        <f>IF(B863="","",IF(BQ863="",1+(MAX(BU$2:BU862)),""))</f>
        <v/>
      </c>
      <c r="BV863" s="5" t="str">
        <f t="shared" si="183"/>
        <v/>
      </c>
      <c r="BW863" s="5" t="str">
        <f t="shared" si="184"/>
        <v/>
      </c>
      <c r="BX863" s="14" t="str">
        <f t="shared" si="185"/>
        <v/>
      </c>
      <c r="BY863" s="28"/>
      <c r="BZ863" s="15"/>
      <c r="CA863" s="5" t="str">
        <f t="shared" si="190"/>
        <v/>
      </c>
      <c r="CC863" s="5"/>
      <c r="CD863" s="5" t="str">
        <f t="shared" si="186"/>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t="str">
        <f t="shared" ca="1" si="187"/>
        <v/>
      </c>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43"/>
      <c r="AY864" s="124"/>
      <c r="AZ864" s="124"/>
      <c r="BA864" s="4"/>
      <c r="BB864" s="127"/>
      <c r="BE864" s="9"/>
      <c r="BH864" s="7" t="str">
        <f t="shared" ca="1" si="181"/>
        <v/>
      </c>
      <c r="BI864" s="4" t="str">
        <f t="shared" si="189"/>
        <v/>
      </c>
      <c r="BJ864" s="123" t="str">
        <f t="shared" si="182"/>
        <v/>
      </c>
      <c r="BK864" s="140" t="str">
        <f t="shared" si="188"/>
        <v/>
      </c>
      <c r="BP864" s="5"/>
      <c r="BQ864" s="4" t="str">
        <f>IF(IFERROR(VLOOKUP(C864,C865:C$1993,1,0),"")="","",COUNTIF(C:C,C864))</f>
        <v/>
      </c>
      <c r="BS864" s="5"/>
      <c r="BT864" s="5"/>
      <c r="BU864" s="5" t="str">
        <f>IF(B864="","",IF(BQ864="",1+(MAX(BU$2:BU863)),""))</f>
        <v/>
      </c>
      <c r="BV864" s="5" t="str">
        <f t="shared" si="183"/>
        <v/>
      </c>
      <c r="BW864" s="5" t="str">
        <f t="shared" si="184"/>
        <v/>
      </c>
      <c r="BX864" s="14" t="str">
        <f t="shared" si="185"/>
        <v/>
      </c>
      <c r="BY864" s="28"/>
      <c r="BZ864" s="15"/>
      <c r="CA864" s="5" t="str">
        <f t="shared" si="190"/>
        <v/>
      </c>
      <c r="CC864" s="5"/>
      <c r="CD864" s="5" t="str">
        <f t="shared" si="186"/>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t="str">
        <f t="shared" ca="1" si="187"/>
        <v/>
      </c>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43"/>
      <c r="AY865" s="124"/>
      <c r="AZ865" s="124"/>
      <c r="BA865" s="4"/>
      <c r="BB865" s="127"/>
      <c r="BE865" s="9"/>
      <c r="BH865" s="7" t="str">
        <f t="shared" ca="1" si="181"/>
        <v/>
      </c>
      <c r="BI865" s="4" t="str">
        <f t="shared" si="189"/>
        <v/>
      </c>
      <c r="BJ865" s="123" t="str">
        <f t="shared" si="182"/>
        <v/>
      </c>
      <c r="BK865" s="140" t="str">
        <f t="shared" si="188"/>
        <v/>
      </c>
      <c r="BP865" s="5"/>
      <c r="BQ865" s="4" t="str">
        <f>IF(IFERROR(VLOOKUP(C865,C866:C$1993,1,0),"")="","",COUNTIF(C:C,C865))</f>
        <v/>
      </c>
      <c r="BS865" s="5"/>
      <c r="BT865" s="5"/>
      <c r="BU865" s="5" t="str">
        <f>IF(B865="","",IF(BQ865="",1+(MAX(BU$2:BU864)),""))</f>
        <v/>
      </c>
      <c r="BV865" s="5" t="str">
        <f t="shared" si="183"/>
        <v/>
      </c>
      <c r="BW865" s="5" t="str">
        <f t="shared" si="184"/>
        <v/>
      </c>
      <c r="BX865" s="14" t="str">
        <f t="shared" si="185"/>
        <v/>
      </c>
      <c r="BY865" s="28"/>
      <c r="BZ865" s="15"/>
      <c r="CA865" s="5" t="str">
        <f t="shared" si="190"/>
        <v/>
      </c>
      <c r="CC865" s="5"/>
      <c r="CD865" s="5" t="str">
        <f t="shared" si="186"/>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t="str">
        <f t="shared" ca="1" si="187"/>
        <v/>
      </c>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43"/>
      <c r="AY866" s="124"/>
      <c r="AZ866" s="124"/>
      <c r="BA866" s="4"/>
      <c r="BB866" s="127"/>
      <c r="BE866" s="9"/>
      <c r="BH866" s="7" t="str">
        <f t="shared" ca="1" si="181"/>
        <v/>
      </c>
      <c r="BI866" s="4" t="str">
        <f t="shared" si="189"/>
        <v/>
      </c>
      <c r="BJ866" s="123" t="str">
        <f t="shared" si="182"/>
        <v/>
      </c>
      <c r="BK866" s="140" t="str">
        <f t="shared" si="188"/>
        <v/>
      </c>
      <c r="BP866" s="5"/>
      <c r="BQ866" s="4" t="str">
        <f>IF(IFERROR(VLOOKUP(C866,C867:C$1993,1,0),"")="","",COUNTIF(C:C,C866))</f>
        <v/>
      </c>
      <c r="BS866" s="5"/>
      <c r="BT866" s="5"/>
      <c r="BU866" s="5" t="str">
        <f>IF(B866="","",IF(BQ866="",1+(MAX(BU$2:BU865)),""))</f>
        <v/>
      </c>
      <c r="BV866" s="5" t="str">
        <f t="shared" si="183"/>
        <v/>
      </c>
      <c r="BW866" s="5" t="str">
        <f t="shared" si="184"/>
        <v/>
      </c>
      <c r="BX866" s="14" t="str">
        <f t="shared" si="185"/>
        <v/>
      </c>
      <c r="BY866" s="28"/>
      <c r="BZ866" s="15"/>
      <c r="CA866" s="5" t="str">
        <f t="shared" si="190"/>
        <v/>
      </c>
      <c r="CC866" s="5"/>
      <c r="CD866" s="5" t="str">
        <f t="shared" si="186"/>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t="str">
        <f t="shared" ca="1" si="187"/>
        <v/>
      </c>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43"/>
      <c r="AY867" s="124"/>
      <c r="AZ867" s="124"/>
      <c r="BA867" s="4"/>
      <c r="BB867" s="127"/>
      <c r="BE867" s="9"/>
      <c r="BH867" s="7" t="str">
        <f t="shared" ca="1" si="181"/>
        <v/>
      </c>
      <c r="BI867" s="4" t="str">
        <f t="shared" si="189"/>
        <v/>
      </c>
      <c r="BJ867" s="123" t="str">
        <f t="shared" si="182"/>
        <v/>
      </c>
      <c r="BK867" s="140" t="str">
        <f t="shared" si="188"/>
        <v/>
      </c>
      <c r="BP867" s="5"/>
      <c r="BQ867" s="4" t="str">
        <f>IF(IFERROR(VLOOKUP(C867,C868:C$1993,1,0),"")="","",COUNTIF(C:C,C867))</f>
        <v/>
      </c>
      <c r="BS867" s="5"/>
      <c r="BT867" s="5"/>
      <c r="BU867" s="5" t="str">
        <f>IF(B867="","",IF(BQ867="",1+(MAX(BU$2:BU866)),""))</f>
        <v/>
      </c>
      <c r="BV867" s="5" t="str">
        <f t="shared" si="183"/>
        <v/>
      </c>
      <c r="BW867" s="5" t="str">
        <f t="shared" si="184"/>
        <v/>
      </c>
      <c r="BX867" s="14" t="str">
        <f t="shared" si="185"/>
        <v/>
      </c>
      <c r="BY867" s="28"/>
      <c r="BZ867" s="15"/>
      <c r="CA867" s="5" t="str">
        <f t="shared" si="190"/>
        <v/>
      </c>
      <c r="CC867" s="5"/>
      <c r="CD867" s="5" t="str">
        <f t="shared" si="186"/>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t="str">
        <f t="shared" ca="1" si="187"/>
        <v/>
      </c>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43"/>
      <c r="AY868" s="124"/>
      <c r="AZ868" s="124"/>
      <c r="BA868" s="4"/>
      <c r="BB868" s="127"/>
      <c r="BE868" s="9"/>
      <c r="BH868" s="7" t="str">
        <f t="shared" ca="1" si="181"/>
        <v/>
      </c>
      <c r="BI868" s="4" t="str">
        <f t="shared" si="189"/>
        <v/>
      </c>
      <c r="BJ868" s="123" t="str">
        <f t="shared" si="182"/>
        <v/>
      </c>
      <c r="BK868" s="140" t="str">
        <f t="shared" si="188"/>
        <v/>
      </c>
      <c r="BP868" s="5"/>
      <c r="BQ868" s="4" t="str">
        <f>IF(IFERROR(VLOOKUP(C868,C869:C$1993,1,0),"")="","",COUNTIF(C:C,C868))</f>
        <v/>
      </c>
      <c r="BS868" s="5"/>
      <c r="BT868" s="5"/>
      <c r="BU868" s="5" t="str">
        <f>IF(B868="","",IF(BQ868="",1+(MAX(BU$2:BU867)),""))</f>
        <v/>
      </c>
      <c r="BV868" s="5" t="str">
        <f t="shared" si="183"/>
        <v/>
      </c>
      <c r="BW868" s="5" t="str">
        <f t="shared" si="184"/>
        <v/>
      </c>
      <c r="BX868" s="14" t="str">
        <f t="shared" si="185"/>
        <v/>
      </c>
      <c r="BY868" s="28"/>
      <c r="BZ868" s="15"/>
      <c r="CA868" s="5" t="str">
        <f t="shared" si="190"/>
        <v/>
      </c>
      <c r="CC868" s="5"/>
      <c r="CD868" s="5" t="str">
        <f t="shared" si="186"/>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t="str">
        <f t="shared" ca="1" si="187"/>
        <v/>
      </c>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43"/>
      <c r="AY869" s="124"/>
      <c r="AZ869" s="124"/>
      <c r="BA869" s="4"/>
      <c r="BB869" s="127"/>
      <c r="BE869" s="9"/>
      <c r="BH869" s="7" t="str">
        <f t="shared" ca="1" si="181"/>
        <v/>
      </c>
      <c r="BI869" s="4" t="str">
        <f t="shared" si="189"/>
        <v/>
      </c>
      <c r="BJ869" s="123" t="str">
        <f t="shared" si="182"/>
        <v/>
      </c>
      <c r="BK869" s="140" t="str">
        <f t="shared" si="188"/>
        <v/>
      </c>
      <c r="BP869" s="5"/>
      <c r="BQ869" s="4" t="str">
        <f>IF(IFERROR(VLOOKUP(C869,C870:C$1993,1,0),"")="","",COUNTIF(C:C,C869))</f>
        <v/>
      </c>
      <c r="BS869" s="5"/>
      <c r="BT869" s="5"/>
      <c r="BU869" s="5" t="str">
        <f>IF(B869="","",IF(BQ869="",1+(MAX(BU$2:BU868)),""))</f>
        <v/>
      </c>
      <c r="BV869" s="5" t="str">
        <f t="shared" si="183"/>
        <v/>
      </c>
      <c r="BW869" s="5" t="str">
        <f t="shared" si="184"/>
        <v/>
      </c>
      <c r="BX869" s="14" t="str">
        <f t="shared" si="185"/>
        <v/>
      </c>
      <c r="BY869" s="28"/>
      <c r="BZ869" s="15"/>
      <c r="CA869" s="5" t="str">
        <f t="shared" si="190"/>
        <v/>
      </c>
      <c r="CC869" s="5"/>
      <c r="CD869" s="5" t="str">
        <f t="shared" si="186"/>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t="str">
        <f t="shared" ca="1" si="187"/>
        <v/>
      </c>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43"/>
      <c r="AY870" s="124"/>
      <c r="AZ870" s="124"/>
      <c r="BA870" s="4"/>
      <c r="BB870" s="127"/>
      <c r="BE870" s="9"/>
      <c r="BH870" s="7" t="str">
        <f t="shared" ca="1" si="181"/>
        <v/>
      </c>
      <c r="BI870" s="4" t="str">
        <f t="shared" si="189"/>
        <v/>
      </c>
      <c r="BJ870" s="123" t="str">
        <f t="shared" si="182"/>
        <v/>
      </c>
      <c r="BK870" s="140" t="str">
        <f t="shared" si="188"/>
        <v/>
      </c>
      <c r="BP870" s="5"/>
      <c r="BQ870" s="4" t="str">
        <f>IF(IFERROR(VLOOKUP(C870,C871:C$1993,1,0),"")="","",COUNTIF(C:C,C870))</f>
        <v/>
      </c>
      <c r="BS870" s="5"/>
      <c r="BT870" s="5"/>
      <c r="BU870" s="5" t="str">
        <f>IF(B870="","",IF(BQ870="",1+(MAX(BU$2:BU869)),""))</f>
        <v/>
      </c>
      <c r="BV870" s="5" t="str">
        <f t="shared" si="183"/>
        <v/>
      </c>
      <c r="BW870" s="5" t="str">
        <f t="shared" si="184"/>
        <v/>
      </c>
      <c r="BX870" s="14" t="str">
        <f t="shared" si="185"/>
        <v/>
      </c>
      <c r="BY870" s="28"/>
      <c r="BZ870" s="15"/>
      <c r="CA870" s="5" t="str">
        <f t="shared" si="190"/>
        <v/>
      </c>
      <c r="CC870" s="5"/>
      <c r="CD870" s="5" t="str">
        <f t="shared" si="186"/>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t="str">
        <f t="shared" ca="1" si="187"/>
        <v/>
      </c>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43"/>
      <c r="AY871" s="124"/>
      <c r="AZ871" s="124"/>
      <c r="BA871" s="4"/>
      <c r="BB871" s="127"/>
      <c r="BE871" s="9"/>
      <c r="BH871" s="7" t="str">
        <f t="shared" ca="1" si="181"/>
        <v/>
      </c>
      <c r="BI871" s="4" t="str">
        <f t="shared" si="189"/>
        <v/>
      </c>
      <c r="BJ871" s="123" t="str">
        <f t="shared" si="182"/>
        <v/>
      </c>
      <c r="BK871" s="140" t="str">
        <f t="shared" si="188"/>
        <v/>
      </c>
      <c r="BP871" s="5"/>
      <c r="BQ871" s="4" t="str">
        <f>IF(IFERROR(VLOOKUP(C871,C872:C$1993,1,0),"")="","",COUNTIF(C:C,C871))</f>
        <v/>
      </c>
      <c r="BS871" s="5"/>
      <c r="BT871" s="5"/>
      <c r="BU871" s="5" t="str">
        <f>IF(B871="","",IF(BQ871="",1+(MAX(BU$2:BU870)),""))</f>
        <v/>
      </c>
      <c r="BV871" s="5" t="str">
        <f t="shared" si="183"/>
        <v/>
      </c>
      <c r="BW871" s="5" t="str">
        <f t="shared" si="184"/>
        <v/>
      </c>
      <c r="BX871" s="14" t="str">
        <f t="shared" si="185"/>
        <v/>
      </c>
      <c r="BY871" s="28"/>
      <c r="BZ871" s="15"/>
      <c r="CA871" s="5" t="str">
        <f t="shared" si="190"/>
        <v/>
      </c>
      <c r="CC871" s="5"/>
      <c r="CD871" s="5" t="str">
        <f t="shared" si="186"/>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t="str">
        <f t="shared" ca="1" si="187"/>
        <v/>
      </c>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43"/>
      <c r="AY872" s="124"/>
      <c r="AZ872" s="124"/>
      <c r="BA872" s="4"/>
      <c r="BB872" s="127"/>
      <c r="BE872" s="9"/>
      <c r="BH872" s="7" t="str">
        <f t="shared" ca="1" si="181"/>
        <v/>
      </c>
      <c r="BI872" s="4" t="str">
        <f t="shared" si="189"/>
        <v/>
      </c>
      <c r="BJ872" s="123" t="str">
        <f t="shared" si="182"/>
        <v/>
      </c>
      <c r="BK872" s="140" t="str">
        <f t="shared" si="188"/>
        <v/>
      </c>
      <c r="BP872" s="5"/>
      <c r="BQ872" s="4" t="str">
        <f>IF(IFERROR(VLOOKUP(C872,C873:C$1993,1,0),"")="","",COUNTIF(C:C,C872))</f>
        <v/>
      </c>
      <c r="BS872" s="5"/>
      <c r="BT872" s="5"/>
      <c r="BU872" s="5" t="str">
        <f>IF(B872="","",IF(BQ872="",1+(MAX(BU$2:BU871)),""))</f>
        <v/>
      </c>
      <c r="BV872" s="5" t="str">
        <f t="shared" si="183"/>
        <v/>
      </c>
      <c r="BW872" s="5" t="str">
        <f t="shared" si="184"/>
        <v/>
      </c>
      <c r="BX872" s="14" t="str">
        <f t="shared" si="185"/>
        <v/>
      </c>
      <c r="BY872" s="28"/>
      <c r="BZ872" s="15"/>
      <c r="CA872" s="5" t="str">
        <f t="shared" si="190"/>
        <v/>
      </c>
      <c r="CC872" s="5"/>
      <c r="CD872" s="5" t="str">
        <f t="shared" si="186"/>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t="str">
        <f t="shared" ca="1" si="187"/>
        <v/>
      </c>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43"/>
      <c r="AY873" s="124"/>
      <c r="AZ873" s="124"/>
      <c r="BA873" s="4"/>
      <c r="BB873" s="127"/>
      <c r="BE873" s="9"/>
      <c r="BH873" s="7" t="str">
        <f t="shared" ca="1" si="181"/>
        <v/>
      </c>
      <c r="BI873" s="4" t="str">
        <f t="shared" si="189"/>
        <v/>
      </c>
      <c r="BJ873" s="123" t="str">
        <f t="shared" si="182"/>
        <v/>
      </c>
      <c r="BK873" s="140" t="str">
        <f t="shared" si="188"/>
        <v/>
      </c>
      <c r="BP873" s="5"/>
      <c r="BQ873" s="4" t="str">
        <f>IF(IFERROR(VLOOKUP(C873,C874:C$1993,1,0),"")="","",COUNTIF(C:C,C873))</f>
        <v/>
      </c>
      <c r="BS873" s="5"/>
      <c r="BT873" s="5"/>
      <c r="BU873" s="5" t="str">
        <f>IF(B873="","",IF(BQ873="",1+(MAX(BU$2:BU872)),""))</f>
        <v/>
      </c>
      <c r="BV873" s="5" t="str">
        <f t="shared" si="183"/>
        <v/>
      </c>
      <c r="BW873" s="5" t="str">
        <f t="shared" si="184"/>
        <v/>
      </c>
      <c r="BX873" s="14" t="str">
        <f t="shared" si="185"/>
        <v/>
      </c>
      <c r="BY873" s="28"/>
      <c r="BZ873" s="15"/>
      <c r="CA873" s="5" t="str">
        <f t="shared" si="190"/>
        <v/>
      </c>
      <c r="CC873" s="5"/>
      <c r="CD873" s="5" t="str">
        <f t="shared" si="186"/>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t="str">
        <f t="shared" ca="1" si="187"/>
        <v/>
      </c>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43"/>
      <c r="AY874" s="124"/>
      <c r="AZ874" s="124"/>
      <c r="BA874" s="4"/>
      <c r="BB874" s="127"/>
      <c r="BE874" s="9"/>
      <c r="BH874" s="7" t="str">
        <f t="shared" ca="1" si="181"/>
        <v/>
      </c>
      <c r="BI874" s="4" t="str">
        <f t="shared" si="189"/>
        <v/>
      </c>
      <c r="BJ874" s="123" t="str">
        <f t="shared" si="182"/>
        <v/>
      </c>
      <c r="BK874" s="140" t="str">
        <f t="shared" si="188"/>
        <v/>
      </c>
      <c r="BP874" s="5"/>
      <c r="BQ874" s="4" t="str">
        <f>IF(IFERROR(VLOOKUP(C874,C875:C$1993,1,0),"")="","",COUNTIF(C:C,C874))</f>
        <v/>
      </c>
      <c r="BS874" s="5"/>
      <c r="BT874" s="5"/>
      <c r="BU874" s="5" t="str">
        <f>IF(B874="","",IF(BQ874="",1+(MAX(BU$2:BU873)),""))</f>
        <v/>
      </c>
      <c r="BV874" s="5" t="str">
        <f t="shared" si="183"/>
        <v/>
      </c>
      <c r="BW874" s="5" t="str">
        <f t="shared" si="184"/>
        <v/>
      </c>
      <c r="BX874" s="14" t="str">
        <f t="shared" si="185"/>
        <v/>
      </c>
      <c r="BY874" s="28"/>
      <c r="BZ874" s="15"/>
      <c r="CA874" s="5" t="str">
        <f t="shared" si="190"/>
        <v/>
      </c>
      <c r="CC874" s="5"/>
      <c r="CD874" s="5" t="str">
        <f t="shared" si="186"/>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t="str">
        <f t="shared" ca="1" si="187"/>
        <v/>
      </c>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43"/>
      <c r="AY875" s="124"/>
      <c r="AZ875" s="124"/>
      <c r="BA875" s="4"/>
      <c r="BB875" s="127"/>
      <c r="BE875" s="9"/>
      <c r="BH875" s="7" t="str">
        <f t="shared" ca="1" si="181"/>
        <v/>
      </c>
      <c r="BI875" s="4" t="str">
        <f t="shared" si="189"/>
        <v/>
      </c>
      <c r="BJ875" s="123" t="str">
        <f t="shared" si="182"/>
        <v/>
      </c>
      <c r="BK875" s="140" t="str">
        <f t="shared" si="188"/>
        <v/>
      </c>
      <c r="BP875" s="5"/>
      <c r="BQ875" s="4" t="str">
        <f>IF(IFERROR(VLOOKUP(C875,C876:C$1993,1,0),"")="","",COUNTIF(C:C,C875))</f>
        <v/>
      </c>
      <c r="BS875" s="5"/>
      <c r="BT875" s="5"/>
      <c r="BU875" s="5" t="str">
        <f>IF(B875="","",IF(BQ875="",1+(MAX(BU$2:BU874)),""))</f>
        <v/>
      </c>
      <c r="BV875" s="5" t="str">
        <f t="shared" si="183"/>
        <v/>
      </c>
      <c r="BW875" s="5" t="str">
        <f t="shared" si="184"/>
        <v/>
      </c>
      <c r="BX875" s="14" t="str">
        <f t="shared" si="185"/>
        <v/>
      </c>
      <c r="BY875" s="28"/>
      <c r="BZ875" s="15"/>
      <c r="CA875" s="5" t="str">
        <f t="shared" si="190"/>
        <v/>
      </c>
      <c r="CC875" s="5"/>
      <c r="CD875" s="5" t="str">
        <f t="shared" si="186"/>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t="str">
        <f t="shared" ca="1" si="187"/>
        <v/>
      </c>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43"/>
      <c r="AY876" s="124"/>
      <c r="AZ876" s="124"/>
      <c r="BA876" s="4"/>
      <c r="BB876" s="127"/>
      <c r="BE876" s="9"/>
      <c r="BH876" s="7" t="str">
        <f t="shared" ca="1" si="181"/>
        <v/>
      </c>
      <c r="BI876" s="4" t="str">
        <f t="shared" si="189"/>
        <v/>
      </c>
      <c r="BJ876" s="123" t="str">
        <f t="shared" si="182"/>
        <v/>
      </c>
      <c r="BK876" s="140" t="str">
        <f t="shared" si="188"/>
        <v/>
      </c>
      <c r="BP876" s="5"/>
      <c r="BQ876" s="4" t="str">
        <f>IF(IFERROR(VLOOKUP(C876,C877:C$1993,1,0),"")="","",COUNTIF(C:C,C876))</f>
        <v/>
      </c>
      <c r="BS876" s="5"/>
      <c r="BT876" s="5"/>
      <c r="BU876" s="5" t="str">
        <f>IF(B876="","",IF(BQ876="",1+(MAX(BU$2:BU875)),""))</f>
        <v/>
      </c>
      <c r="BV876" s="5" t="str">
        <f t="shared" si="183"/>
        <v/>
      </c>
      <c r="BW876" s="5" t="str">
        <f t="shared" si="184"/>
        <v/>
      </c>
      <c r="BX876" s="14" t="str">
        <f t="shared" si="185"/>
        <v/>
      </c>
      <c r="BY876" s="28"/>
      <c r="BZ876" s="15"/>
      <c r="CA876" s="5" t="str">
        <f t="shared" si="190"/>
        <v/>
      </c>
      <c r="CC876" s="5"/>
      <c r="CD876" s="5" t="str">
        <f t="shared" si="186"/>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t="str">
        <f t="shared" ca="1" si="187"/>
        <v/>
      </c>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43"/>
      <c r="AY877" s="124"/>
      <c r="AZ877" s="124"/>
      <c r="BA877" s="4"/>
      <c r="BB877" s="127"/>
      <c r="BE877" s="9"/>
      <c r="BH877" s="7" t="str">
        <f t="shared" ca="1" si="181"/>
        <v/>
      </c>
      <c r="BI877" s="4" t="str">
        <f t="shared" si="189"/>
        <v/>
      </c>
      <c r="BJ877" s="123" t="str">
        <f t="shared" si="182"/>
        <v/>
      </c>
      <c r="BK877" s="140" t="str">
        <f t="shared" si="188"/>
        <v/>
      </c>
      <c r="BP877" s="5"/>
      <c r="BQ877" s="4" t="str">
        <f>IF(IFERROR(VLOOKUP(C877,C878:C$1993,1,0),"")="","",COUNTIF(C:C,C877))</f>
        <v/>
      </c>
      <c r="BS877" s="5"/>
      <c r="BT877" s="5"/>
      <c r="BU877" s="5" t="str">
        <f>IF(B877="","",IF(BQ877="",1+(MAX(BU$2:BU876)),""))</f>
        <v/>
      </c>
      <c r="BV877" s="5" t="str">
        <f t="shared" si="183"/>
        <v/>
      </c>
      <c r="BW877" s="5" t="str">
        <f t="shared" si="184"/>
        <v/>
      </c>
      <c r="BX877" s="14" t="str">
        <f t="shared" si="185"/>
        <v/>
      </c>
      <c r="BY877" s="28"/>
      <c r="BZ877" s="15"/>
      <c r="CA877" s="5" t="str">
        <f t="shared" si="190"/>
        <v/>
      </c>
      <c r="CC877" s="5"/>
      <c r="CD877" s="5" t="str">
        <f t="shared" si="186"/>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t="str">
        <f t="shared" ca="1" si="187"/>
        <v/>
      </c>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43"/>
      <c r="AY878" s="124"/>
      <c r="AZ878" s="124"/>
      <c r="BA878" s="4"/>
      <c r="BB878" s="127"/>
      <c r="BE878" s="9"/>
      <c r="BH878" s="7" t="str">
        <f t="shared" ca="1" si="181"/>
        <v/>
      </c>
      <c r="BI878" s="4" t="str">
        <f t="shared" si="189"/>
        <v/>
      </c>
      <c r="BJ878" s="123" t="str">
        <f t="shared" si="182"/>
        <v/>
      </c>
      <c r="BK878" s="140" t="str">
        <f t="shared" si="188"/>
        <v/>
      </c>
      <c r="BP878" s="5"/>
      <c r="BQ878" s="4" t="str">
        <f>IF(IFERROR(VLOOKUP(C878,C879:C$1993,1,0),"")="","",COUNTIF(C:C,C878))</f>
        <v/>
      </c>
      <c r="BS878" s="5"/>
      <c r="BT878" s="5"/>
      <c r="BU878" s="5" t="str">
        <f>IF(B878="","",IF(BQ878="",1+(MAX(BU$2:BU877)),""))</f>
        <v/>
      </c>
      <c r="BV878" s="5" t="str">
        <f t="shared" si="183"/>
        <v/>
      </c>
      <c r="BW878" s="5" t="str">
        <f t="shared" si="184"/>
        <v/>
      </c>
      <c r="BX878" s="14" t="str">
        <f t="shared" si="185"/>
        <v/>
      </c>
      <c r="BY878" s="28"/>
      <c r="BZ878" s="15"/>
      <c r="CA878" s="5" t="str">
        <f t="shared" si="190"/>
        <v/>
      </c>
      <c r="CC878" s="5"/>
      <c r="CD878" s="5" t="str">
        <f t="shared" si="186"/>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t="str">
        <f t="shared" ca="1" si="187"/>
        <v/>
      </c>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43"/>
      <c r="AY879" s="124"/>
      <c r="AZ879" s="124"/>
      <c r="BA879" s="4"/>
      <c r="BB879" s="127"/>
      <c r="BE879" s="9"/>
      <c r="BH879" s="7" t="str">
        <f t="shared" ca="1" si="181"/>
        <v/>
      </c>
      <c r="BI879" s="4" t="str">
        <f t="shared" si="189"/>
        <v/>
      </c>
      <c r="BJ879" s="123" t="str">
        <f t="shared" si="182"/>
        <v/>
      </c>
      <c r="BK879" s="140" t="str">
        <f t="shared" si="188"/>
        <v/>
      </c>
      <c r="BP879" s="5"/>
      <c r="BQ879" s="4" t="str">
        <f>IF(IFERROR(VLOOKUP(C879,C880:C$1993,1,0),"")="","",COUNTIF(C:C,C879))</f>
        <v/>
      </c>
      <c r="BS879" s="5"/>
      <c r="BT879" s="5"/>
      <c r="BU879" s="5" t="str">
        <f>IF(B879="","",IF(BQ879="",1+(MAX(BU$2:BU878)),""))</f>
        <v/>
      </c>
      <c r="BV879" s="5" t="str">
        <f t="shared" si="183"/>
        <v/>
      </c>
      <c r="BW879" s="5" t="str">
        <f t="shared" si="184"/>
        <v/>
      </c>
      <c r="BX879" s="14" t="str">
        <f t="shared" si="185"/>
        <v/>
      </c>
      <c r="BY879" s="28"/>
      <c r="BZ879" s="15"/>
      <c r="CA879" s="5" t="str">
        <f t="shared" si="190"/>
        <v/>
      </c>
      <c r="CC879" s="5"/>
      <c r="CD879" s="5" t="str">
        <f t="shared" si="186"/>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t="str">
        <f t="shared" ca="1" si="187"/>
        <v/>
      </c>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43"/>
      <c r="AY880" s="124"/>
      <c r="AZ880" s="124"/>
      <c r="BA880" s="4"/>
      <c r="BB880" s="127"/>
      <c r="BE880" s="9"/>
      <c r="BH880" s="7" t="str">
        <f t="shared" ca="1" si="181"/>
        <v/>
      </c>
      <c r="BI880" s="4" t="str">
        <f t="shared" si="189"/>
        <v/>
      </c>
      <c r="BJ880" s="123" t="str">
        <f t="shared" si="182"/>
        <v/>
      </c>
      <c r="BK880" s="140" t="str">
        <f t="shared" si="188"/>
        <v/>
      </c>
      <c r="BP880" s="5"/>
      <c r="BQ880" s="4" t="str">
        <f>IF(IFERROR(VLOOKUP(C880,C881:C$1993,1,0),"")="","",COUNTIF(C:C,C880))</f>
        <v/>
      </c>
      <c r="BS880" s="5"/>
      <c r="BT880" s="5"/>
      <c r="BU880" s="5" t="str">
        <f>IF(B880="","",IF(BQ880="",1+(MAX(BU$2:BU879)),""))</f>
        <v/>
      </c>
      <c r="BV880" s="5" t="str">
        <f t="shared" si="183"/>
        <v/>
      </c>
      <c r="BW880" s="5" t="str">
        <f t="shared" si="184"/>
        <v/>
      </c>
      <c r="BX880" s="14" t="str">
        <f t="shared" si="185"/>
        <v/>
      </c>
      <c r="BY880" s="28"/>
      <c r="BZ880" s="15"/>
      <c r="CA880" s="5" t="str">
        <f t="shared" si="190"/>
        <v/>
      </c>
      <c r="CC880" s="5"/>
      <c r="CD880" s="5" t="str">
        <f t="shared" si="186"/>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t="str">
        <f t="shared" ca="1" si="187"/>
        <v/>
      </c>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43"/>
      <c r="AY881" s="124"/>
      <c r="AZ881" s="124"/>
      <c r="BA881" s="4"/>
      <c r="BB881" s="127"/>
      <c r="BE881" s="9"/>
      <c r="BH881" s="7" t="str">
        <f t="shared" ca="1" si="181"/>
        <v/>
      </c>
      <c r="BI881" s="4" t="str">
        <f t="shared" si="189"/>
        <v/>
      </c>
      <c r="BJ881" s="123" t="str">
        <f t="shared" si="182"/>
        <v/>
      </c>
      <c r="BK881" s="140" t="str">
        <f t="shared" si="188"/>
        <v/>
      </c>
      <c r="BP881" s="5"/>
      <c r="BQ881" s="4" t="str">
        <f>IF(IFERROR(VLOOKUP(C881,C882:C$1993,1,0),"")="","",COUNTIF(C:C,C881))</f>
        <v/>
      </c>
      <c r="BS881" s="5"/>
      <c r="BT881" s="5"/>
      <c r="BU881" s="5" t="str">
        <f>IF(B881="","",IF(BQ881="",1+(MAX(BU$2:BU880)),""))</f>
        <v/>
      </c>
      <c r="BV881" s="5" t="str">
        <f t="shared" si="183"/>
        <v/>
      </c>
      <c r="BW881" s="5" t="str">
        <f t="shared" si="184"/>
        <v/>
      </c>
      <c r="BX881" s="14" t="str">
        <f t="shared" si="185"/>
        <v/>
      </c>
      <c r="BY881" s="28"/>
      <c r="BZ881" s="15"/>
      <c r="CA881" s="5" t="str">
        <f t="shared" si="190"/>
        <v/>
      </c>
      <c r="CC881" s="5"/>
      <c r="CD881" s="5" t="str">
        <f t="shared" si="186"/>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t="str">
        <f t="shared" ca="1" si="187"/>
        <v/>
      </c>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43"/>
      <c r="AY882" s="124"/>
      <c r="AZ882" s="124"/>
      <c r="BA882" s="4"/>
      <c r="BB882" s="127"/>
      <c r="BE882" s="9"/>
      <c r="BH882" s="7" t="str">
        <f t="shared" ca="1" si="181"/>
        <v/>
      </c>
      <c r="BI882" s="4" t="str">
        <f t="shared" si="189"/>
        <v/>
      </c>
      <c r="BJ882" s="123" t="str">
        <f t="shared" si="182"/>
        <v/>
      </c>
      <c r="BK882" s="140" t="str">
        <f t="shared" si="188"/>
        <v/>
      </c>
      <c r="BP882" s="5"/>
      <c r="BQ882" s="4" t="str">
        <f>IF(IFERROR(VLOOKUP(C882,C883:C$1993,1,0),"")="","",COUNTIF(C:C,C882))</f>
        <v/>
      </c>
      <c r="BS882" s="5"/>
      <c r="BT882" s="5"/>
      <c r="BU882" s="5" t="str">
        <f>IF(B882="","",IF(BQ882="",1+(MAX(BU$2:BU881)),""))</f>
        <v/>
      </c>
      <c r="BV882" s="5" t="str">
        <f t="shared" si="183"/>
        <v/>
      </c>
      <c r="BW882" s="5" t="str">
        <f t="shared" si="184"/>
        <v/>
      </c>
      <c r="BX882" s="14" t="str">
        <f t="shared" si="185"/>
        <v/>
      </c>
      <c r="BY882" s="28"/>
      <c r="BZ882" s="15"/>
      <c r="CA882" s="5" t="str">
        <f t="shared" si="190"/>
        <v/>
      </c>
      <c r="CC882" s="5"/>
      <c r="CD882" s="5" t="str">
        <f t="shared" si="186"/>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t="str">
        <f t="shared" ca="1" si="187"/>
        <v/>
      </c>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43"/>
      <c r="AY883" s="124"/>
      <c r="AZ883" s="124"/>
      <c r="BA883" s="4"/>
      <c r="BB883" s="127"/>
      <c r="BE883" s="9"/>
      <c r="BH883" s="7" t="str">
        <f t="shared" ca="1" si="181"/>
        <v/>
      </c>
      <c r="BI883" s="4" t="str">
        <f t="shared" si="189"/>
        <v/>
      </c>
      <c r="BJ883" s="123" t="str">
        <f t="shared" si="182"/>
        <v/>
      </c>
      <c r="BK883" s="140" t="str">
        <f t="shared" si="188"/>
        <v/>
      </c>
      <c r="BP883" s="5"/>
      <c r="BQ883" s="4" t="str">
        <f>IF(IFERROR(VLOOKUP(C883,C884:C$1993,1,0),"")="","",COUNTIF(C:C,C883))</f>
        <v/>
      </c>
      <c r="BS883" s="5"/>
      <c r="BT883" s="5"/>
      <c r="BU883" s="5" t="str">
        <f>IF(B883="","",IF(BQ883="",1+(MAX(BU$2:BU882)),""))</f>
        <v/>
      </c>
      <c r="BV883" s="5" t="str">
        <f t="shared" si="183"/>
        <v/>
      </c>
      <c r="BW883" s="5" t="str">
        <f t="shared" si="184"/>
        <v/>
      </c>
      <c r="BX883" s="14" t="str">
        <f t="shared" si="185"/>
        <v/>
      </c>
      <c r="BY883" s="28"/>
      <c r="BZ883" s="15"/>
      <c r="CA883" s="5" t="str">
        <f t="shared" si="190"/>
        <v/>
      </c>
      <c r="CC883" s="5"/>
      <c r="CD883" s="5" t="str">
        <f t="shared" si="186"/>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t="str">
        <f t="shared" ca="1" si="187"/>
        <v/>
      </c>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43"/>
      <c r="AY884" s="124"/>
      <c r="AZ884" s="124"/>
      <c r="BA884" s="4"/>
      <c r="BB884" s="127"/>
      <c r="BE884" s="9"/>
      <c r="BH884" s="7" t="str">
        <f t="shared" ca="1" si="181"/>
        <v/>
      </c>
      <c r="BI884" s="4" t="str">
        <f t="shared" si="189"/>
        <v/>
      </c>
      <c r="BJ884" s="123" t="str">
        <f t="shared" si="182"/>
        <v/>
      </c>
      <c r="BK884" s="140" t="str">
        <f t="shared" si="188"/>
        <v/>
      </c>
      <c r="BP884" s="5"/>
      <c r="BQ884" s="4" t="str">
        <f>IF(IFERROR(VLOOKUP(C884,C885:C$1993,1,0),"")="","",COUNTIF(C:C,C884))</f>
        <v/>
      </c>
      <c r="BS884" s="5"/>
      <c r="BT884" s="5"/>
      <c r="BU884" s="5" t="str">
        <f>IF(B884="","",IF(BQ884="",1+(MAX(BU$2:BU883)),""))</f>
        <v/>
      </c>
      <c r="BV884" s="5" t="str">
        <f t="shared" si="183"/>
        <v/>
      </c>
      <c r="BW884" s="5" t="str">
        <f t="shared" si="184"/>
        <v/>
      </c>
      <c r="BX884" s="14" t="str">
        <f t="shared" si="185"/>
        <v/>
      </c>
      <c r="BY884" s="28"/>
      <c r="BZ884" s="15"/>
      <c r="CA884" s="5" t="str">
        <f t="shared" si="190"/>
        <v/>
      </c>
      <c r="CC884" s="5"/>
      <c r="CD884" s="5" t="str">
        <f t="shared" si="186"/>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t="str">
        <f t="shared" ca="1" si="187"/>
        <v/>
      </c>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43"/>
      <c r="AY885" s="124"/>
      <c r="AZ885" s="124"/>
      <c r="BA885" s="4"/>
      <c r="BB885" s="127"/>
      <c r="BE885" s="9"/>
      <c r="BH885" s="7" t="str">
        <f t="shared" ca="1" si="181"/>
        <v/>
      </c>
      <c r="BI885" s="4" t="str">
        <f t="shared" si="189"/>
        <v/>
      </c>
      <c r="BJ885" s="123" t="str">
        <f t="shared" si="182"/>
        <v/>
      </c>
      <c r="BK885" s="140" t="str">
        <f t="shared" si="188"/>
        <v/>
      </c>
      <c r="BP885" s="5"/>
      <c r="BQ885" s="4" t="str">
        <f>IF(IFERROR(VLOOKUP(C885,C886:C$1993,1,0),"")="","",COUNTIF(C:C,C885))</f>
        <v/>
      </c>
      <c r="BS885" s="5"/>
      <c r="BT885" s="5"/>
      <c r="BU885" s="5" t="str">
        <f>IF(B885="","",IF(BQ885="",1+(MAX(BU$2:BU884)),""))</f>
        <v/>
      </c>
      <c r="BV885" s="5" t="str">
        <f t="shared" si="183"/>
        <v/>
      </c>
      <c r="BW885" s="5" t="str">
        <f t="shared" si="184"/>
        <v/>
      </c>
      <c r="BX885" s="14" t="str">
        <f t="shared" si="185"/>
        <v/>
      </c>
      <c r="BY885" s="28"/>
      <c r="BZ885" s="15"/>
      <c r="CA885" s="5" t="str">
        <f t="shared" si="190"/>
        <v/>
      </c>
      <c r="CC885" s="5"/>
      <c r="CD885" s="5" t="str">
        <f t="shared" si="186"/>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t="str">
        <f t="shared" ca="1" si="187"/>
        <v/>
      </c>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43"/>
      <c r="AY886" s="124"/>
      <c r="AZ886" s="124"/>
      <c r="BA886" s="4"/>
      <c r="BB886" s="127"/>
      <c r="BE886" s="9"/>
      <c r="BH886" s="7" t="str">
        <f t="shared" ca="1" si="181"/>
        <v/>
      </c>
      <c r="BI886" s="4" t="str">
        <f t="shared" si="189"/>
        <v/>
      </c>
      <c r="BJ886" s="123" t="str">
        <f t="shared" si="182"/>
        <v/>
      </c>
      <c r="BK886" s="140" t="str">
        <f t="shared" si="188"/>
        <v/>
      </c>
      <c r="BP886" s="5"/>
      <c r="BQ886" s="4" t="str">
        <f>IF(IFERROR(VLOOKUP(C886,C887:C$1993,1,0),"")="","",COUNTIF(C:C,C886))</f>
        <v/>
      </c>
      <c r="BS886" s="5"/>
      <c r="BT886" s="5"/>
      <c r="BU886" s="5" t="str">
        <f>IF(B886="","",IF(BQ886="",1+(MAX(BU$2:BU885)),""))</f>
        <v/>
      </c>
      <c r="BV886" s="5" t="str">
        <f t="shared" si="183"/>
        <v/>
      </c>
      <c r="BW886" s="5" t="str">
        <f t="shared" si="184"/>
        <v/>
      </c>
      <c r="BX886" s="14" t="str">
        <f t="shared" si="185"/>
        <v/>
      </c>
      <c r="BY886" s="28"/>
      <c r="BZ886" s="15"/>
      <c r="CA886" s="5" t="str">
        <f t="shared" si="190"/>
        <v/>
      </c>
      <c r="CC886" s="5"/>
      <c r="CD886" s="5" t="str">
        <f t="shared" si="186"/>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t="str">
        <f t="shared" ca="1" si="187"/>
        <v/>
      </c>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43"/>
      <c r="AY887" s="124"/>
      <c r="AZ887" s="124"/>
      <c r="BA887" s="4"/>
      <c r="BB887" s="127"/>
      <c r="BE887" s="9"/>
      <c r="BH887" s="7" t="str">
        <f t="shared" ca="1" si="181"/>
        <v/>
      </c>
      <c r="BI887" s="4" t="str">
        <f t="shared" si="189"/>
        <v/>
      </c>
      <c r="BJ887" s="123" t="str">
        <f t="shared" si="182"/>
        <v/>
      </c>
      <c r="BK887" s="140" t="str">
        <f t="shared" si="188"/>
        <v/>
      </c>
      <c r="BP887" s="5"/>
      <c r="BQ887" s="4" t="str">
        <f>IF(IFERROR(VLOOKUP(C887,C888:C$1993,1,0),"")="","",COUNTIF(C:C,C887))</f>
        <v/>
      </c>
      <c r="BS887" s="5"/>
      <c r="BT887" s="5"/>
      <c r="BU887" s="5" t="str">
        <f>IF(B887="","",IF(BQ887="",1+(MAX(BU$2:BU886)),""))</f>
        <v/>
      </c>
      <c r="BV887" s="5" t="str">
        <f t="shared" si="183"/>
        <v/>
      </c>
      <c r="BW887" s="5" t="str">
        <f t="shared" si="184"/>
        <v/>
      </c>
      <c r="BX887" s="14" t="str">
        <f t="shared" si="185"/>
        <v/>
      </c>
      <c r="BY887" s="28"/>
      <c r="BZ887" s="15"/>
      <c r="CA887" s="5" t="str">
        <f t="shared" si="190"/>
        <v/>
      </c>
      <c r="CC887" s="5"/>
      <c r="CD887" s="5" t="str">
        <f t="shared" si="186"/>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t="str">
        <f t="shared" ca="1" si="187"/>
        <v/>
      </c>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43"/>
      <c r="AY888" s="124"/>
      <c r="AZ888" s="124"/>
      <c r="BA888" s="4"/>
      <c r="BB888" s="127"/>
      <c r="BE888" s="9"/>
      <c r="BH888" s="7" t="str">
        <f t="shared" ca="1" si="181"/>
        <v/>
      </c>
      <c r="BI888" s="4" t="str">
        <f t="shared" si="189"/>
        <v/>
      </c>
      <c r="BJ888" s="123" t="str">
        <f t="shared" si="182"/>
        <v/>
      </c>
      <c r="BK888" s="140" t="str">
        <f t="shared" si="188"/>
        <v/>
      </c>
      <c r="BP888" s="5"/>
      <c r="BQ888" s="4" t="str">
        <f>IF(IFERROR(VLOOKUP(C888,C889:C$1993,1,0),"")="","",COUNTIF(C:C,C888))</f>
        <v/>
      </c>
      <c r="BS888" s="5"/>
      <c r="BT888" s="5"/>
      <c r="BU888" s="5" t="str">
        <f>IF(B888="","",IF(BQ888="",1+(MAX(BU$2:BU887)),""))</f>
        <v/>
      </c>
      <c r="BV888" s="5" t="str">
        <f t="shared" si="183"/>
        <v/>
      </c>
      <c r="BW888" s="5" t="str">
        <f t="shared" si="184"/>
        <v/>
      </c>
      <c r="BX888" s="14" t="str">
        <f t="shared" si="185"/>
        <v/>
      </c>
      <c r="BY888" s="28"/>
      <c r="BZ888" s="15"/>
      <c r="CA888" s="5" t="str">
        <f t="shared" si="190"/>
        <v/>
      </c>
      <c r="CC888" s="5"/>
      <c r="CD888" s="5" t="str">
        <f t="shared" si="186"/>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t="str">
        <f t="shared" ca="1" si="187"/>
        <v/>
      </c>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43"/>
      <c r="AY889" s="124"/>
      <c r="AZ889" s="124"/>
      <c r="BA889" s="4"/>
      <c r="BB889" s="127"/>
      <c r="BE889" s="9"/>
      <c r="BH889" s="7" t="str">
        <f t="shared" ca="1" si="181"/>
        <v/>
      </c>
      <c r="BI889" s="4" t="str">
        <f t="shared" si="189"/>
        <v/>
      </c>
      <c r="BJ889" s="123" t="str">
        <f t="shared" si="182"/>
        <v/>
      </c>
      <c r="BK889" s="140" t="str">
        <f t="shared" si="188"/>
        <v/>
      </c>
      <c r="BP889" s="5"/>
      <c r="BQ889" s="4" t="str">
        <f>IF(IFERROR(VLOOKUP(C889,C890:C$1993,1,0),"")="","",COUNTIF(C:C,C889))</f>
        <v/>
      </c>
      <c r="BS889" s="5"/>
      <c r="BT889" s="5"/>
      <c r="BU889" s="5" t="str">
        <f>IF(B889="","",IF(BQ889="",1+(MAX(BU$2:BU888)),""))</f>
        <v/>
      </c>
      <c r="BV889" s="5" t="str">
        <f t="shared" si="183"/>
        <v/>
      </c>
      <c r="BW889" s="5" t="str">
        <f t="shared" si="184"/>
        <v/>
      </c>
      <c r="BX889" s="14" t="str">
        <f t="shared" si="185"/>
        <v/>
      </c>
      <c r="BY889" s="28"/>
      <c r="BZ889" s="15"/>
      <c r="CA889" s="5" t="str">
        <f t="shared" si="190"/>
        <v/>
      </c>
      <c r="CC889" s="5"/>
      <c r="CD889" s="5" t="str">
        <f t="shared" si="186"/>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t="str">
        <f t="shared" ca="1" si="187"/>
        <v/>
      </c>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43"/>
      <c r="AY890" s="124"/>
      <c r="AZ890" s="124"/>
      <c r="BA890" s="4"/>
      <c r="BB890" s="127"/>
      <c r="BE890" s="9"/>
      <c r="BH890" s="7" t="str">
        <f t="shared" ca="1" si="181"/>
        <v/>
      </c>
      <c r="BI890" s="4" t="str">
        <f t="shared" si="189"/>
        <v/>
      </c>
      <c r="BJ890" s="123" t="str">
        <f t="shared" si="182"/>
        <v/>
      </c>
      <c r="BK890" s="140" t="str">
        <f t="shared" si="188"/>
        <v/>
      </c>
      <c r="BP890" s="5"/>
      <c r="BQ890" s="4" t="str">
        <f>IF(IFERROR(VLOOKUP(C890,C891:C$1993,1,0),"")="","",COUNTIF(C:C,C890))</f>
        <v/>
      </c>
      <c r="BS890" s="5"/>
      <c r="BT890" s="5"/>
      <c r="BU890" s="5" t="str">
        <f>IF(B890="","",IF(BQ890="",1+(MAX(BU$2:BU889)),""))</f>
        <v/>
      </c>
      <c r="BV890" s="5" t="str">
        <f t="shared" si="183"/>
        <v/>
      </c>
      <c r="BW890" s="5" t="str">
        <f t="shared" si="184"/>
        <v/>
      </c>
      <c r="BX890" s="14" t="str">
        <f t="shared" si="185"/>
        <v/>
      </c>
      <c r="BY890" s="28"/>
      <c r="BZ890" s="15"/>
      <c r="CA890" s="5" t="str">
        <f t="shared" si="190"/>
        <v/>
      </c>
      <c r="CC890" s="5"/>
      <c r="CD890" s="5" t="str">
        <f t="shared" si="186"/>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t="str">
        <f t="shared" ca="1" si="187"/>
        <v/>
      </c>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43"/>
      <c r="AY891" s="124"/>
      <c r="AZ891" s="124"/>
      <c r="BA891" s="4"/>
      <c r="BB891" s="127"/>
      <c r="BE891" s="9"/>
      <c r="BH891" s="7" t="str">
        <f t="shared" ca="1" si="181"/>
        <v/>
      </c>
      <c r="BI891" s="4" t="str">
        <f t="shared" si="189"/>
        <v/>
      </c>
      <c r="BJ891" s="123" t="str">
        <f t="shared" si="182"/>
        <v/>
      </c>
      <c r="BK891" s="140" t="str">
        <f t="shared" si="188"/>
        <v/>
      </c>
      <c r="BP891" s="5"/>
      <c r="BQ891" s="4" t="str">
        <f>IF(IFERROR(VLOOKUP(C891,C892:C$1993,1,0),"")="","",COUNTIF(C:C,C891))</f>
        <v/>
      </c>
      <c r="BS891" s="5"/>
      <c r="BT891" s="5"/>
      <c r="BU891" s="5" t="str">
        <f>IF(B891="","",IF(BQ891="",1+(MAX(BU$2:BU890)),""))</f>
        <v/>
      </c>
      <c r="BV891" s="5" t="str">
        <f t="shared" si="183"/>
        <v/>
      </c>
      <c r="BW891" s="5" t="str">
        <f t="shared" si="184"/>
        <v/>
      </c>
      <c r="BX891" s="14" t="str">
        <f t="shared" si="185"/>
        <v/>
      </c>
      <c r="BY891" s="28"/>
      <c r="BZ891" s="15"/>
      <c r="CA891" s="5" t="str">
        <f t="shared" si="190"/>
        <v/>
      </c>
      <c r="CC891" s="5"/>
      <c r="CD891" s="5" t="str">
        <f t="shared" si="186"/>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t="str">
        <f t="shared" ca="1" si="187"/>
        <v/>
      </c>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43"/>
      <c r="AY892" s="124"/>
      <c r="AZ892" s="124"/>
      <c r="BA892" s="4"/>
      <c r="BB892" s="127"/>
      <c r="BE892" s="9"/>
      <c r="BH892" s="7" t="str">
        <f t="shared" ca="1" si="181"/>
        <v/>
      </c>
      <c r="BI892" s="4" t="str">
        <f t="shared" si="189"/>
        <v/>
      </c>
      <c r="BJ892" s="123" t="str">
        <f t="shared" si="182"/>
        <v/>
      </c>
      <c r="BK892" s="140" t="str">
        <f t="shared" si="188"/>
        <v/>
      </c>
      <c r="BP892" s="5"/>
      <c r="BQ892" s="4" t="str">
        <f>IF(IFERROR(VLOOKUP(C892,C893:C$1993,1,0),"")="","",COUNTIF(C:C,C892))</f>
        <v/>
      </c>
      <c r="BS892" s="5"/>
      <c r="BT892" s="5"/>
      <c r="BU892" s="5" t="str">
        <f>IF(B892="","",IF(BQ892="",1+(MAX(BU$2:BU891)),""))</f>
        <v/>
      </c>
      <c r="BV892" s="5" t="str">
        <f t="shared" si="183"/>
        <v/>
      </c>
      <c r="BW892" s="5" t="str">
        <f t="shared" si="184"/>
        <v/>
      </c>
      <c r="BX892" s="14" t="str">
        <f t="shared" si="185"/>
        <v/>
      </c>
      <c r="BY892" s="28"/>
      <c r="BZ892" s="15"/>
      <c r="CA892" s="5" t="str">
        <f t="shared" si="190"/>
        <v/>
      </c>
      <c r="CC892" s="5"/>
      <c r="CD892" s="5" t="str">
        <f t="shared" si="186"/>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t="str">
        <f t="shared" ca="1" si="187"/>
        <v/>
      </c>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43"/>
      <c r="AY893" s="124"/>
      <c r="AZ893" s="124"/>
      <c r="BA893" s="4"/>
      <c r="BB893" s="127"/>
      <c r="BE893" s="9"/>
      <c r="BH893" s="7" t="str">
        <f t="shared" ca="1" si="181"/>
        <v/>
      </c>
      <c r="BI893" s="4" t="str">
        <f t="shared" si="189"/>
        <v/>
      </c>
      <c r="BJ893" s="123" t="str">
        <f t="shared" si="182"/>
        <v/>
      </c>
      <c r="BK893" s="140" t="str">
        <f t="shared" si="188"/>
        <v/>
      </c>
      <c r="BP893" s="5"/>
      <c r="BQ893" s="4" t="str">
        <f>IF(IFERROR(VLOOKUP(C893,C894:C$1993,1,0),"")="","",COUNTIF(C:C,C893))</f>
        <v/>
      </c>
      <c r="BS893" s="5"/>
      <c r="BT893" s="5"/>
      <c r="BU893" s="5" t="str">
        <f>IF(B893="","",IF(BQ893="",1+(MAX(BU$2:BU892)),""))</f>
        <v/>
      </c>
      <c r="BV893" s="5" t="str">
        <f t="shared" si="183"/>
        <v/>
      </c>
      <c r="BW893" s="5" t="str">
        <f t="shared" si="184"/>
        <v/>
      </c>
      <c r="BX893" s="14" t="str">
        <f t="shared" si="185"/>
        <v/>
      </c>
      <c r="BY893" s="28"/>
      <c r="BZ893" s="15"/>
      <c r="CA893" s="5" t="str">
        <f t="shared" si="190"/>
        <v/>
      </c>
      <c r="CC893" s="5"/>
      <c r="CD893" s="5" t="str">
        <f t="shared" si="186"/>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t="str">
        <f t="shared" ca="1" si="187"/>
        <v/>
      </c>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43"/>
      <c r="AY894" s="124"/>
      <c r="AZ894" s="124"/>
      <c r="BA894" s="4"/>
      <c r="BB894" s="127"/>
      <c r="BE894" s="9"/>
      <c r="BH894" s="7" t="str">
        <f t="shared" ca="1" si="181"/>
        <v/>
      </c>
      <c r="BI894" s="4" t="str">
        <f t="shared" si="189"/>
        <v/>
      </c>
      <c r="BJ894" s="123" t="str">
        <f t="shared" si="182"/>
        <v/>
      </c>
      <c r="BK894" s="140" t="str">
        <f t="shared" si="188"/>
        <v/>
      </c>
      <c r="BP894" s="5"/>
      <c r="BQ894" s="4" t="str">
        <f>IF(IFERROR(VLOOKUP(C894,C895:C$1993,1,0),"")="","",COUNTIF(C:C,C894))</f>
        <v/>
      </c>
      <c r="BS894" s="5"/>
      <c r="BT894" s="5"/>
      <c r="BU894" s="5" t="str">
        <f>IF(B894="","",IF(BQ894="",1+(MAX(BU$2:BU893)),""))</f>
        <v/>
      </c>
      <c r="BV894" s="5" t="str">
        <f t="shared" si="183"/>
        <v/>
      </c>
      <c r="BW894" s="5" t="str">
        <f t="shared" si="184"/>
        <v/>
      </c>
      <c r="BX894" s="14" t="str">
        <f t="shared" si="185"/>
        <v/>
      </c>
      <c r="BY894" s="28"/>
      <c r="BZ894" s="15"/>
      <c r="CA894" s="5" t="str">
        <f t="shared" si="190"/>
        <v/>
      </c>
      <c r="CC894" s="5"/>
      <c r="CD894" s="5" t="str">
        <f t="shared" si="186"/>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t="str">
        <f t="shared" ca="1" si="187"/>
        <v/>
      </c>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43"/>
      <c r="AY895" s="124"/>
      <c r="AZ895" s="124"/>
      <c r="BA895" s="4"/>
      <c r="BB895" s="127"/>
      <c r="BE895" s="9"/>
      <c r="BH895" s="7" t="str">
        <f t="shared" ca="1" si="181"/>
        <v/>
      </c>
      <c r="BI895" s="4" t="str">
        <f t="shared" si="189"/>
        <v/>
      </c>
      <c r="BJ895" s="123" t="str">
        <f t="shared" si="182"/>
        <v/>
      </c>
      <c r="BK895" s="140" t="str">
        <f t="shared" si="188"/>
        <v/>
      </c>
      <c r="BP895" s="5"/>
      <c r="BQ895" s="4" t="str">
        <f>IF(IFERROR(VLOOKUP(C895,C896:C$1993,1,0),"")="","",COUNTIF(C:C,C895))</f>
        <v/>
      </c>
      <c r="BS895" s="5"/>
      <c r="BT895" s="5"/>
      <c r="BU895" s="5" t="str">
        <f>IF(B895="","",IF(BQ895="",1+(MAX(BU$2:BU894)),""))</f>
        <v/>
      </c>
      <c r="BV895" s="5" t="str">
        <f t="shared" si="183"/>
        <v/>
      </c>
      <c r="BW895" s="5" t="str">
        <f t="shared" si="184"/>
        <v/>
      </c>
      <c r="BX895" s="14" t="str">
        <f t="shared" si="185"/>
        <v/>
      </c>
      <c r="BY895" s="28"/>
      <c r="BZ895" s="15"/>
      <c r="CA895" s="5" t="str">
        <f t="shared" si="190"/>
        <v/>
      </c>
      <c r="CC895" s="5"/>
      <c r="CD895" s="5" t="str">
        <f t="shared" si="186"/>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t="str">
        <f t="shared" ca="1" si="187"/>
        <v/>
      </c>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43"/>
      <c r="AY896" s="124"/>
      <c r="AZ896" s="124"/>
      <c r="BA896" s="4"/>
      <c r="BB896" s="127"/>
      <c r="BE896" s="9"/>
      <c r="BH896" s="7" t="str">
        <f t="shared" ca="1" si="181"/>
        <v/>
      </c>
      <c r="BI896" s="4" t="str">
        <f t="shared" si="189"/>
        <v/>
      </c>
      <c r="BJ896" s="123" t="str">
        <f t="shared" si="182"/>
        <v/>
      </c>
      <c r="BK896" s="140" t="str">
        <f t="shared" si="188"/>
        <v/>
      </c>
      <c r="BP896" s="5"/>
      <c r="BQ896" s="4" t="str">
        <f>IF(IFERROR(VLOOKUP(C896,C897:C$1993,1,0),"")="","",COUNTIF(C:C,C896))</f>
        <v/>
      </c>
      <c r="BS896" s="5"/>
      <c r="BT896" s="5"/>
      <c r="BU896" s="5" t="str">
        <f>IF(B896="","",IF(BQ896="",1+(MAX(BU$2:BU895)),""))</f>
        <v/>
      </c>
      <c r="BV896" s="5" t="str">
        <f t="shared" si="183"/>
        <v/>
      </c>
      <c r="BW896" s="5" t="str">
        <f t="shared" si="184"/>
        <v/>
      </c>
      <c r="BX896" s="14" t="str">
        <f t="shared" si="185"/>
        <v/>
      </c>
      <c r="BY896" s="28"/>
      <c r="BZ896" s="15"/>
      <c r="CA896" s="5" t="str">
        <f t="shared" si="190"/>
        <v/>
      </c>
      <c r="CC896" s="5"/>
      <c r="CD896" s="5" t="str">
        <f t="shared" si="186"/>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t="str">
        <f t="shared" ca="1" si="187"/>
        <v/>
      </c>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43"/>
      <c r="AY897" s="124"/>
      <c r="AZ897" s="124"/>
      <c r="BA897" s="4"/>
      <c r="BB897" s="127"/>
      <c r="BE897" s="9"/>
      <c r="BH897" s="7" t="str">
        <f t="shared" ca="1" si="181"/>
        <v/>
      </c>
      <c r="BI897" s="4" t="str">
        <f t="shared" si="189"/>
        <v/>
      </c>
      <c r="BJ897" s="123" t="str">
        <f t="shared" si="182"/>
        <v/>
      </c>
      <c r="BK897" s="140" t="str">
        <f t="shared" si="188"/>
        <v/>
      </c>
      <c r="BP897" s="5"/>
      <c r="BQ897" s="4" t="str">
        <f>IF(IFERROR(VLOOKUP(C897,C898:C$1993,1,0),"")="","",COUNTIF(C:C,C897))</f>
        <v/>
      </c>
      <c r="BS897" s="5"/>
      <c r="BT897" s="5"/>
      <c r="BU897" s="5" t="str">
        <f>IF(B897="","",IF(BQ897="",1+(MAX(BU$2:BU896)),""))</f>
        <v/>
      </c>
      <c r="BV897" s="5" t="str">
        <f t="shared" si="183"/>
        <v/>
      </c>
      <c r="BW897" s="5" t="str">
        <f t="shared" si="184"/>
        <v/>
      </c>
      <c r="BX897" s="14" t="str">
        <f t="shared" si="185"/>
        <v/>
      </c>
      <c r="BY897" s="28"/>
      <c r="BZ897" s="15"/>
      <c r="CA897" s="5" t="str">
        <f t="shared" si="190"/>
        <v/>
      </c>
      <c r="CC897" s="5"/>
      <c r="CD897" s="5" t="str">
        <f t="shared" si="186"/>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t="str">
        <f t="shared" ca="1" si="187"/>
        <v/>
      </c>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43"/>
      <c r="AY898" s="124"/>
      <c r="AZ898" s="124"/>
      <c r="BA898" s="4"/>
      <c r="BB898" s="127"/>
      <c r="BE898" s="9"/>
      <c r="BH898" s="7" t="str">
        <f t="shared" ref="BH898:BH961" ca="1" si="193">IFERROR(IF(BE898="","",IF(BA898=5,"",IF(BE898-TODAY()&gt;0,"VIGENTE","VENCIDO"))),"")</f>
        <v/>
      </c>
      <c r="BI898" s="4" t="str">
        <f t="shared" si="189"/>
        <v/>
      </c>
      <c r="BJ898" s="123" t="str">
        <f t="shared" ref="BJ898:BJ961" si="194">IFERROR(IF(AA898="","",AA898/V898),"")</f>
        <v/>
      </c>
      <c r="BK898" s="140" t="str">
        <f t="shared" si="188"/>
        <v/>
      </c>
      <c r="BP898" s="5"/>
      <c r="BQ898" s="4" t="str">
        <f>IF(IFERROR(VLOOKUP(C898,C899:C$1993,1,0),"")="","",COUNTIF(C:C,C898))</f>
        <v/>
      </c>
      <c r="BS898" s="5"/>
      <c r="BT898" s="5"/>
      <c r="BU898" s="5" t="str">
        <f>IF(B898="","",IF(BQ898="",1+(MAX(BU$2:BU897)),""))</f>
        <v/>
      </c>
      <c r="BV898" s="5" t="str">
        <f t="shared" ref="BV898:BV961" si="195">IF(BU898="","",Z898)</f>
        <v/>
      </c>
      <c r="BW898" s="5" t="str">
        <f t="shared" ref="BW898:BW961" si="196">IF(BU898="","",H898)</f>
        <v/>
      </c>
      <c r="BX898" s="14" t="str">
        <f t="shared" ref="BX898:BX961" si="197">IF(BU898="","",C898)</f>
        <v/>
      </c>
      <c r="BY898" s="28"/>
      <c r="BZ898" s="15"/>
      <c r="CA898" s="5" t="str">
        <f t="shared" si="190"/>
        <v/>
      </c>
      <c r="CC898" s="5"/>
      <c r="CD898" s="5" t="str">
        <f t="shared" ref="CD898:CD961" si="198">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t="str">
        <f t="shared" ref="A899:A962" ca="1" si="199">IF(OR(AS899="",BH899="",BH899="VENCIDO"),IF(B899="","",IF(LEN(B899)=1,"000"&amp;B899,IF(LEN(B899)=2,"00"&amp;B899,IF(LEN(B899)=3,"0"&amp;B899,B899)))),C899)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43"/>
      <c r="AY899" s="124"/>
      <c r="AZ899" s="124"/>
      <c r="BA899" s="4"/>
      <c r="BB899" s="127"/>
      <c r="BE899" s="9"/>
      <c r="BH899" s="7" t="str">
        <f t="shared" ca="1" si="193"/>
        <v/>
      </c>
      <c r="BI899" s="4" t="str">
        <f t="shared" si="189"/>
        <v/>
      </c>
      <c r="BJ899" s="123" t="str">
        <f t="shared" si="194"/>
        <v/>
      </c>
      <c r="BK899" s="140" t="str">
        <f t="shared" ref="BK899:BK962" si="200">IFERROR(IF(AA899/Z899=0,"",AA899/Z899),"")</f>
        <v/>
      </c>
      <c r="BP899" s="5"/>
      <c r="BQ899" s="4" t="str">
        <f>IF(IFERROR(VLOOKUP(C899,C900:C$1993,1,0),"")="","",COUNTIF(C:C,C899))</f>
        <v/>
      </c>
      <c r="BS899" s="5"/>
      <c r="BT899" s="5"/>
      <c r="BU899" s="5" t="str">
        <f>IF(B899="","",IF(BQ899="",1+(MAX(BU$2:BU898)),""))</f>
        <v/>
      </c>
      <c r="BV899" s="5" t="str">
        <f t="shared" si="195"/>
        <v/>
      </c>
      <c r="BW899" s="5" t="str">
        <f t="shared" si="196"/>
        <v/>
      </c>
      <c r="BX899" s="14" t="str">
        <f t="shared" si="197"/>
        <v/>
      </c>
      <c r="BY899" s="28"/>
      <c r="BZ899" s="15"/>
      <c r="CA899" s="5" t="str">
        <f t="shared" si="190"/>
        <v/>
      </c>
      <c r="CC899" s="5"/>
      <c r="CD899" s="5" t="str">
        <f t="shared" si="198"/>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t="str">
        <f t="shared" ca="1" si="199"/>
        <v/>
      </c>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43"/>
      <c r="AY900" s="124"/>
      <c r="AZ900" s="124"/>
      <c r="BA900" s="4"/>
      <c r="BB900" s="127"/>
      <c r="BE900" s="9"/>
      <c r="BH900" s="7" t="str">
        <f t="shared" ca="1" si="193"/>
        <v/>
      </c>
      <c r="BI900" s="4" t="str">
        <f t="shared" si="189"/>
        <v/>
      </c>
      <c r="BJ900" s="123" t="str">
        <f t="shared" si="194"/>
        <v/>
      </c>
      <c r="BK900" s="140" t="str">
        <f t="shared" si="200"/>
        <v/>
      </c>
      <c r="BP900" s="5"/>
      <c r="BQ900" s="4" t="str">
        <f>IF(IFERROR(VLOOKUP(C900,C901:C$1993,1,0),"")="","",COUNTIF(C:C,C900))</f>
        <v/>
      </c>
      <c r="BS900" s="5"/>
      <c r="BT900" s="5"/>
      <c r="BU900" s="5" t="str">
        <f>IF(B900="","",IF(BQ900="",1+(MAX(BU$2:BU899)),""))</f>
        <v/>
      </c>
      <c r="BV900" s="5" t="str">
        <f t="shared" si="195"/>
        <v/>
      </c>
      <c r="BW900" s="5" t="str">
        <f t="shared" si="196"/>
        <v/>
      </c>
      <c r="BX900" s="14" t="str">
        <f t="shared" si="197"/>
        <v/>
      </c>
      <c r="BY900" s="28"/>
      <c r="BZ900" s="15"/>
      <c r="CA900" s="5" t="str">
        <f t="shared" si="190"/>
        <v/>
      </c>
      <c r="CC900" s="5"/>
      <c r="CD900" s="5" t="str">
        <f t="shared" si="198"/>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t="str">
        <f t="shared" ca="1" si="199"/>
        <v/>
      </c>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43"/>
      <c r="AY901" s="124"/>
      <c r="AZ901" s="124"/>
      <c r="BA901" s="4"/>
      <c r="BB901" s="127"/>
      <c r="BE901" s="9"/>
      <c r="BH901" s="7" t="str">
        <f t="shared" ca="1" si="193"/>
        <v/>
      </c>
      <c r="BI901" s="4" t="str">
        <f t="shared" si="189"/>
        <v/>
      </c>
      <c r="BJ901" s="123" t="str">
        <f t="shared" si="194"/>
        <v/>
      </c>
      <c r="BK901" s="140" t="str">
        <f t="shared" si="200"/>
        <v/>
      </c>
      <c r="BP901" s="5"/>
      <c r="BQ901" s="4" t="str">
        <f>IF(IFERROR(VLOOKUP(C901,C902:C$1993,1,0),"")="","",COUNTIF(C:C,C901))</f>
        <v/>
      </c>
      <c r="BS901" s="5"/>
      <c r="BT901" s="5"/>
      <c r="BU901" s="5" t="str">
        <f>IF(B901="","",IF(BQ901="",1+(MAX(BU$2:BU900)),""))</f>
        <v/>
      </c>
      <c r="BV901" s="5" t="str">
        <f t="shared" si="195"/>
        <v/>
      </c>
      <c r="BW901" s="5" t="str">
        <f t="shared" si="196"/>
        <v/>
      </c>
      <c r="BX901" s="14" t="str">
        <f t="shared" si="197"/>
        <v/>
      </c>
      <c r="BY901" s="28"/>
      <c r="BZ901" s="15"/>
      <c r="CA901" s="5" t="str">
        <f t="shared" si="190"/>
        <v/>
      </c>
      <c r="CC901" s="5"/>
      <c r="CD901" s="5" t="str">
        <f t="shared" si="198"/>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t="str">
        <f t="shared" ca="1" si="199"/>
        <v/>
      </c>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43"/>
      <c r="AY902" s="124"/>
      <c r="AZ902" s="124"/>
      <c r="BA902" s="4"/>
      <c r="BB902" s="127"/>
      <c r="BE902" s="9"/>
      <c r="BH902" s="7" t="str">
        <f t="shared" ca="1" si="193"/>
        <v/>
      </c>
      <c r="BI902" s="4" t="str">
        <f t="shared" si="189"/>
        <v/>
      </c>
      <c r="BJ902" s="123" t="str">
        <f t="shared" si="194"/>
        <v/>
      </c>
      <c r="BK902" s="140" t="str">
        <f t="shared" si="200"/>
        <v/>
      </c>
      <c r="BP902" s="5"/>
      <c r="BQ902" s="4" t="str">
        <f>IF(IFERROR(VLOOKUP(C902,C903:C$1993,1,0),"")="","",COUNTIF(C:C,C902))</f>
        <v/>
      </c>
      <c r="BS902" s="5"/>
      <c r="BT902" s="5"/>
      <c r="BU902" s="5" t="str">
        <f>IF(B902="","",IF(BQ902="",1+(MAX(BU$2:BU901)),""))</f>
        <v/>
      </c>
      <c r="BV902" s="5" t="str">
        <f t="shared" si="195"/>
        <v/>
      </c>
      <c r="BW902" s="5" t="str">
        <f t="shared" si="196"/>
        <v/>
      </c>
      <c r="BX902" s="14" t="str">
        <f t="shared" si="197"/>
        <v/>
      </c>
      <c r="BY902" s="28"/>
      <c r="BZ902" s="15"/>
      <c r="CA902" s="5" t="str">
        <f t="shared" si="190"/>
        <v/>
      </c>
      <c r="CC902" s="5"/>
      <c r="CD902" s="5" t="str">
        <f t="shared" si="198"/>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t="str">
        <f t="shared" ca="1" si="199"/>
        <v/>
      </c>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43"/>
      <c r="AY903" s="124"/>
      <c r="AZ903" s="124"/>
      <c r="BA903" s="4"/>
      <c r="BB903" s="127"/>
      <c r="BE903" s="9"/>
      <c r="BH903" s="7" t="str">
        <f t="shared" ca="1" si="193"/>
        <v/>
      </c>
      <c r="BI903" s="4" t="str">
        <f t="shared" si="189"/>
        <v/>
      </c>
      <c r="BJ903" s="123" t="str">
        <f t="shared" si="194"/>
        <v/>
      </c>
      <c r="BK903" s="140" t="str">
        <f t="shared" si="200"/>
        <v/>
      </c>
      <c r="BP903" s="5"/>
      <c r="BQ903" s="4" t="str">
        <f>IF(IFERROR(VLOOKUP(C903,C904:C$1993,1,0),"")="","",COUNTIF(C:C,C903))</f>
        <v/>
      </c>
      <c r="BS903" s="5"/>
      <c r="BT903" s="5"/>
      <c r="BU903" s="5" t="str">
        <f>IF(B903="","",IF(BQ903="",1+(MAX(BU$2:BU902)),""))</f>
        <v/>
      </c>
      <c r="BV903" s="5" t="str">
        <f t="shared" si="195"/>
        <v/>
      </c>
      <c r="BW903" s="5" t="str">
        <f t="shared" si="196"/>
        <v/>
      </c>
      <c r="BX903" s="14" t="str">
        <f t="shared" si="197"/>
        <v/>
      </c>
      <c r="BY903" s="28"/>
      <c r="BZ903" s="15"/>
      <c r="CA903" s="5" t="str">
        <f t="shared" si="190"/>
        <v/>
      </c>
      <c r="CC903" s="5"/>
      <c r="CD903" s="5" t="str">
        <f t="shared" si="198"/>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t="str">
        <f t="shared" ca="1" si="199"/>
        <v/>
      </c>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43"/>
      <c r="AY904" s="124"/>
      <c r="AZ904" s="124"/>
      <c r="BA904" s="4"/>
      <c r="BB904" s="127"/>
      <c r="BE904" s="9"/>
      <c r="BH904" s="7" t="str">
        <f t="shared" ca="1" si="193"/>
        <v/>
      </c>
      <c r="BI904" s="4" t="str">
        <f t="shared" si="189"/>
        <v/>
      </c>
      <c r="BJ904" s="123" t="str">
        <f t="shared" si="194"/>
        <v/>
      </c>
      <c r="BK904" s="140" t="str">
        <f t="shared" si="200"/>
        <v/>
      </c>
      <c r="BP904" s="5"/>
      <c r="BQ904" s="4" t="str">
        <f>IF(IFERROR(VLOOKUP(C904,C905:C$1993,1,0),"")="","",COUNTIF(C:C,C904))</f>
        <v/>
      </c>
      <c r="BS904" s="5"/>
      <c r="BT904" s="5"/>
      <c r="BU904" s="5" t="str">
        <f>IF(B904="","",IF(BQ904="",1+(MAX(BU$2:BU903)),""))</f>
        <v/>
      </c>
      <c r="BV904" s="5" t="str">
        <f t="shared" si="195"/>
        <v/>
      </c>
      <c r="BW904" s="5" t="str">
        <f t="shared" si="196"/>
        <v/>
      </c>
      <c r="BX904" s="14" t="str">
        <f t="shared" si="197"/>
        <v/>
      </c>
      <c r="BY904" s="28"/>
      <c r="BZ904" s="15"/>
      <c r="CA904" s="5" t="str">
        <f t="shared" si="190"/>
        <v/>
      </c>
      <c r="CC904" s="5"/>
      <c r="CD904" s="5" t="str">
        <f t="shared" si="198"/>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t="str">
        <f t="shared" ca="1" si="199"/>
        <v/>
      </c>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43"/>
      <c r="AY905" s="124"/>
      <c r="AZ905" s="124"/>
      <c r="BA905" s="4"/>
      <c r="BB905" s="127"/>
      <c r="BE905" s="9"/>
      <c r="BH905" s="7" t="str">
        <f t="shared" ca="1" si="193"/>
        <v/>
      </c>
      <c r="BI905" s="4" t="str">
        <f t="shared" si="189"/>
        <v/>
      </c>
      <c r="BJ905" s="123" t="str">
        <f t="shared" si="194"/>
        <v/>
      </c>
      <c r="BK905" s="140" t="str">
        <f t="shared" si="200"/>
        <v/>
      </c>
      <c r="BP905" s="5"/>
      <c r="BQ905" s="4" t="str">
        <f>IF(IFERROR(VLOOKUP(C905,C906:C$1993,1,0),"")="","",COUNTIF(C:C,C905))</f>
        <v/>
      </c>
      <c r="BS905" s="5"/>
      <c r="BT905" s="5"/>
      <c r="BU905" s="5" t="str">
        <f>IF(B905="","",IF(BQ905="",1+(MAX(BU$2:BU904)),""))</f>
        <v/>
      </c>
      <c r="BV905" s="5" t="str">
        <f t="shared" si="195"/>
        <v/>
      </c>
      <c r="BW905" s="5" t="str">
        <f t="shared" si="196"/>
        <v/>
      </c>
      <c r="BX905" s="14" t="str">
        <f t="shared" si="197"/>
        <v/>
      </c>
      <c r="BY905" s="28"/>
      <c r="BZ905" s="15"/>
      <c r="CA905" s="5" t="str">
        <f t="shared" si="190"/>
        <v/>
      </c>
      <c r="CC905" s="5"/>
      <c r="CD905" s="5" t="str">
        <f t="shared" si="198"/>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t="str">
        <f t="shared" ca="1" si="199"/>
        <v/>
      </c>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43"/>
      <c r="AY906" s="124"/>
      <c r="AZ906" s="124"/>
      <c r="BA906" s="4"/>
      <c r="BB906" s="127"/>
      <c r="BE906" s="9"/>
      <c r="BH906" s="7" t="str">
        <f t="shared" ca="1" si="193"/>
        <v/>
      </c>
      <c r="BI906" s="4" t="str">
        <f t="shared" si="189"/>
        <v/>
      </c>
      <c r="BJ906" s="123" t="str">
        <f t="shared" si="194"/>
        <v/>
      </c>
      <c r="BK906" s="140" t="str">
        <f t="shared" si="200"/>
        <v/>
      </c>
      <c r="BP906" s="5"/>
      <c r="BQ906" s="4" t="str">
        <f>IF(IFERROR(VLOOKUP(C906,C907:C$1993,1,0),"")="","",COUNTIF(C:C,C906))</f>
        <v/>
      </c>
      <c r="BS906" s="5"/>
      <c r="BT906" s="5"/>
      <c r="BU906" s="5" t="str">
        <f>IF(B906="","",IF(BQ906="",1+(MAX(BU$2:BU905)),""))</f>
        <v/>
      </c>
      <c r="BV906" s="5" t="str">
        <f t="shared" si="195"/>
        <v/>
      </c>
      <c r="BW906" s="5" t="str">
        <f t="shared" si="196"/>
        <v/>
      </c>
      <c r="BX906" s="14" t="str">
        <f t="shared" si="197"/>
        <v/>
      </c>
      <c r="BY906" s="28"/>
      <c r="BZ906" s="15"/>
      <c r="CA906" s="5" t="str">
        <f t="shared" si="190"/>
        <v/>
      </c>
      <c r="CC906" s="5"/>
      <c r="CD906" s="5" t="str">
        <f t="shared" si="198"/>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t="str">
        <f t="shared" ca="1" si="199"/>
        <v/>
      </c>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43"/>
      <c r="AY907" s="124"/>
      <c r="AZ907" s="124"/>
      <c r="BA907" s="4"/>
      <c r="BB907" s="127"/>
      <c r="BE907" s="9"/>
      <c r="BH907" s="7" t="str">
        <f t="shared" ca="1" si="193"/>
        <v/>
      </c>
      <c r="BI907" s="4" t="str">
        <f t="shared" si="189"/>
        <v/>
      </c>
      <c r="BJ907" s="123" t="str">
        <f t="shared" si="194"/>
        <v/>
      </c>
      <c r="BK907" s="140" t="str">
        <f t="shared" si="200"/>
        <v/>
      </c>
      <c r="BP907" s="5"/>
      <c r="BQ907" s="4" t="str">
        <f>IF(IFERROR(VLOOKUP(C907,C908:C$1993,1,0),"")="","",COUNTIF(C:C,C907))</f>
        <v/>
      </c>
      <c r="BS907" s="5"/>
      <c r="BT907" s="5"/>
      <c r="BU907" s="5" t="str">
        <f>IF(B907="","",IF(BQ907="",1+(MAX(BU$2:BU906)),""))</f>
        <v/>
      </c>
      <c r="BV907" s="5" t="str">
        <f t="shared" si="195"/>
        <v/>
      </c>
      <c r="BW907" s="5" t="str">
        <f t="shared" si="196"/>
        <v/>
      </c>
      <c r="BX907" s="14" t="str">
        <f t="shared" si="197"/>
        <v/>
      </c>
      <c r="BY907" s="28"/>
      <c r="BZ907" s="15"/>
      <c r="CA907" s="5" t="str">
        <f t="shared" si="190"/>
        <v/>
      </c>
      <c r="CC907" s="5"/>
      <c r="CD907" s="5" t="str">
        <f t="shared" si="198"/>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t="str">
        <f t="shared" ca="1" si="199"/>
        <v/>
      </c>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43"/>
      <c r="AY908" s="124"/>
      <c r="AZ908" s="124"/>
      <c r="BA908" s="4"/>
      <c r="BB908" s="127"/>
      <c r="BE908" s="9"/>
      <c r="BH908" s="7" t="str">
        <f t="shared" ca="1" si="193"/>
        <v/>
      </c>
      <c r="BI908" s="4" t="str">
        <f t="shared" si="189"/>
        <v/>
      </c>
      <c r="BJ908" s="123" t="str">
        <f t="shared" si="194"/>
        <v/>
      </c>
      <c r="BK908" s="140" t="str">
        <f t="shared" si="200"/>
        <v/>
      </c>
      <c r="BP908" s="5"/>
      <c r="BQ908" s="4" t="str">
        <f>IF(IFERROR(VLOOKUP(C908,C909:C$1993,1,0),"")="","",COUNTIF(C:C,C908))</f>
        <v/>
      </c>
      <c r="BS908" s="5"/>
      <c r="BT908" s="5"/>
      <c r="BU908" s="5" t="str">
        <f>IF(B908="","",IF(BQ908="",1+(MAX(BU$2:BU907)),""))</f>
        <v/>
      </c>
      <c r="BV908" s="5" t="str">
        <f t="shared" si="195"/>
        <v/>
      </c>
      <c r="BW908" s="5" t="str">
        <f t="shared" si="196"/>
        <v/>
      </c>
      <c r="BX908" s="14" t="str">
        <f t="shared" si="197"/>
        <v/>
      </c>
      <c r="BY908" s="28"/>
      <c r="BZ908" s="15"/>
      <c r="CA908" s="5" t="str">
        <f t="shared" si="190"/>
        <v/>
      </c>
      <c r="CC908" s="5"/>
      <c r="CD908" s="5" t="str">
        <f t="shared" si="198"/>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t="str">
        <f t="shared" ca="1" si="199"/>
        <v/>
      </c>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43"/>
      <c r="AY909" s="124"/>
      <c r="AZ909" s="124"/>
      <c r="BA909" s="4"/>
      <c r="BB909" s="127"/>
      <c r="BE909" s="9"/>
      <c r="BH909" s="7" t="str">
        <f t="shared" ca="1" si="193"/>
        <v/>
      </c>
      <c r="BI909" s="4" t="str">
        <f t="shared" si="189"/>
        <v/>
      </c>
      <c r="BJ909" s="123" t="str">
        <f t="shared" si="194"/>
        <v/>
      </c>
      <c r="BK909" s="140" t="str">
        <f t="shared" si="200"/>
        <v/>
      </c>
      <c r="BP909" s="5"/>
      <c r="BQ909" s="4" t="str">
        <f>IF(IFERROR(VLOOKUP(C909,C910:C$1993,1,0),"")="","",COUNTIF(C:C,C909))</f>
        <v/>
      </c>
      <c r="BS909" s="5"/>
      <c r="BT909" s="5"/>
      <c r="BU909" s="5" t="str">
        <f>IF(B909="","",IF(BQ909="",1+(MAX(BU$2:BU908)),""))</f>
        <v/>
      </c>
      <c r="BV909" s="5" t="str">
        <f t="shared" si="195"/>
        <v/>
      </c>
      <c r="BW909" s="5" t="str">
        <f t="shared" si="196"/>
        <v/>
      </c>
      <c r="BX909" s="14" t="str">
        <f t="shared" si="197"/>
        <v/>
      </c>
      <c r="BY909" s="28"/>
      <c r="BZ909" s="15"/>
      <c r="CA909" s="5" t="str">
        <f t="shared" si="190"/>
        <v/>
      </c>
      <c r="CC909" s="5"/>
      <c r="CD909" s="5" t="str">
        <f t="shared" si="198"/>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t="str">
        <f t="shared" ca="1" si="199"/>
        <v/>
      </c>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43"/>
      <c r="AY910" s="124"/>
      <c r="AZ910" s="124"/>
      <c r="BA910" s="4"/>
      <c r="BB910" s="127"/>
      <c r="BE910" s="9"/>
      <c r="BH910" s="7" t="str">
        <f t="shared" ca="1" si="193"/>
        <v/>
      </c>
      <c r="BI910" s="4" t="str">
        <f t="shared" si="189"/>
        <v/>
      </c>
      <c r="BJ910" s="123" t="str">
        <f t="shared" si="194"/>
        <v/>
      </c>
      <c r="BK910" s="140" t="str">
        <f t="shared" si="200"/>
        <v/>
      </c>
      <c r="BP910" s="5"/>
      <c r="BQ910" s="4" t="str">
        <f>IF(IFERROR(VLOOKUP(C910,C911:C$1993,1,0),"")="","",COUNTIF(C:C,C910))</f>
        <v/>
      </c>
      <c r="BS910" s="5"/>
      <c r="BT910" s="5"/>
      <c r="BU910" s="5" t="str">
        <f>IF(B910="","",IF(BQ910="",1+(MAX(BU$2:BU909)),""))</f>
        <v/>
      </c>
      <c r="BV910" s="5" t="str">
        <f t="shared" si="195"/>
        <v/>
      </c>
      <c r="BW910" s="5" t="str">
        <f t="shared" si="196"/>
        <v/>
      </c>
      <c r="BX910" s="14" t="str">
        <f t="shared" si="197"/>
        <v/>
      </c>
      <c r="BY910" s="28"/>
      <c r="BZ910" s="15"/>
      <c r="CA910" s="5" t="str">
        <f t="shared" si="190"/>
        <v/>
      </c>
      <c r="CC910" s="5"/>
      <c r="CD910" s="5" t="str">
        <f t="shared" si="198"/>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t="str">
        <f t="shared" ca="1" si="199"/>
        <v/>
      </c>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43"/>
      <c r="AY911" s="124"/>
      <c r="AZ911" s="124"/>
      <c r="BA911" s="4"/>
      <c r="BB911" s="127"/>
      <c r="BE911" s="9"/>
      <c r="BH911" s="7" t="str">
        <f t="shared" ca="1" si="193"/>
        <v/>
      </c>
      <c r="BI911" s="4" t="str">
        <f t="shared" si="189"/>
        <v/>
      </c>
      <c r="BJ911" s="123" t="str">
        <f t="shared" si="194"/>
        <v/>
      </c>
      <c r="BK911" s="140" t="str">
        <f t="shared" si="200"/>
        <v/>
      </c>
      <c r="BP911" s="5"/>
      <c r="BQ911" s="4" t="str">
        <f>IF(IFERROR(VLOOKUP(C911,C912:C$1993,1,0),"")="","",COUNTIF(C:C,C911))</f>
        <v/>
      </c>
      <c r="BS911" s="5"/>
      <c r="BT911" s="5"/>
      <c r="BU911" s="5" t="str">
        <f>IF(B911="","",IF(BQ911="",1+(MAX(BU$2:BU910)),""))</f>
        <v/>
      </c>
      <c r="BV911" s="5" t="str">
        <f t="shared" si="195"/>
        <v/>
      </c>
      <c r="BW911" s="5" t="str">
        <f t="shared" si="196"/>
        <v/>
      </c>
      <c r="BX911" s="14" t="str">
        <f t="shared" si="197"/>
        <v/>
      </c>
      <c r="BY911" s="28"/>
      <c r="BZ911" s="15"/>
      <c r="CA911" s="5" t="str">
        <f t="shared" si="190"/>
        <v/>
      </c>
      <c r="CC911" s="5"/>
      <c r="CD911" s="5" t="str">
        <f t="shared" si="198"/>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t="str">
        <f t="shared" ca="1" si="199"/>
        <v/>
      </c>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43"/>
      <c r="AY912" s="124"/>
      <c r="AZ912" s="124"/>
      <c r="BA912" s="4"/>
      <c r="BB912" s="127"/>
      <c r="BE912" s="9"/>
      <c r="BH912" s="7" t="str">
        <f t="shared" ca="1" si="193"/>
        <v/>
      </c>
      <c r="BI912" s="4" t="str">
        <f t="shared" si="189"/>
        <v/>
      </c>
      <c r="BJ912" s="123" t="str">
        <f t="shared" si="194"/>
        <v/>
      </c>
      <c r="BK912" s="140" t="str">
        <f t="shared" si="200"/>
        <v/>
      </c>
      <c r="BP912" s="5"/>
      <c r="BQ912" s="4" t="str">
        <f>IF(IFERROR(VLOOKUP(C912,C913:C$1993,1,0),"")="","",COUNTIF(C:C,C912))</f>
        <v/>
      </c>
      <c r="BS912" s="5"/>
      <c r="BT912" s="5"/>
      <c r="BU912" s="5" t="str">
        <f>IF(B912="","",IF(BQ912="",1+(MAX(BU$2:BU911)),""))</f>
        <v/>
      </c>
      <c r="BV912" s="5" t="str">
        <f t="shared" si="195"/>
        <v/>
      </c>
      <c r="BW912" s="5" t="str">
        <f t="shared" si="196"/>
        <v/>
      </c>
      <c r="BX912" s="14" t="str">
        <f t="shared" si="197"/>
        <v/>
      </c>
      <c r="BY912" s="28"/>
      <c r="BZ912" s="15"/>
      <c r="CA912" s="5" t="str">
        <f t="shared" si="190"/>
        <v/>
      </c>
      <c r="CC912" s="5"/>
      <c r="CD912" s="5" t="str">
        <f t="shared" si="198"/>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t="str">
        <f t="shared" ca="1" si="199"/>
        <v/>
      </c>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43"/>
      <c r="AY913" s="124"/>
      <c r="AZ913" s="124"/>
      <c r="BA913" s="4"/>
      <c r="BB913" s="127"/>
      <c r="BE913" s="9"/>
      <c r="BH913" s="7" t="str">
        <f t="shared" ca="1" si="193"/>
        <v/>
      </c>
      <c r="BI913" s="4" t="str">
        <f t="shared" si="189"/>
        <v/>
      </c>
      <c r="BJ913" s="123" t="str">
        <f t="shared" si="194"/>
        <v/>
      </c>
      <c r="BK913" s="140" t="str">
        <f t="shared" si="200"/>
        <v/>
      </c>
      <c r="BP913" s="5"/>
      <c r="BQ913" s="4" t="str">
        <f>IF(IFERROR(VLOOKUP(C913,C914:C$1993,1,0),"")="","",COUNTIF(C:C,C913))</f>
        <v/>
      </c>
      <c r="BS913" s="5"/>
      <c r="BT913" s="5"/>
      <c r="BU913" s="5" t="str">
        <f>IF(B913="","",IF(BQ913="",1+(MAX(BU$2:BU912)),""))</f>
        <v/>
      </c>
      <c r="BV913" s="5" t="str">
        <f t="shared" si="195"/>
        <v/>
      </c>
      <c r="BW913" s="5" t="str">
        <f t="shared" si="196"/>
        <v/>
      </c>
      <c r="BX913" s="14" t="str">
        <f t="shared" si="197"/>
        <v/>
      </c>
      <c r="BY913" s="28"/>
      <c r="BZ913" s="15"/>
      <c r="CA913" s="5" t="str">
        <f t="shared" si="190"/>
        <v/>
      </c>
      <c r="CC913" s="5"/>
      <c r="CD913" s="5" t="str">
        <f t="shared" si="198"/>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t="str">
        <f t="shared" ca="1" si="199"/>
        <v/>
      </c>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43"/>
      <c r="AY914" s="124"/>
      <c r="AZ914" s="124"/>
      <c r="BA914" s="4"/>
      <c r="BB914" s="127"/>
      <c r="BE914" s="9"/>
      <c r="BH914" s="7" t="str">
        <f t="shared" ca="1" si="193"/>
        <v/>
      </c>
      <c r="BI914" s="4" t="str">
        <f t="shared" si="189"/>
        <v/>
      </c>
      <c r="BJ914" s="123" t="str">
        <f t="shared" si="194"/>
        <v/>
      </c>
      <c r="BK914" s="140" t="str">
        <f t="shared" si="200"/>
        <v/>
      </c>
      <c r="BP914" s="5"/>
      <c r="BQ914" s="4" t="str">
        <f>IF(IFERROR(VLOOKUP(C914,C915:C$1993,1,0),"")="","",COUNTIF(C:C,C914))</f>
        <v/>
      </c>
      <c r="BS914" s="5"/>
      <c r="BT914" s="5"/>
      <c r="BU914" s="5" t="str">
        <f>IF(B914="","",IF(BQ914="",1+(MAX(BU$2:BU913)),""))</f>
        <v/>
      </c>
      <c r="BV914" s="5" t="str">
        <f t="shared" si="195"/>
        <v/>
      </c>
      <c r="BW914" s="5" t="str">
        <f t="shared" si="196"/>
        <v/>
      </c>
      <c r="BX914" s="14" t="str">
        <f t="shared" si="197"/>
        <v/>
      </c>
      <c r="BY914" s="28"/>
      <c r="BZ914" s="15"/>
      <c r="CA914" s="5" t="str">
        <f t="shared" si="190"/>
        <v/>
      </c>
      <c r="CC914" s="5"/>
      <c r="CD914" s="5" t="str">
        <f t="shared" si="198"/>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t="str">
        <f t="shared" ca="1" si="199"/>
        <v/>
      </c>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43"/>
      <c r="AY915" s="124"/>
      <c r="AZ915" s="124"/>
      <c r="BA915" s="4"/>
      <c r="BB915" s="127"/>
      <c r="BE915" s="9"/>
      <c r="BH915" s="7" t="str">
        <f t="shared" ca="1" si="193"/>
        <v/>
      </c>
      <c r="BI915" s="4" t="str">
        <f t="shared" ref="BI915:BI978" si="201">IFERROR(IF(AA915=0,"",AA915/BB915),"")</f>
        <v/>
      </c>
      <c r="BJ915" s="123" t="str">
        <f t="shared" si="194"/>
        <v/>
      </c>
      <c r="BK915" s="140" t="str">
        <f t="shared" si="200"/>
        <v/>
      </c>
      <c r="BP915" s="5"/>
      <c r="BQ915" s="4" t="str">
        <f>IF(IFERROR(VLOOKUP(C915,C916:C$1993,1,0),"")="","",COUNTIF(C:C,C915))</f>
        <v/>
      </c>
      <c r="BS915" s="5"/>
      <c r="BT915" s="5"/>
      <c r="BU915" s="5" t="str">
        <f>IF(B915="","",IF(BQ915="",1+(MAX(BU$2:BU914)),""))</f>
        <v/>
      </c>
      <c r="BV915" s="5" t="str">
        <f t="shared" si="195"/>
        <v/>
      </c>
      <c r="BW915" s="5" t="str">
        <f t="shared" si="196"/>
        <v/>
      </c>
      <c r="BX915" s="14" t="str">
        <f t="shared" si="197"/>
        <v/>
      </c>
      <c r="BY915" s="28"/>
      <c r="BZ915" s="15"/>
      <c r="CA915" s="5" t="str">
        <f t="shared" si="190"/>
        <v/>
      </c>
      <c r="CC915" s="5"/>
      <c r="CD915" s="5" t="str">
        <f t="shared" si="198"/>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t="str">
        <f t="shared" ca="1" si="199"/>
        <v/>
      </c>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43"/>
      <c r="AY916" s="124"/>
      <c r="AZ916" s="124"/>
      <c r="BA916" s="4"/>
      <c r="BB916" s="127"/>
      <c r="BE916" s="9"/>
      <c r="BH916" s="7" t="str">
        <f t="shared" ca="1" si="193"/>
        <v/>
      </c>
      <c r="BI916" s="4" t="str">
        <f t="shared" si="201"/>
        <v/>
      </c>
      <c r="BJ916" s="123" t="str">
        <f t="shared" si="194"/>
        <v/>
      </c>
      <c r="BK916" s="140" t="str">
        <f t="shared" si="200"/>
        <v/>
      </c>
      <c r="BP916" s="5"/>
      <c r="BQ916" s="4" t="str">
        <f>IF(IFERROR(VLOOKUP(C916,C917:C$1993,1,0),"")="","",COUNTIF(C:C,C916))</f>
        <v/>
      </c>
      <c r="BS916" s="5"/>
      <c r="BT916" s="5"/>
      <c r="BU916" s="5" t="str">
        <f>IF(B916="","",IF(BQ916="",1+(MAX(BU$2:BU915)),""))</f>
        <v/>
      </c>
      <c r="BV916" s="5" t="str">
        <f t="shared" si="195"/>
        <v/>
      </c>
      <c r="BW916" s="5" t="str">
        <f t="shared" si="196"/>
        <v/>
      </c>
      <c r="BX916" s="14" t="str">
        <f t="shared" si="197"/>
        <v/>
      </c>
      <c r="BY916" s="28"/>
      <c r="BZ916" s="15"/>
      <c r="CA916" s="5" t="str">
        <f t="shared" si="190"/>
        <v/>
      </c>
      <c r="CC916" s="5"/>
      <c r="CD916" s="5" t="str">
        <f t="shared" si="198"/>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t="str">
        <f t="shared" ca="1" si="199"/>
        <v/>
      </c>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43"/>
      <c r="AY917" s="124"/>
      <c r="AZ917" s="124"/>
      <c r="BA917" s="4"/>
      <c r="BB917" s="127"/>
      <c r="BE917" s="9"/>
      <c r="BH917" s="7" t="str">
        <f t="shared" ca="1" si="193"/>
        <v/>
      </c>
      <c r="BI917" s="4" t="str">
        <f t="shared" si="201"/>
        <v/>
      </c>
      <c r="BJ917" s="123" t="str">
        <f t="shared" si="194"/>
        <v/>
      </c>
      <c r="BK917" s="140" t="str">
        <f t="shared" si="200"/>
        <v/>
      </c>
      <c r="BP917" s="5"/>
      <c r="BQ917" s="4" t="str">
        <f>IF(IFERROR(VLOOKUP(C917,C918:C$1993,1,0),"")="","",COUNTIF(C:C,C917))</f>
        <v/>
      </c>
      <c r="BS917" s="5"/>
      <c r="BT917" s="5"/>
      <c r="BU917" s="5" t="str">
        <f>IF(B917="","",IF(BQ917="",1+(MAX(BU$2:BU916)),""))</f>
        <v/>
      </c>
      <c r="BV917" s="5" t="str">
        <f t="shared" si="195"/>
        <v/>
      </c>
      <c r="BW917" s="5" t="str">
        <f t="shared" si="196"/>
        <v/>
      </c>
      <c r="BX917" s="14" t="str">
        <f t="shared" si="197"/>
        <v/>
      </c>
      <c r="BY917" s="28"/>
      <c r="BZ917" s="15"/>
      <c r="CA917" s="5" t="str">
        <f t="shared" si="190"/>
        <v/>
      </c>
      <c r="CC917" s="5"/>
      <c r="CD917" s="5" t="str">
        <f t="shared" si="198"/>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t="str">
        <f t="shared" ca="1" si="199"/>
        <v/>
      </c>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43"/>
      <c r="AY918" s="124"/>
      <c r="AZ918" s="124"/>
      <c r="BA918" s="4"/>
      <c r="BB918" s="127"/>
      <c r="BE918" s="9"/>
      <c r="BH918" s="7" t="str">
        <f t="shared" ca="1" si="193"/>
        <v/>
      </c>
      <c r="BI918" s="4" t="str">
        <f t="shared" si="201"/>
        <v/>
      </c>
      <c r="BJ918" s="123" t="str">
        <f t="shared" si="194"/>
        <v/>
      </c>
      <c r="BK918" s="140" t="str">
        <f t="shared" si="200"/>
        <v/>
      </c>
      <c r="BP918" s="5"/>
      <c r="BQ918" s="4" t="str">
        <f>IF(IFERROR(VLOOKUP(C918,C919:C$1993,1,0),"")="","",COUNTIF(C:C,C918))</f>
        <v/>
      </c>
      <c r="BS918" s="5"/>
      <c r="BT918" s="5"/>
      <c r="BU918" s="5" t="str">
        <f>IF(B918="","",IF(BQ918="",1+(MAX(BU$2:BU917)),""))</f>
        <v/>
      </c>
      <c r="BV918" s="5" t="str">
        <f t="shared" si="195"/>
        <v/>
      </c>
      <c r="BW918" s="5" t="str">
        <f t="shared" si="196"/>
        <v/>
      </c>
      <c r="BX918" s="14" t="str">
        <f t="shared" si="197"/>
        <v/>
      </c>
      <c r="BY918" s="28"/>
      <c r="BZ918" s="15"/>
      <c r="CA918" s="5" t="str">
        <f t="shared" ref="CA918:CA981" si="202">CONCATENATE(AI918,AJ918,AK918,AL918,AM918)</f>
        <v/>
      </c>
      <c r="CC918" s="5"/>
      <c r="CD918" s="5" t="str">
        <f t="shared" si="198"/>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t="str">
        <f t="shared" ca="1" si="199"/>
        <v/>
      </c>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43"/>
      <c r="AY919" s="124"/>
      <c r="AZ919" s="124"/>
      <c r="BA919" s="4"/>
      <c r="BB919" s="127"/>
      <c r="BE919" s="9"/>
      <c r="BH919" s="7" t="str">
        <f t="shared" ca="1" si="193"/>
        <v/>
      </c>
      <c r="BI919" s="4" t="str">
        <f t="shared" si="201"/>
        <v/>
      </c>
      <c r="BJ919" s="123" t="str">
        <f t="shared" si="194"/>
        <v/>
      </c>
      <c r="BK919" s="140" t="str">
        <f t="shared" si="200"/>
        <v/>
      </c>
      <c r="BP919" s="5"/>
      <c r="BQ919" s="4" t="str">
        <f>IF(IFERROR(VLOOKUP(C919,C920:C$1993,1,0),"")="","",COUNTIF(C:C,C919))</f>
        <v/>
      </c>
      <c r="BS919" s="5"/>
      <c r="BT919" s="5"/>
      <c r="BU919" s="5" t="str">
        <f>IF(B919="","",IF(BQ919="",1+(MAX(BU$2:BU918)),""))</f>
        <v/>
      </c>
      <c r="BV919" s="5" t="str">
        <f t="shared" si="195"/>
        <v/>
      </c>
      <c r="BW919" s="5" t="str">
        <f t="shared" si="196"/>
        <v/>
      </c>
      <c r="BX919" s="14" t="str">
        <f t="shared" si="197"/>
        <v/>
      </c>
      <c r="BY919" s="28"/>
      <c r="BZ919" s="15"/>
      <c r="CA919" s="5" t="str">
        <f t="shared" si="202"/>
        <v/>
      </c>
      <c r="CC919" s="5"/>
      <c r="CD919" s="5" t="str">
        <f t="shared" si="198"/>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t="str">
        <f t="shared" ca="1" si="199"/>
        <v/>
      </c>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43"/>
      <c r="AY920" s="124"/>
      <c r="AZ920" s="124"/>
      <c r="BA920" s="4"/>
      <c r="BB920" s="127"/>
      <c r="BE920" s="9"/>
      <c r="BH920" s="7" t="str">
        <f t="shared" ca="1" si="193"/>
        <v/>
      </c>
      <c r="BI920" s="4" t="str">
        <f t="shared" si="201"/>
        <v/>
      </c>
      <c r="BJ920" s="123" t="str">
        <f t="shared" si="194"/>
        <v/>
      </c>
      <c r="BK920" s="140" t="str">
        <f t="shared" si="200"/>
        <v/>
      </c>
      <c r="BP920" s="5"/>
      <c r="BQ920" s="4" t="str">
        <f>IF(IFERROR(VLOOKUP(C920,C921:C$1993,1,0),"")="","",COUNTIF(C:C,C920))</f>
        <v/>
      </c>
      <c r="BS920" s="5"/>
      <c r="BT920" s="5"/>
      <c r="BU920" s="5" t="str">
        <f>IF(B920="","",IF(BQ920="",1+(MAX(BU$2:BU919)),""))</f>
        <v/>
      </c>
      <c r="BV920" s="5" t="str">
        <f t="shared" si="195"/>
        <v/>
      </c>
      <c r="BW920" s="5" t="str">
        <f t="shared" si="196"/>
        <v/>
      </c>
      <c r="BX920" s="14" t="str">
        <f t="shared" si="197"/>
        <v/>
      </c>
      <c r="BY920" s="28"/>
      <c r="BZ920" s="15"/>
      <c r="CA920" s="5" t="str">
        <f t="shared" si="202"/>
        <v/>
      </c>
      <c r="CC920" s="5"/>
      <c r="CD920" s="5" t="str">
        <f t="shared" si="198"/>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t="str">
        <f t="shared" ca="1" si="199"/>
        <v/>
      </c>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43"/>
      <c r="AY921" s="124"/>
      <c r="AZ921" s="124"/>
      <c r="BA921" s="4"/>
      <c r="BB921" s="127"/>
      <c r="BE921" s="9"/>
      <c r="BH921" s="7" t="str">
        <f t="shared" ca="1" si="193"/>
        <v/>
      </c>
      <c r="BI921" s="4" t="str">
        <f t="shared" si="201"/>
        <v/>
      </c>
      <c r="BJ921" s="123" t="str">
        <f t="shared" si="194"/>
        <v/>
      </c>
      <c r="BK921" s="140" t="str">
        <f t="shared" si="200"/>
        <v/>
      </c>
      <c r="BP921" s="5"/>
      <c r="BQ921" s="4" t="str">
        <f>IF(IFERROR(VLOOKUP(C921,C922:C$1993,1,0),"")="","",COUNTIF(C:C,C921))</f>
        <v/>
      </c>
      <c r="BS921" s="5"/>
      <c r="BT921" s="5"/>
      <c r="BU921" s="5" t="str">
        <f>IF(B921="","",IF(BQ921="",1+(MAX(BU$2:BU920)),""))</f>
        <v/>
      </c>
      <c r="BV921" s="5" t="str">
        <f t="shared" si="195"/>
        <v/>
      </c>
      <c r="BW921" s="5" t="str">
        <f t="shared" si="196"/>
        <v/>
      </c>
      <c r="BX921" s="14" t="str">
        <f t="shared" si="197"/>
        <v/>
      </c>
      <c r="BY921" s="28"/>
      <c r="BZ921" s="15"/>
      <c r="CA921" s="5" t="str">
        <f t="shared" si="202"/>
        <v/>
      </c>
      <c r="CC921" s="5"/>
      <c r="CD921" s="5" t="str">
        <f t="shared" si="198"/>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t="str">
        <f t="shared" ca="1" si="199"/>
        <v/>
      </c>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43"/>
      <c r="AY922" s="124"/>
      <c r="AZ922" s="124"/>
      <c r="BA922" s="4"/>
      <c r="BB922" s="127"/>
      <c r="BE922" s="9"/>
      <c r="BH922" s="7" t="str">
        <f t="shared" ca="1" si="193"/>
        <v/>
      </c>
      <c r="BI922" s="4" t="str">
        <f t="shared" si="201"/>
        <v/>
      </c>
      <c r="BJ922" s="123" t="str">
        <f t="shared" si="194"/>
        <v/>
      </c>
      <c r="BK922" s="140" t="str">
        <f t="shared" si="200"/>
        <v/>
      </c>
      <c r="BP922" s="5"/>
      <c r="BQ922" s="4" t="str">
        <f>IF(IFERROR(VLOOKUP(C922,C923:C$1993,1,0),"")="","",COUNTIF(C:C,C922))</f>
        <v/>
      </c>
      <c r="BS922" s="5"/>
      <c r="BT922" s="5"/>
      <c r="BU922" s="5" t="str">
        <f>IF(B922="","",IF(BQ922="",1+(MAX(BU$2:BU921)),""))</f>
        <v/>
      </c>
      <c r="BV922" s="5" t="str">
        <f t="shared" si="195"/>
        <v/>
      </c>
      <c r="BW922" s="5" t="str">
        <f t="shared" si="196"/>
        <v/>
      </c>
      <c r="BX922" s="14" t="str">
        <f t="shared" si="197"/>
        <v/>
      </c>
      <c r="BY922" s="28"/>
      <c r="BZ922" s="15"/>
      <c r="CA922" s="5" t="str">
        <f t="shared" si="202"/>
        <v/>
      </c>
      <c r="CC922" s="5"/>
      <c r="CD922" s="5" t="str">
        <f t="shared" si="198"/>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t="str">
        <f t="shared" ca="1" si="199"/>
        <v/>
      </c>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43"/>
      <c r="AY923" s="124"/>
      <c r="AZ923" s="124"/>
      <c r="BA923" s="4"/>
      <c r="BB923" s="127"/>
      <c r="BE923" s="9"/>
      <c r="BH923" s="7" t="str">
        <f t="shared" ca="1" si="193"/>
        <v/>
      </c>
      <c r="BI923" s="4" t="str">
        <f t="shared" si="201"/>
        <v/>
      </c>
      <c r="BJ923" s="123" t="str">
        <f t="shared" si="194"/>
        <v/>
      </c>
      <c r="BK923" s="140" t="str">
        <f t="shared" si="200"/>
        <v/>
      </c>
      <c r="BP923" s="5"/>
      <c r="BQ923" s="4" t="str">
        <f>IF(IFERROR(VLOOKUP(C923,C924:C$1993,1,0),"")="","",COUNTIF(C:C,C923))</f>
        <v/>
      </c>
      <c r="BS923" s="5"/>
      <c r="BT923" s="5"/>
      <c r="BU923" s="5" t="str">
        <f>IF(B923="","",IF(BQ923="",1+(MAX(BU$2:BU922)),""))</f>
        <v/>
      </c>
      <c r="BV923" s="5" t="str">
        <f t="shared" si="195"/>
        <v/>
      </c>
      <c r="BW923" s="5" t="str">
        <f t="shared" si="196"/>
        <v/>
      </c>
      <c r="BX923" s="14" t="str">
        <f t="shared" si="197"/>
        <v/>
      </c>
      <c r="BY923" s="28"/>
      <c r="BZ923" s="15"/>
      <c r="CA923" s="5" t="str">
        <f t="shared" si="202"/>
        <v/>
      </c>
      <c r="CC923" s="5"/>
      <c r="CD923" s="5" t="str">
        <f t="shared" si="198"/>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t="str">
        <f t="shared" ca="1" si="199"/>
        <v/>
      </c>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43"/>
      <c r="AY924" s="124"/>
      <c r="AZ924" s="124"/>
      <c r="BA924" s="4"/>
      <c r="BB924" s="127"/>
      <c r="BE924" s="9"/>
      <c r="BH924" s="7" t="str">
        <f t="shared" ca="1" si="193"/>
        <v/>
      </c>
      <c r="BI924" s="4" t="str">
        <f t="shared" si="201"/>
        <v/>
      </c>
      <c r="BJ924" s="123" t="str">
        <f t="shared" si="194"/>
        <v/>
      </c>
      <c r="BK924" s="140" t="str">
        <f t="shared" si="200"/>
        <v/>
      </c>
      <c r="BP924" s="5"/>
      <c r="BQ924" s="4" t="str">
        <f>IF(IFERROR(VLOOKUP(C924,C925:C$1993,1,0),"")="","",COUNTIF(C:C,C924))</f>
        <v/>
      </c>
      <c r="BS924" s="5"/>
      <c r="BT924" s="5"/>
      <c r="BU924" s="5" t="str">
        <f>IF(B924="","",IF(BQ924="",1+(MAX(BU$2:BU923)),""))</f>
        <v/>
      </c>
      <c r="BV924" s="5" t="str">
        <f t="shared" si="195"/>
        <v/>
      </c>
      <c r="BW924" s="5" t="str">
        <f t="shared" si="196"/>
        <v/>
      </c>
      <c r="BX924" s="14" t="str">
        <f t="shared" si="197"/>
        <v/>
      </c>
      <c r="BY924" s="28"/>
      <c r="BZ924" s="15"/>
      <c r="CA924" s="5" t="str">
        <f t="shared" si="202"/>
        <v/>
      </c>
      <c r="CC924" s="5"/>
      <c r="CD924" s="5" t="str">
        <f t="shared" si="198"/>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t="str">
        <f t="shared" ca="1" si="199"/>
        <v/>
      </c>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43"/>
      <c r="AY925" s="124"/>
      <c r="AZ925" s="124"/>
      <c r="BA925" s="4"/>
      <c r="BB925" s="127"/>
      <c r="BE925" s="9"/>
      <c r="BH925" s="7" t="str">
        <f t="shared" ca="1" si="193"/>
        <v/>
      </c>
      <c r="BI925" s="4" t="str">
        <f t="shared" si="201"/>
        <v/>
      </c>
      <c r="BJ925" s="123" t="str">
        <f t="shared" si="194"/>
        <v/>
      </c>
      <c r="BK925" s="140" t="str">
        <f t="shared" si="200"/>
        <v/>
      </c>
      <c r="BP925" s="5"/>
      <c r="BQ925" s="4" t="str">
        <f>IF(IFERROR(VLOOKUP(C925,C926:C$1993,1,0),"")="","",COUNTIF(C:C,C925))</f>
        <v/>
      </c>
      <c r="BS925" s="5"/>
      <c r="BT925" s="5"/>
      <c r="BU925" s="5" t="str">
        <f>IF(B925="","",IF(BQ925="",1+(MAX(BU$2:BU924)),""))</f>
        <v/>
      </c>
      <c r="BV925" s="5" t="str">
        <f t="shared" si="195"/>
        <v/>
      </c>
      <c r="BW925" s="5" t="str">
        <f t="shared" si="196"/>
        <v/>
      </c>
      <c r="BX925" s="14" t="str">
        <f t="shared" si="197"/>
        <v/>
      </c>
      <c r="BY925" s="28"/>
      <c r="BZ925" s="15"/>
      <c r="CA925" s="5" t="str">
        <f t="shared" si="202"/>
        <v/>
      </c>
      <c r="CC925" s="5"/>
      <c r="CD925" s="5" t="str">
        <f t="shared" si="198"/>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t="str">
        <f t="shared" ca="1" si="199"/>
        <v/>
      </c>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43"/>
      <c r="AY926" s="124"/>
      <c r="AZ926" s="124"/>
      <c r="BA926" s="4"/>
      <c r="BB926" s="127"/>
      <c r="BE926" s="9"/>
      <c r="BH926" s="7" t="str">
        <f t="shared" ca="1" si="193"/>
        <v/>
      </c>
      <c r="BI926" s="4" t="str">
        <f t="shared" si="201"/>
        <v/>
      </c>
      <c r="BJ926" s="123" t="str">
        <f t="shared" si="194"/>
        <v/>
      </c>
      <c r="BK926" s="140" t="str">
        <f t="shared" si="200"/>
        <v/>
      </c>
      <c r="BP926" s="5"/>
      <c r="BQ926" s="4" t="str">
        <f>IF(IFERROR(VLOOKUP(C926,C927:C$1993,1,0),"")="","",COUNTIF(C:C,C926))</f>
        <v/>
      </c>
      <c r="BS926" s="5"/>
      <c r="BT926" s="5"/>
      <c r="BU926" s="5" t="str">
        <f>IF(B926="","",IF(BQ926="",1+(MAX(BU$2:BU925)),""))</f>
        <v/>
      </c>
      <c r="BV926" s="5" t="str">
        <f t="shared" si="195"/>
        <v/>
      </c>
      <c r="BW926" s="5" t="str">
        <f t="shared" si="196"/>
        <v/>
      </c>
      <c r="BX926" s="14" t="str">
        <f t="shared" si="197"/>
        <v/>
      </c>
      <c r="BY926" s="28"/>
      <c r="BZ926" s="15"/>
      <c r="CA926" s="5" t="str">
        <f t="shared" si="202"/>
        <v/>
      </c>
      <c r="CC926" s="5"/>
      <c r="CD926" s="5" t="str">
        <f t="shared" si="198"/>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t="str">
        <f t="shared" ca="1" si="199"/>
        <v/>
      </c>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43"/>
      <c r="AY927" s="124"/>
      <c r="AZ927" s="124"/>
      <c r="BA927" s="4"/>
      <c r="BB927" s="127"/>
      <c r="BE927" s="9"/>
      <c r="BH927" s="7" t="str">
        <f t="shared" ca="1" si="193"/>
        <v/>
      </c>
      <c r="BI927" s="4" t="str">
        <f t="shared" si="201"/>
        <v/>
      </c>
      <c r="BJ927" s="123" t="str">
        <f t="shared" si="194"/>
        <v/>
      </c>
      <c r="BK927" s="140" t="str">
        <f t="shared" si="200"/>
        <v/>
      </c>
      <c r="BP927" s="5"/>
      <c r="BQ927" s="4" t="str">
        <f>IF(IFERROR(VLOOKUP(C927,C928:C$1993,1,0),"")="","",COUNTIF(C:C,C927))</f>
        <v/>
      </c>
      <c r="BS927" s="5"/>
      <c r="BT927" s="5"/>
      <c r="BU927" s="5" t="str">
        <f>IF(B927="","",IF(BQ927="",1+(MAX(BU$2:BU926)),""))</f>
        <v/>
      </c>
      <c r="BV927" s="5" t="str">
        <f t="shared" si="195"/>
        <v/>
      </c>
      <c r="BW927" s="5" t="str">
        <f t="shared" si="196"/>
        <v/>
      </c>
      <c r="BX927" s="14" t="str">
        <f t="shared" si="197"/>
        <v/>
      </c>
      <c r="BY927" s="28"/>
      <c r="BZ927" s="15"/>
      <c r="CA927" s="5" t="str">
        <f t="shared" si="202"/>
        <v/>
      </c>
      <c r="CC927" s="5"/>
      <c r="CD927" s="5" t="str">
        <f t="shared" si="198"/>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t="str">
        <f t="shared" ca="1" si="199"/>
        <v/>
      </c>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43"/>
      <c r="AY928" s="124"/>
      <c r="AZ928" s="124"/>
      <c r="BA928" s="4"/>
      <c r="BB928" s="127"/>
      <c r="BE928" s="9"/>
      <c r="BH928" s="7" t="str">
        <f t="shared" ca="1" si="193"/>
        <v/>
      </c>
      <c r="BI928" s="4" t="str">
        <f t="shared" si="201"/>
        <v/>
      </c>
      <c r="BJ928" s="123" t="str">
        <f t="shared" si="194"/>
        <v/>
      </c>
      <c r="BK928" s="140" t="str">
        <f t="shared" si="200"/>
        <v/>
      </c>
      <c r="BP928" s="5"/>
      <c r="BQ928" s="4" t="str">
        <f>IF(IFERROR(VLOOKUP(C928,C929:C$1993,1,0),"")="","",COUNTIF(C:C,C928))</f>
        <v/>
      </c>
      <c r="BS928" s="5"/>
      <c r="BT928" s="5"/>
      <c r="BU928" s="5" t="str">
        <f>IF(B928="","",IF(BQ928="",1+(MAX(BU$2:BU927)),""))</f>
        <v/>
      </c>
      <c r="BV928" s="5" t="str">
        <f t="shared" si="195"/>
        <v/>
      </c>
      <c r="BW928" s="5" t="str">
        <f t="shared" si="196"/>
        <v/>
      </c>
      <c r="BX928" s="14" t="str">
        <f t="shared" si="197"/>
        <v/>
      </c>
      <c r="BY928" s="28"/>
      <c r="BZ928" s="15"/>
      <c r="CA928" s="5" t="str">
        <f t="shared" si="202"/>
        <v/>
      </c>
      <c r="CC928" s="5"/>
      <c r="CD928" s="5" t="str">
        <f t="shared" si="198"/>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t="str">
        <f t="shared" ca="1" si="199"/>
        <v/>
      </c>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43"/>
      <c r="AY929" s="124"/>
      <c r="AZ929" s="124"/>
      <c r="BA929" s="4"/>
      <c r="BB929" s="127"/>
      <c r="BE929" s="9"/>
      <c r="BH929" s="7" t="str">
        <f t="shared" ca="1" si="193"/>
        <v/>
      </c>
      <c r="BI929" s="4" t="str">
        <f t="shared" si="201"/>
        <v/>
      </c>
      <c r="BJ929" s="123" t="str">
        <f t="shared" si="194"/>
        <v/>
      </c>
      <c r="BK929" s="140" t="str">
        <f t="shared" si="200"/>
        <v/>
      </c>
      <c r="BP929" s="5"/>
      <c r="BQ929" s="4" t="str">
        <f>IF(IFERROR(VLOOKUP(C929,C930:C$1993,1,0),"")="","",COUNTIF(C:C,C929))</f>
        <v/>
      </c>
      <c r="BS929" s="5"/>
      <c r="BT929" s="5"/>
      <c r="BU929" s="5" t="str">
        <f>IF(B929="","",IF(BQ929="",1+(MAX(BU$2:BU928)),""))</f>
        <v/>
      </c>
      <c r="BV929" s="5" t="str">
        <f t="shared" si="195"/>
        <v/>
      </c>
      <c r="BW929" s="5" t="str">
        <f t="shared" si="196"/>
        <v/>
      </c>
      <c r="BX929" s="14" t="str">
        <f t="shared" si="197"/>
        <v/>
      </c>
      <c r="BY929" s="28"/>
      <c r="BZ929" s="15"/>
      <c r="CA929" s="5" t="str">
        <f t="shared" si="202"/>
        <v/>
      </c>
      <c r="CC929" s="5"/>
      <c r="CD929" s="5" t="str">
        <f t="shared" si="198"/>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t="str">
        <f t="shared" ca="1" si="199"/>
        <v/>
      </c>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43"/>
      <c r="AY930" s="124"/>
      <c r="AZ930" s="124"/>
      <c r="BA930" s="4"/>
      <c r="BB930" s="127"/>
      <c r="BE930" s="9"/>
      <c r="BH930" s="7" t="str">
        <f t="shared" ca="1" si="193"/>
        <v/>
      </c>
      <c r="BI930" s="4" t="str">
        <f t="shared" si="201"/>
        <v/>
      </c>
      <c r="BJ930" s="123" t="str">
        <f t="shared" si="194"/>
        <v/>
      </c>
      <c r="BK930" s="140" t="str">
        <f t="shared" si="200"/>
        <v/>
      </c>
      <c r="BP930" s="5"/>
      <c r="BQ930" s="4" t="str">
        <f>IF(IFERROR(VLOOKUP(C930,C931:C$1993,1,0),"")="","",COUNTIF(C:C,C930))</f>
        <v/>
      </c>
      <c r="BS930" s="5"/>
      <c r="BT930" s="5"/>
      <c r="BU930" s="5" t="str">
        <f>IF(B930="","",IF(BQ930="",1+(MAX(BU$2:BU929)),""))</f>
        <v/>
      </c>
      <c r="BV930" s="5" t="str">
        <f t="shared" si="195"/>
        <v/>
      </c>
      <c r="BW930" s="5" t="str">
        <f t="shared" si="196"/>
        <v/>
      </c>
      <c r="BX930" s="14" t="str">
        <f t="shared" si="197"/>
        <v/>
      </c>
      <c r="BY930" s="28"/>
      <c r="BZ930" s="15"/>
      <c r="CA930" s="5" t="str">
        <f t="shared" si="202"/>
        <v/>
      </c>
      <c r="CC930" s="5"/>
      <c r="CD930" s="5" t="str">
        <f t="shared" si="198"/>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t="str">
        <f t="shared" ca="1" si="199"/>
        <v/>
      </c>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43"/>
      <c r="AY931" s="124"/>
      <c r="AZ931" s="124"/>
      <c r="BA931" s="4"/>
      <c r="BB931" s="127"/>
      <c r="BE931" s="9"/>
      <c r="BH931" s="7" t="str">
        <f t="shared" ca="1" si="193"/>
        <v/>
      </c>
      <c r="BI931" s="4" t="str">
        <f t="shared" si="201"/>
        <v/>
      </c>
      <c r="BJ931" s="123" t="str">
        <f t="shared" si="194"/>
        <v/>
      </c>
      <c r="BK931" s="140" t="str">
        <f t="shared" si="200"/>
        <v/>
      </c>
      <c r="BP931" s="5"/>
      <c r="BQ931" s="4" t="str">
        <f>IF(IFERROR(VLOOKUP(C931,C932:C$1993,1,0),"")="","",COUNTIF(C:C,C931))</f>
        <v/>
      </c>
      <c r="BS931" s="5"/>
      <c r="BT931" s="5"/>
      <c r="BU931" s="5" t="str">
        <f>IF(B931="","",IF(BQ931="",1+(MAX(BU$2:BU930)),""))</f>
        <v/>
      </c>
      <c r="BV931" s="5" t="str">
        <f t="shared" si="195"/>
        <v/>
      </c>
      <c r="BW931" s="5" t="str">
        <f t="shared" si="196"/>
        <v/>
      </c>
      <c r="BX931" s="14" t="str">
        <f t="shared" si="197"/>
        <v/>
      </c>
      <c r="BY931" s="28"/>
      <c r="BZ931" s="15"/>
      <c r="CA931" s="5" t="str">
        <f t="shared" si="202"/>
        <v/>
      </c>
      <c r="CC931" s="5"/>
      <c r="CD931" s="5" t="str">
        <f t="shared" si="198"/>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t="str">
        <f t="shared" ca="1" si="199"/>
        <v/>
      </c>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43"/>
      <c r="AY932" s="124"/>
      <c r="AZ932" s="124"/>
      <c r="BA932" s="4"/>
      <c r="BB932" s="127"/>
      <c r="BE932" s="9"/>
      <c r="BH932" s="7" t="str">
        <f t="shared" ca="1" si="193"/>
        <v/>
      </c>
      <c r="BI932" s="4" t="str">
        <f t="shared" si="201"/>
        <v/>
      </c>
      <c r="BJ932" s="123" t="str">
        <f t="shared" si="194"/>
        <v/>
      </c>
      <c r="BK932" s="140" t="str">
        <f t="shared" si="200"/>
        <v/>
      </c>
      <c r="BP932" s="5"/>
      <c r="BQ932" s="4" t="str">
        <f>IF(IFERROR(VLOOKUP(C932,C933:C$1993,1,0),"")="","",COUNTIF(C:C,C932))</f>
        <v/>
      </c>
      <c r="BS932" s="5"/>
      <c r="BT932" s="5"/>
      <c r="BU932" s="5" t="str">
        <f>IF(B932="","",IF(BQ932="",1+(MAX(BU$2:BU931)),""))</f>
        <v/>
      </c>
      <c r="BV932" s="5" t="str">
        <f t="shared" si="195"/>
        <v/>
      </c>
      <c r="BW932" s="5" t="str">
        <f t="shared" si="196"/>
        <v/>
      </c>
      <c r="BX932" s="14" t="str">
        <f t="shared" si="197"/>
        <v/>
      </c>
      <c r="BY932" s="28"/>
      <c r="BZ932" s="15"/>
      <c r="CA932" s="5" t="str">
        <f t="shared" si="202"/>
        <v/>
      </c>
      <c r="CC932" s="5"/>
      <c r="CD932" s="5" t="str">
        <f t="shared" si="198"/>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t="str">
        <f t="shared" ca="1" si="199"/>
        <v/>
      </c>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43"/>
      <c r="AY933" s="124"/>
      <c r="AZ933" s="124"/>
      <c r="BA933" s="4"/>
      <c r="BB933" s="127"/>
      <c r="BE933" s="9"/>
      <c r="BH933" s="7" t="str">
        <f t="shared" ca="1" si="193"/>
        <v/>
      </c>
      <c r="BI933" s="4" t="str">
        <f t="shared" si="201"/>
        <v/>
      </c>
      <c r="BJ933" s="123" t="str">
        <f t="shared" si="194"/>
        <v/>
      </c>
      <c r="BK933" s="140" t="str">
        <f t="shared" si="200"/>
        <v/>
      </c>
      <c r="BP933" s="5"/>
      <c r="BQ933" s="4" t="str">
        <f>IF(IFERROR(VLOOKUP(C933,C934:C$1993,1,0),"")="","",COUNTIF(C:C,C933))</f>
        <v/>
      </c>
      <c r="BS933" s="5"/>
      <c r="BT933" s="5"/>
      <c r="BU933" s="5" t="str">
        <f>IF(B933="","",IF(BQ933="",1+(MAX(BU$2:BU932)),""))</f>
        <v/>
      </c>
      <c r="BV933" s="5" t="str">
        <f t="shared" si="195"/>
        <v/>
      </c>
      <c r="BW933" s="5" t="str">
        <f t="shared" si="196"/>
        <v/>
      </c>
      <c r="BX933" s="14" t="str">
        <f t="shared" si="197"/>
        <v/>
      </c>
      <c r="BY933" s="28"/>
      <c r="BZ933" s="15"/>
      <c r="CA933" s="5" t="str">
        <f t="shared" si="202"/>
        <v/>
      </c>
      <c r="CC933" s="5"/>
      <c r="CD933" s="5" t="str">
        <f t="shared" si="198"/>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t="str">
        <f t="shared" ca="1" si="199"/>
        <v/>
      </c>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43"/>
      <c r="AY934" s="124"/>
      <c r="AZ934" s="124"/>
      <c r="BA934" s="4"/>
      <c r="BB934" s="127"/>
      <c r="BE934" s="9"/>
      <c r="BH934" s="7" t="str">
        <f t="shared" ca="1" si="193"/>
        <v/>
      </c>
      <c r="BI934" s="4" t="str">
        <f t="shared" si="201"/>
        <v/>
      </c>
      <c r="BJ934" s="123" t="str">
        <f t="shared" si="194"/>
        <v/>
      </c>
      <c r="BK934" s="140" t="str">
        <f t="shared" si="200"/>
        <v/>
      </c>
      <c r="BP934" s="5"/>
      <c r="BQ934" s="4" t="str">
        <f>IF(IFERROR(VLOOKUP(C934,C935:C$1993,1,0),"")="","",COUNTIF(C:C,C934))</f>
        <v/>
      </c>
      <c r="BS934" s="5"/>
      <c r="BT934" s="5"/>
      <c r="BU934" s="5" t="str">
        <f>IF(B934="","",IF(BQ934="",1+(MAX(BU$2:BU933)),""))</f>
        <v/>
      </c>
      <c r="BV934" s="5" t="str">
        <f t="shared" si="195"/>
        <v/>
      </c>
      <c r="BW934" s="5" t="str">
        <f t="shared" si="196"/>
        <v/>
      </c>
      <c r="BX934" s="14" t="str">
        <f t="shared" si="197"/>
        <v/>
      </c>
      <c r="BY934" s="28"/>
      <c r="CA934" s="5" t="str">
        <f t="shared" si="202"/>
        <v/>
      </c>
      <c r="CC934" s="5"/>
      <c r="CD934" s="5" t="str">
        <f t="shared" si="198"/>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t="str">
        <f t="shared" ca="1" si="199"/>
        <v/>
      </c>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43"/>
      <c r="AY935" s="124"/>
      <c r="AZ935" s="124"/>
      <c r="BA935" s="4"/>
      <c r="BB935" s="127"/>
      <c r="BE935" s="9"/>
      <c r="BH935" s="7" t="str">
        <f t="shared" ca="1" si="193"/>
        <v/>
      </c>
      <c r="BI935" s="4" t="str">
        <f t="shared" si="201"/>
        <v/>
      </c>
      <c r="BJ935" s="123" t="str">
        <f t="shared" si="194"/>
        <v/>
      </c>
      <c r="BK935" s="140" t="str">
        <f t="shared" si="200"/>
        <v/>
      </c>
      <c r="BP935" s="5"/>
      <c r="BQ935" s="4" t="str">
        <f>IF(IFERROR(VLOOKUP(C935,C936:C$1993,1,0),"")="","",COUNTIF(C:C,C935))</f>
        <v/>
      </c>
      <c r="BS935" s="5"/>
      <c r="BT935" s="5"/>
      <c r="BU935" s="5" t="str">
        <f>IF(B935="","",IF(BQ935="",1+(MAX(BU$2:BU934)),""))</f>
        <v/>
      </c>
      <c r="BV935" s="5" t="str">
        <f t="shared" si="195"/>
        <v/>
      </c>
      <c r="BW935" s="5" t="str">
        <f t="shared" si="196"/>
        <v/>
      </c>
      <c r="BX935" s="14" t="str">
        <f t="shared" si="197"/>
        <v/>
      </c>
      <c r="BY935" s="28"/>
      <c r="CA935" s="5" t="str">
        <f t="shared" si="202"/>
        <v/>
      </c>
      <c r="CC935" s="5"/>
      <c r="CD935" s="5" t="str">
        <f t="shared" si="198"/>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t="str">
        <f t="shared" ca="1" si="199"/>
        <v/>
      </c>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43"/>
      <c r="AY936" s="124"/>
      <c r="AZ936" s="124"/>
      <c r="BA936" s="4"/>
      <c r="BB936" s="127"/>
      <c r="BE936" s="9"/>
      <c r="BH936" s="7" t="str">
        <f t="shared" ca="1" si="193"/>
        <v/>
      </c>
      <c r="BI936" s="4" t="str">
        <f t="shared" si="201"/>
        <v/>
      </c>
      <c r="BJ936" s="123" t="str">
        <f t="shared" si="194"/>
        <v/>
      </c>
      <c r="BK936" s="140" t="str">
        <f t="shared" si="200"/>
        <v/>
      </c>
      <c r="BP936" s="5"/>
      <c r="BQ936" s="4" t="str">
        <f>IF(IFERROR(VLOOKUP(C936,C937:C$1993,1,0),"")="","",COUNTIF(C:C,C936))</f>
        <v/>
      </c>
      <c r="BS936" s="5"/>
      <c r="BT936" s="5"/>
      <c r="BU936" s="5" t="str">
        <f>IF(B936="","",IF(BQ936="",1+(MAX(BU$2:BU935)),""))</f>
        <v/>
      </c>
      <c r="BV936" s="5" t="str">
        <f t="shared" si="195"/>
        <v/>
      </c>
      <c r="BW936" s="5" t="str">
        <f t="shared" si="196"/>
        <v/>
      </c>
      <c r="BX936" s="14" t="str">
        <f t="shared" si="197"/>
        <v/>
      </c>
      <c r="BY936" s="28"/>
      <c r="CA936" s="5" t="str">
        <f t="shared" si="202"/>
        <v/>
      </c>
      <c r="CC936" s="5"/>
      <c r="CD936" s="5" t="str">
        <f t="shared" si="198"/>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t="str">
        <f t="shared" ca="1" si="199"/>
        <v/>
      </c>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43"/>
      <c r="AY937" s="124"/>
      <c r="AZ937" s="124"/>
      <c r="BA937" s="4"/>
      <c r="BB937" s="127"/>
      <c r="BE937" s="9"/>
      <c r="BH937" s="7" t="str">
        <f t="shared" ca="1" si="193"/>
        <v/>
      </c>
      <c r="BI937" s="4" t="str">
        <f t="shared" si="201"/>
        <v/>
      </c>
      <c r="BJ937" s="123" t="str">
        <f t="shared" si="194"/>
        <v/>
      </c>
      <c r="BK937" s="140" t="str">
        <f t="shared" si="200"/>
        <v/>
      </c>
      <c r="BP937" s="5"/>
      <c r="BQ937" s="4" t="str">
        <f>IF(IFERROR(VLOOKUP(C937,C938:C$1993,1,0),"")="","",COUNTIF(C:C,C937))</f>
        <v/>
      </c>
      <c r="BS937" s="5"/>
      <c r="BT937" s="5"/>
      <c r="BU937" s="5" t="str">
        <f>IF(B937="","",IF(BQ937="",1+(MAX(BU$2:BU936)),""))</f>
        <v/>
      </c>
      <c r="BV937" s="5" t="str">
        <f t="shared" si="195"/>
        <v/>
      </c>
      <c r="BW937" s="5" t="str">
        <f t="shared" si="196"/>
        <v/>
      </c>
      <c r="BX937" s="14" t="str">
        <f t="shared" si="197"/>
        <v/>
      </c>
      <c r="BY937" s="28"/>
      <c r="CA937" s="5" t="str">
        <f t="shared" si="202"/>
        <v/>
      </c>
      <c r="CC937" s="5"/>
      <c r="CD937" s="5" t="str">
        <f t="shared" si="198"/>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t="str">
        <f t="shared" ca="1" si="199"/>
        <v/>
      </c>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43"/>
      <c r="AY938" s="124"/>
      <c r="AZ938" s="124"/>
      <c r="BA938" s="4"/>
      <c r="BB938" s="127"/>
      <c r="BE938" s="9"/>
      <c r="BH938" s="7" t="str">
        <f t="shared" ca="1" si="193"/>
        <v/>
      </c>
      <c r="BI938" s="4" t="str">
        <f t="shared" si="201"/>
        <v/>
      </c>
      <c r="BJ938" s="123" t="str">
        <f t="shared" si="194"/>
        <v/>
      </c>
      <c r="BK938" s="140" t="str">
        <f t="shared" si="200"/>
        <v/>
      </c>
      <c r="BP938" s="5"/>
      <c r="BQ938" s="4" t="str">
        <f>IF(IFERROR(VLOOKUP(C938,C939:C$1993,1,0),"")="","",COUNTIF(C:C,C938))</f>
        <v/>
      </c>
      <c r="BS938" s="5"/>
      <c r="BT938" s="5"/>
      <c r="BU938" s="5" t="str">
        <f>IF(B938="","",IF(BQ938="",1+(MAX(BU$2:BU937)),""))</f>
        <v/>
      </c>
      <c r="BV938" s="5" t="str">
        <f t="shared" si="195"/>
        <v/>
      </c>
      <c r="BW938" s="5" t="str">
        <f t="shared" si="196"/>
        <v/>
      </c>
      <c r="BX938" s="14" t="str">
        <f t="shared" si="197"/>
        <v/>
      </c>
      <c r="BY938" s="28"/>
      <c r="CA938" s="5" t="str">
        <f t="shared" si="202"/>
        <v/>
      </c>
      <c r="CC938" s="5"/>
      <c r="CD938" s="5" t="str">
        <f t="shared" si="198"/>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t="str">
        <f t="shared" ca="1" si="199"/>
        <v/>
      </c>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43"/>
      <c r="AY939" s="124"/>
      <c r="AZ939" s="124"/>
      <c r="BA939" s="4"/>
      <c r="BB939" s="127"/>
      <c r="BE939" s="9"/>
      <c r="BH939" s="7" t="str">
        <f t="shared" ca="1" si="193"/>
        <v/>
      </c>
      <c r="BI939" s="4" t="str">
        <f t="shared" si="201"/>
        <v/>
      </c>
      <c r="BJ939" s="123" t="str">
        <f t="shared" si="194"/>
        <v/>
      </c>
      <c r="BK939" s="140" t="str">
        <f t="shared" si="200"/>
        <v/>
      </c>
      <c r="BP939" s="5"/>
      <c r="BQ939" s="4" t="str">
        <f>IF(IFERROR(VLOOKUP(C939,C940:C$1993,1,0),"")="","",COUNTIF(C:C,C939))</f>
        <v/>
      </c>
      <c r="BS939" s="5"/>
      <c r="BT939" s="5"/>
      <c r="BU939" s="5" t="str">
        <f>IF(B939="","",IF(BQ939="",1+(MAX(BU$2:BU938)),""))</f>
        <v/>
      </c>
      <c r="BV939" s="5" t="str">
        <f t="shared" si="195"/>
        <v/>
      </c>
      <c r="BW939" s="5" t="str">
        <f t="shared" si="196"/>
        <v/>
      </c>
      <c r="BX939" s="14" t="str">
        <f t="shared" si="197"/>
        <v/>
      </c>
      <c r="BY939" s="28"/>
      <c r="CA939" s="5" t="str">
        <f t="shared" si="202"/>
        <v/>
      </c>
      <c r="CC939" s="5"/>
      <c r="CD939" s="5" t="str">
        <f t="shared" si="198"/>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t="str">
        <f t="shared" ca="1" si="199"/>
        <v/>
      </c>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43"/>
      <c r="AY940" s="124"/>
      <c r="AZ940" s="124"/>
      <c r="BA940" s="4"/>
      <c r="BB940" s="127"/>
      <c r="BE940" s="9"/>
      <c r="BH940" s="7" t="str">
        <f t="shared" ca="1" si="193"/>
        <v/>
      </c>
      <c r="BI940" s="4" t="str">
        <f t="shared" si="201"/>
        <v/>
      </c>
      <c r="BJ940" s="123" t="str">
        <f t="shared" si="194"/>
        <v/>
      </c>
      <c r="BK940" s="140" t="str">
        <f t="shared" si="200"/>
        <v/>
      </c>
      <c r="BP940" s="5"/>
      <c r="BQ940" s="4" t="str">
        <f>IF(IFERROR(VLOOKUP(C940,C941:C$1993,1,0),"")="","",COUNTIF(C:C,C940))</f>
        <v/>
      </c>
      <c r="BS940" s="5"/>
      <c r="BT940" s="5"/>
      <c r="BU940" s="5" t="str">
        <f>IF(B940="","",IF(BQ940="",1+(MAX(BU$2:BU939)),""))</f>
        <v/>
      </c>
      <c r="BV940" s="5" t="str">
        <f t="shared" si="195"/>
        <v/>
      </c>
      <c r="BW940" s="5" t="str">
        <f t="shared" si="196"/>
        <v/>
      </c>
      <c r="BX940" s="14" t="str">
        <f t="shared" si="197"/>
        <v/>
      </c>
      <c r="BY940" s="28"/>
      <c r="CA940" s="5" t="str">
        <f t="shared" si="202"/>
        <v/>
      </c>
      <c r="CC940" s="5"/>
      <c r="CD940" s="5" t="str">
        <f t="shared" si="198"/>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t="str">
        <f t="shared" ca="1" si="199"/>
        <v/>
      </c>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43"/>
      <c r="AY941" s="124"/>
      <c r="AZ941" s="124"/>
      <c r="BA941" s="4"/>
      <c r="BB941" s="127"/>
      <c r="BE941" s="9"/>
      <c r="BH941" s="7" t="str">
        <f t="shared" ca="1" si="193"/>
        <v/>
      </c>
      <c r="BI941" s="4" t="str">
        <f t="shared" si="201"/>
        <v/>
      </c>
      <c r="BJ941" s="123" t="str">
        <f t="shared" si="194"/>
        <v/>
      </c>
      <c r="BK941" s="140" t="str">
        <f t="shared" si="200"/>
        <v/>
      </c>
      <c r="BP941" s="5"/>
      <c r="BQ941" s="4" t="str">
        <f>IF(IFERROR(VLOOKUP(C941,C942:C$1993,1,0),"")="","",COUNTIF(C:C,C941))</f>
        <v/>
      </c>
      <c r="BS941" s="5"/>
      <c r="BT941" s="5"/>
      <c r="BU941" s="5" t="str">
        <f>IF(B941="","",IF(BQ941="",1+(MAX(BU$2:BU940)),""))</f>
        <v/>
      </c>
      <c r="BV941" s="5" t="str">
        <f t="shared" si="195"/>
        <v/>
      </c>
      <c r="BW941" s="5" t="str">
        <f t="shared" si="196"/>
        <v/>
      </c>
      <c r="BX941" s="14" t="str">
        <f t="shared" si="197"/>
        <v/>
      </c>
      <c r="BY941" s="28"/>
      <c r="CA941" s="5" t="str">
        <f t="shared" si="202"/>
        <v/>
      </c>
      <c r="CC941" s="5"/>
      <c r="CD941" s="5" t="str">
        <f t="shared" si="198"/>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t="str">
        <f t="shared" ca="1" si="199"/>
        <v/>
      </c>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43"/>
      <c r="AY942" s="124"/>
      <c r="AZ942" s="124"/>
      <c r="BA942" s="4"/>
      <c r="BB942" s="127"/>
      <c r="BE942" s="9"/>
      <c r="BH942" s="7" t="str">
        <f t="shared" ca="1" si="193"/>
        <v/>
      </c>
      <c r="BI942" s="4" t="str">
        <f t="shared" si="201"/>
        <v/>
      </c>
      <c r="BJ942" s="123" t="str">
        <f t="shared" si="194"/>
        <v/>
      </c>
      <c r="BK942" s="140" t="str">
        <f t="shared" si="200"/>
        <v/>
      </c>
      <c r="BP942" s="5"/>
      <c r="BQ942" s="4" t="str">
        <f>IF(IFERROR(VLOOKUP(C942,C943:C$1993,1,0),"")="","",COUNTIF(C:C,C942))</f>
        <v/>
      </c>
      <c r="BS942" s="5"/>
      <c r="BT942" s="5"/>
      <c r="BU942" s="5" t="str">
        <f>IF(B942="","",IF(BQ942="",1+(MAX(BU$2:BU941)),""))</f>
        <v/>
      </c>
      <c r="BV942" s="5" t="str">
        <f t="shared" si="195"/>
        <v/>
      </c>
      <c r="BW942" s="5" t="str">
        <f t="shared" si="196"/>
        <v/>
      </c>
      <c r="BX942" s="14" t="str">
        <f t="shared" si="197"/>
        <v/>
      </c>
      <c r="BY942" s="28"/>
      <c r="CA942" s="5" t="str">
        <f t="shared" si="202"/>
        <v/>
      </c>
      <c r="CC942" s="5"/>
      <c r="CD942" s="5" t="str">
        <f t="shared" si="198"/>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t="str">
        <f t="shared" ca="1" si="199"/>
        <v/>
      </c>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43"/>
      <c r="AY943" s="124"/>
      <c r="AZ943" s="124"/>
      <c r="BA943" s="4"/>
      <c r="BB943" s="127"/>
      <c r="BE943" s="9"/>
      <c r="BH943" s="7" t="str">
        <f t="shared" ca="1" si="193"/>
        <v/>
      </c>
      <c r="BI943" s="4" t="str">
        <f t="shared" si="201"/>
        <v/>
      </c>
      <c r="BJ943" s="123" t="str">
        <f t="shared" si="194"/>
        <v/>
      </c>
      <c r="BK943" s="140" t="str">
        <f t="shared" si="200"/>
        <v/>
      </c>
      <c r="BP943" s="5"/>
      <c r="BQ943" s="4" t="str">
        <f>IF(IFERROR(VLOOKUP(C943,C944:C$1993,1,0),"")="","",COUNTIF(C:C,C943))</f>
        <v/>
      </c>
      <c r="BS943" s="5"/>
      <c r="BT943" s="5"/>
      <c r="BU943" s="5" t="str">
        <f>IF(B943="","",IF(BQ943="",1+(MAX(BU$2:BU942)),""))</f>
        <v/>
      </c>
      <c r="BV943" s="5" t="str">
        <f t="shared" si="195"/>
        <v/>
      </c>
      <c r="BW943" s="5" t="str">
        <f t="shared" si="196"/>
        <v/>
      </c>
      <c r="BX943" s="14" t="str">
        <f t="shared" si="197"/>
        <v/>
      </c>
      <c r="BY943" s="28"/>
      <c r="CA943" s="5" t="str">
        <f t="shared" si="202"/>
        <v/>
      </c>
      <c r="CC943" s="5"/>
      <c r="CD943" s="5" t="str">
        <f t="shared" si="198"/>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t="str">
        <f t="shared" ca="1" si="199"/>
        <v/>
      </c>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43"/>
      <c r="AY944" s="124"/>
      <c r="AZ944" s="124"/>
      <c r="BA944" s="4"/>
      <c r="BB944" s="127"/>
      <c r="BE944" s="9"/>
      <c r="BH944" s="7" t="str">
        <f t="shared" ca="1" si="193"/>
        <v/>
      </c>
      <c r="BI944" s="4" t="str">
        <f t="shared" si="201"/>
        <v/>
      </c>
      <c r="BJ944" s="123" t="str">
        <f t="shared" si="194"/>
        <v/>
      </c>
      <c r="BK944" s="140" t="str">
        <f t="shared" si="200"/>
        <v/>
      </c>
      <c r="BP944" s="5"/>
      <c r="BQ944" s="4" t="str">
        <f>IF(IFERROR(VLOOKUP(C944,C945:C$1993,1,0),"")="","",COUNTIF(C:C,C944))</f>
        <v/>
      </c>
      <c r="BS944" s="5"/>
      <c r="BT944" s="5"/>
      <c r="BU944" s="5" t="str">
        <f>IF(B944="","",IF(BQ944="",1+(MAX(BU$2:BU943)),""))</f>
        <v/>
      </c>
      <c r="BV944" s="5" t="str">
        <f t="shared" si="195"/>
        <v/>
      </c>
      <c r="BW944" s="5" t="str">
        <f t="shared" si="196"/>
        <v/>
      </c>
      <c r="BX944" s="14" t="str">
        <f t="shared" si="197"/>
        <v/>
      </c>
      <c r="BY944" s="28"/>
      <c r="CA944" s="5" t="str">
        <f t="shared" si="202"/>
        <v/>
      </c>
      <c r="CC944" s="5"/>
      <c r="CD944" s="5" t="str">
        <f t="shared" si="198"/>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t="str">
        <f t="shared" ca="1" si="199"/>
        <v/>
      </c>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43"/>
      <c r="AY945" s="124"/>
      <c r="AZ945" s="124"/>
      <c r="BA945" s="4"/>
      <c r="BB945" s="127"/>
      <c r="BE945" s="9"/>
      <c r="BH945" s="7" t="str">
        <f t="shared" ca="1" si="193"/>
        <v/>
      </c>
      <c r="BI945" s="4" t="str">
        <f t="shared" si="201"/>
        <v/>
      </c>
      <c r="BJ945" s="123" t="str">
        <f t="shared" si="194"/>
        <v/>
      </c>
      <c r="BK945" s="140" t="str">
        <f t="shared" si="200"/>
        <v/>
      </c>
      <c r="BP945" s="5"/>
      <c r="BQ945" s="4" t="str">
        <f>IF(IFERROR(VLOOKUP(C945,C946:C$1993,1,0),"")="","",COUNTIF(C:C,C945))</f>
        <v/>
      </c>
      <c r="BS945" s="5"/>
      <c r="BT945" s="5"/>
      <c r="BU945" s="5" t="str">
        <f>IF(B945="","",IF(BQ945="",1+(MAX(BU$2:BU944)),""))</f>
        <v/>
      </c>
      <c r="BV945" s="5" t="str">
        <f t="shared" si="195"/>
        <v/>
      </c>
      <c r="BW945" s="5" t="str">
        <f t="shared" si="196"/>
        <v/>
      </c>
      <c r="BX945" s="14" t="str">
        <f t="shared" si="197"/>
        <v/>
      </c>
      <c r="BY945" s="28"/>
      <c r="CA945" s="5" t="str">
        <f t="shared" si="202"/>
        <v/>
      </c>
      <c r="CC945" s="5"/>
      <c r="CD945" s="5" t="str">
        <f t="shared" si="198"/>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t="str">
        <f t="shared" ca="1" si="199"/>
        <v/>
      </c>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43"/>
      <c r="AY946" s="124"/>
      <c r="AZ946" s="124"/>
      <c r="BA946" s="4"/>
      <c r="BB946" s="127"/>
      <c r="BE946" s="9"/>
      <c r="BH946" s="7" t="str">
        <f t="shared" ca="1" si="193"/>
        <v/>
      </c>
      <c r="BI946" s="4" t="str">
        <f t="shared" si="201"/>
        <v/>
      </c>
      <c r="BJ946" s="123" t="str">
        <f t="shared" si="194"/>
        <v/>
      </c>
      <c r="BK946" s="140" t="str">
        <f t="shared" si="200"/>
        <v/>
      </c>
      <c r="BP946" s="5"/>
      <c r="BQ946" s="4" t="str">
        <f>IF(IFERROR(VLOOKUP(C946,C947:C$1993,1,0),"")="","",COUNTIF(C:C,C946))</f>
        <v/>
      </c>
      <c r="BS946" s="5"/>
      <c r="BT946" s="5"/>
      <c r="BU946" s="5" t="str">
        <f>IF(B946="","",IF(BQ946="",1+(MAX(BU$2:BU945)),""))</f>
        <v/>
      </c>
      <c r="BV946" s="5" t="str">
        <f t="shared" si="195"/>
        <v/>
      </c>
      <c r="BW946" s="5" t="str">
        <f t="shared" si="196"/>
        <v/>
      </c>
      <c r="BX946" s="14" t="str">
        <f t="shared" si="197"/>
        <v/>
      </c>
      <c r="BY946" s="28"/>
      <c r="CA946" s="5" t="str">
        <f t="shared" si="202"/>
        <v/>
      </c>
      <c r="CC946" s="5"/>
      <c r="CD946" s="5" t="str">
        <f t="shared" si="198"/>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t="str">
        <f t="shared" ca="1" si="199"/>
        <v/>
      </c>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43"/>
      <c r="AY947" s="124"/>
      <c r="AZ947" s="124"/>
      <c r="BA947" s="4"/>
      <c r="BB947" s="127"/>
      <c r="BE947" s="9"/>
      <c r="BH947" s="7" t="str">
        <f t="shared" ca="1" si="193"/>
        <v/>
      </c>
      <c r="BI947" s="4" t="str">
        <f t="shared" si="201"/>
        <v/>
      </c>
      <c r="BJ947" s="123" t="str">
        <f t="shared" si="194"/>
        <v/>
      </c>
      <c r="BK947" s="140" t="str">
        <f t="shared" si="200"/>
        <v/>
      </c>
      <c r="BP947" s="5"/>
      <c r="BQ947" s="4" t="str">
        <f>IF(IFERROR(VLOOKUP(C947,C948:C$1993,1,0),"")="","",COUNTIF(C:C,C947))</f>
        <v/>
      </c>
      <c r="BS947" s="5"/>
      <c r="BT947" s="5"/>
      <c r="BU947" s="5" t="str">
        <f>IF(B947="","",IF(BQ947="",1+(MAX(BU$2:BU946)),""))</f>
        <v/>
      </c>
      <c r="BV947" s="5" t="str">
        <f t="shared" si="195"/>
        <v/>
      </c>
      <c r="BW947" s="5" t="str">
        <f t="shared" si="196"/>
        <v/>
      </c>
      <c r="BX947" s="14" t="str">
        <f t="shared" si="197"/>
        <v/>
      </c>
      <c r="BY947" s="28"/>
      <c r="CA947" s="5" t="str">
        <f t="shared" si="202"/>
        <v/>
      </c>
      <c r="CC947" s="5"/>
      <c r="CD947" s="5" t="str">
        <f t="shared" si="198"/>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t="str">
        <f t="shared" ca="1" si="199"/>
        <v/>
      </c>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43"/>
      <c r="AY948" s="124"/>
      <c r="AZ948" s="124"/>
      <c r="BA948" s="4"/>
      <c r="BB948" s="127"/>
      <c r="BE948" s="9"/>
      <c r="BH948" s="7" t="str">
        <f t="shared" ca="1" si="193"/>
        <v/>
      </c>
      <c r="BI948" s="4" t="str">
        <f t="shared" si="201"/>
        <v/>
      </c>
      <c r="BJ948" s="123" t="str">
        <f t="shared" si="194"/>
        <v/>
      </c>
      <c r="BK948" s="140" t="str">
        <f t="shared" si="200"/>
        <v/>
      </c>
      <c r="BP948" s="5"/>
      <c r="BQ948" s="4" t="str">
        <f>IF(IFERROR(VLOOKUP(C948,C949:C$1993,1,0),"")="","",COUNTIF(C:C,C948))</f>
        <v/>
      </c>
      <c r="BS948" s="5"/>
      <c r="BT948" s="5"/>
      <c r="BU948" s="5" t="str">
        <f>IF(B948="","",IF(BQ948="",1+(MAX(BU$2:BU947)),""))</f>
        <v/>
      </c>
      <c r="BV948" s="5" t="str">
        <f t="shared" si="195"/>
        <v/>
      </c>
      <c r="BW948" s="5" t="str">
        <f t="shared" si="196"/>
        <v/>
      </c>
      <c r="BX948" s="14" t="str">
        <f t="shared" si="197"/>
        <v/>
      </c>
      <c r="BY948" s="28"/>
      <c r="CA948" s="5" t="str">
        <f t="shared" si="202"/>
        <v/>
      </c>
      <c r="CC948" s="5"/>
      <c r="CD948" s="5" t="str">
        <f t="shared" si="198"/>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t="str">
        <f t="shared" ca="1" si="199"/>
        <v/>
      </c>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43"/>
      <c r="AY949" s="124"/>
      <c r="AZ949" s="124"/>
      <c r="BA949" s="4"/>
      <c r="BB949" s="127"/>
      <c r="BE949" s="9"/>
      <c r="BH949" s="7" t="str">
        <f t="shared" ca="1" si="193"/>
        <v/>
      </c>
      <c r="BI949" s="4" t="str">
        <f t="shared" si="201"/>
        <v/>
      </c>
      <c r="BJ949" s="123" t="str">
        <f t="shared" si="194"/>
        <v/>
      </c>
      <c r="BK949" s="140" t="str">
        <f t="shared" si="200"/>
        <v/>
      </c>
      <c r="BP949" s="5"/>
      <c r="BQ949" s="4" t="str">
        <f>IF(IFERROR(VLOOKUP(C949,C950:C$1993,1,0),"")="","",COUNTIF(C:C,C949))</f>
        <v/>
      </c>
      <c r="BS949" s="5"/>
      <c r="BT949" s="5"/>
      <c r="BU949" s="5" t="str">
        <f>IF(B949="","",IF(BQ949="",1+(MAX(BU$2:BU948)),""))</f>
        <v/>
      </c>
      <c r="BV949" s="5" t="str">
        <f t="shared" si="195"/>
        <v/>
      </c>
      <c r="BW949" s="5" t="str">
        <f t="shared" si="196"/>
        <v/>
      </c>
      <c r="BX949" s="14" t="str">
        <f t="shared" si="197"/>
        <v/>
      </c>
      <c r="BY949" s="28"/>
      <c r="CA949" s="5" t="str">
        <f t="shared" si="202"/>
        <v/>
      </c>
      <c r="CC949" s="5"/>
      <c r="CD949" s="5" t="str">
        <f t="shared" si="198"/>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t="str">
        <f t="shared" ca="1" si="199"/>
        <v/>
      </c>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43"/>
      <c r="AY950" s="124"/>
      <c r="AZ950" s="124"/>
      <c r="BA950" s="4"/>
      <c r="BB950" s="127"/>
      <c r="BE950" s="9"/>
      <c r="BH950" s="7" t="str">
        <f t="shared" ca="1" si="193"/>
        <v/>
      </c>
      <c r="BI950" s="4" t="str">
        <f t="shared" si="201"/>
        <v/>
      </c>
      <c r="BJ950" s="123" t="str">
        <f t="shared" si="194"/>
        <v/>
      </c>
      <c r="BK950" s="140" t="str">
        <f t="shared" si="200"/>
        <v/>
      </c>
      <c r="BP950" s="5"/>
      <c r="BQ950" s="4" t="str">
        <f>IF(IFERROR(VLOOKUP(C950,C951:C$1993,1,0),"")="","",COUNTIF(C:C,C950))</f>
        <v/>
      </c>
      <c r="BS950" s="5"/>
      <c r="BT950" s="5"/>
      <c r="BU950" s="5" t="str">
        <f>IF(B950="","",IF(BQ950="",1+(MAX(BU$2:BU949)),""))</f>
        <v/>
      </c>
      <c r="BV950" s="5" t="str">
        <f t="shared" si="195"/>
        <v/>
      </c>
      <c r="BW950" s="5" t="str">
        <f t="shared" si="196"/>
        <v/>
      </c>
      <c r="BX950" s="14" t="str">
        <f t="shared" si="197"/>
        <v/>
      </c>
      <c r="BY950" s="28"/>
      <c r="CA950" s="5" t="str">
        <f t="shared" si="202"/>
        <v/>
      </c>
      <c r="CC950" s="5"/>
      <c r="CD950" s="5" t="str">
        <f t="shared" si="198"/>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t="str">
        <f t="shared" ca="1" si="199"/>
        <v/>
      </c>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43"/>
      <c r="AY951" s="124"/>
      <c r="AZ951" s="124"/>
      <c r="BA951" s="4"/>
      <c r="BB951" s="127"/>
      <c r="BE951" s="9"/>
      <c r="BH951" s="7" t="str">
        <f t="shared" ca="1" si="193"/>
        <v/>
      </c>
      <c r="BI951" s="4" t="str">
        <f t="shared" si="201"/>
        <v/>
      </c>
      <c r="BJ951" s="123" t="str">
        <f t="shared" si="194"/>
        <v/>
      </c>
      <c r="BK951" s="140" t="str">
        <f t="shared" si="200"/>
        <v/>
      </c>
      <c r="BP951" s="5"/>
      <c r="BQ951" s="4" t="str">
        <f>IF(IFERROR(VLOOKUP(C951,C952:C$1993,1,0),"")="","",COUNTIF(C:C,C951))</f>
        <v/>
      </c>
      <c r="BS951" s="5"/>
      <c r="BT951" s="5"/>
      <c r="BU951" s="5" t="str">
        <f>IF(B951="","",IF(BQ951="",1+(MAX(BU$2:BU950)),""))</f>
        <v/>
      </c>
      <c r="BV951" s="5" t="str">
        <f t="shared" si="195"/>
        <v/>
      </c>
      <c r="BW951" s="5" t="str">
        <f t="shared" si="196"/>
        <v/>
      </c>
      <c r="BX951" s="14" t="str">
        <f t="shared" si="197"/>
        <v/>
      </c>
      <c r="BY951" s="28"/>
      <c r="CA951" s="5" t="str">
        <f t="shared" si="202"/>
        <v/>
      </c>
      <c r="CC951" s="5"/>
      <c r="CD951" s="5" t="str">
        <f t="shared" si="198"/>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t="str">
        <f t="shared" ca="1" si="199"/>
        <v/>
      </c>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43"/>
      <c r="AY952" s="124"/>
      <c r="AZ952" s="124"/>
      <c r="BA952" s="4"/>
      <c r="BB952" s="127"/>
      <c r="BE952" s="9"/>
      <c r="BH952" s="7" t="str">
        <f t="shared" ca="1" si="193"/>
        <v/>
      </c>
      <c r="BI952" s="4" t="str">
        <f t="shared" si="201"/>
        <v/>
      </c>
      <c r="BJ952" s="123" t="str">
        <f t="shared" si="194"/>
        <v/>
      </c>
      <c r="BK952" s="140" t="str">
        <f t="shared" si="200"/>
        <v/>
      </c>
      <c r="BP952" s="5"/>
      <c r="BQ952" s="4" t="str">
        <f>IF(IFERROR(VLOOKUP(C952,C953:C$1993,1,0),"")="","",COUNTIF(C:C,C952))</f>
        <v/>
      </c>
      <c r="BS952" s="5"/>
      <c r="BT952" s="5"/>
      <c r="BU952" s="5" t="str">
        <f>IF(B952="","",IF(BQ952="",1+(MAX(BU$2:BU951)),""))</f>
        <v/>
      </c>
      <c r="BV952" s="5" t="str">
        <f t="shared" si="195"/>
        <v/>
      </c>
      <c r="BW952" s="5" t="str">
        <f t="shared" si="196"/>
        <v/>
      </c>
      <c r="BX952" s="14" t="str">
        <f t="shared" si="197"/>
        <v/>
      </c>
      <c r="BY952" s="28"/>
      <c r="CA952" s="5" t="str">
        <f t="shared" si="202"/>
        <v/>
      </c>
      <c r="CC952" s="5"/>
      <c r="CD952" s="5" t="str">
        <f t="shared" si="198"/>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t="str">
        <f t="shared" ca="1" si="199"/>
        <v/>
      </c>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43"/>
      <c r="AY953" s="124"/>
      <c r="AZ953" s="124"/>
      <c r="BA953" s="4"/>
      <c r="BB953" s="127"/>
      <c r="BE953" s="9"/>
      <c r="BH953" s="7" t="str">
        <f t="shared" ca="1" si="193"/>
        <v/>
      </c>
      <c r="BI953" s="4" t="str">
        <f t="shared" si="201"/>
        <v/>
      </c>
      <c r="BJ953" s="123" t="str">
        <f t="shared" si="194"/>
        <v/>
      </c>
      <c r="BK953" s="140" t="str">
        <f t="shared" si="200"/>
        <v/>
      </c>
      <c r="BP953" s="5"/>
      <c r="BQ953" s="4" t="str">
        <f>IF(IFERROR(VLOOKUP(C953,C954:C$1993,1,0),"")="","",COUNTIF(C:C,C953))</f>
        <v/>
      </c>
      <c r="BS953" s="5"/>
      <c r="BT953" s="5"/>
      <c r="BU953" s="5" t="str">
        <f>IF(B953="","",IF(BQ953="",1+(MAX(BU$2:BU952)),""))</f>
        <v/>
      </c>
      <c r="BV953" s="5" t="str">
        <f t="shared" si="195"/>
        <v/>
      </c>
      <c r="BW953" s="5" t="str">
        <f t="shared" si="196"/>
        <v/>
      </c>
      <c r="BX953" s="14" t="str">
        <f t="shared" si="197"/>
        <v/>
      </c>
      <c r="BY953" s="28"/>
      <c r="CA953" s="5" t="str">
        <f t="shared" si="202"/>
        <v/>
      </c>
      <c r="CC953" s="5"/>
      <c r="CD953" s="5" t="str">
        <f t="shared" si="198"/>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t="str">
        <f t="shared" ca="1" si="199"/>
        <v/>
      </c>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43"/>
      <c r="AY954" s="124"/>
      <c r="AZ954" s="124"/>
      <c r="BA954" s="4"/>
      <c r="BB954" s="127"/>
      <c r="BE954" s="9"/>
      <c r="BH954" s="7" t="str">
        <f t="shared" ca="1" si="193"/>
        <v/>
      </c>
      <c r="BI954" s="4" t="str">
        <f t="shared" si="201"/>
        <v/>
      </c>
      <c r="BJ954" s="123" t="str">
        <f t="shared" si="194"/>
        <v/>
      </c>
      <c r="BK954" s="140" t="str">
        <f t="shared" si="200"/>
        <v/>
      </c>
      <c r="BP954" s="5"/>
      <c r="BQ954" s="4" t="str">
        <f>IF(IFERROR(VLOOKUP(C954,C955:C$1993,1,0),"")="","",COUNTIF(C:C,C954))</f>
        <v/>
      </c>
      <c r="BS954" s="5"/>
      <c r="BT954" s="5"/>
      <c r="BU954" s="5" t="str">
        <f>IF(B954="","",IF(BQ954="",1+(MAX(BU$2:BU953)),""))</f>
        <v/>
      </c>
      <c r="BV954" s="5" t="str">
        <f t="shared" si="195"/>
        <v/>
      </c>
      <c r="BW954" s="5" t="str">
        <f t="shared" si="196"/>
        <v/>
      </c>
      <c r="BX954" s="14" t="str">
        <f t="shared" si="197"/>
        <v/>
      </c>
      <c r="BY954" s="28"/>
      <c r="CA954" s="5" t="str">
        <f t="shared" si="202"/>
        <v/>
      </c>
      <c r="CC954" s="5"/>
      <c r="CD954" s="5" t="str">
        <f t="shared" si="198"/>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t="str">
        <f t="shared" ca="1" si="199"/>
        <v/>
      </c>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43"/>
      <c r="AY955" s="124"/>
      <c r="AZ955" s="124"/>
      <c r="BA955" s="4"/>
      <c r="BB955" s="127"/>
      <c r="BE955" s="9"/>
      <c r="BH955" s="7" t="str">
        <f t="shared" ca="1" si="193"/>
        <v/>
      </c>
      <c r="BI955" s="4" t="str">
        <f t="shared" si="201"/>
        <v/>
      </c>
      <c r="BJ955" s="123" t="str">
        <f t="shared" si="194"/>
        <v/>
      </c>
      <c r="BK955" s="140" t="str">
        <f t="shared" si="200"/>
        <v/>
      </c>
      <c r="BP955" s="5"/>
      <c r="BQ955" s="4" t="str">
        <f>IF(IFERROR(VLOOKUP(C955,C956:C$1993,1,0),"")="","",COUNTIF(C:C,C955))</f>
        <v/>
      </c>
      <c r="BS955" s="5"/>
      <c r="BT955" s="5"/>
      <c r="BU955" s="5" t="str">
        <f>IF(B955="","",IF(BQ955="",1+(MAX(BU$2:BU954)),""))</f>
        <v/>
      </c>
      <c r="BV955" s="5" t="str">
        <f t="shared" si="195"/>
        <v/>
      </c>
      <c r="BW955" s="5" t="str">
        <f t="shared" si="196"/>
        <v/>
      </c>
      <c r="BX955" s="14" t="str">
        <f t="shared" si="197"/>
        <v/>
      </c>
      <c r="BY955" s="28"/>
      <c r="CA955" s="5" t="str">
        <f t="shared" si="202"/>
        <v/>
      </c>
      <c r="CC955" s="5"/>
      <c r="CD955" s="5" t="str">
        <f t="shared" si="198"/>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t="str">
        <f t="shared" ca="1" si="199"/>
        <v/>
      </c>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43"/>
      <c r="AY956" s="124"/>
      <c r="AZ956" s="124"/>
      <c r="BA956" s="4"/>
      <c r="BB956" s="127"/>
      <c r="BE956" s="9"/>
      <c r="BH956" s="7" t="str">
        <f t="shared" ca="1" si="193"/>
        <v/>
      </c>
      <c r="BI956" s="4" t="str">
        <f t="shared" si="201"/>
        <v/>
      </c>
      <c r="BJ956" s="123" t="str">
        <f t="shared" si="194"/>
        <v/>
      </c>
      <c r="BK956" s="140" t="str">
        <f t="shared" si="200"/>
        <v/>
      </c>
      <c r="BP956" s="5"/>
      <c r="BQ956" s="4" t="str">
        <f>IF(IFERROR(VLOOKUP(C956,C957:C$1993,1,0),"")="","",COUNTIF(C:C,C956))</f>
        <v/>
      </c>
      <c r="BS956" s="5"/>
      <c r="BT956" s="5"/>
      <c r="BU956" s="5" t="str">
        <f>IF(B956="","",IF(BQ956="",1+(MAX(BU$2:BU955)),""))</f>
        <v/>
      </c>
      <c r="BV956" s="5" t="str">
        <f t="shared" si="195"/>
        <v/>
      </c>
      <c r="BW956" s="5" t="str">
        <f t="shared" si="196"/>
        <v/>
      </c>
      <c r="BX956" s="14" t="str">
        <f t="shared" si="197"/>
        <v/>
      </c>
      <c r="BY956" s="28"/>
      <c r="CA956" s="5" t="str">
        <f t="shared" si="202"/>
        <v/>
      </c>
      <c r="CC956" s="5"/>
      <c r="CD956" s="5" t="str">
        <f t="shared" si="198"/>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t="str">
        <f t="shared" ca="1" si="199"/>
        <v/>
      </c>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43"/>
      <c r="AY957" s="124"/>
      <c r="AZ957" s="124"/>
      <c r="BA957" s="4"/>
      <c r="BB957" s="127"/>
      <c r="BE957" s="9"/>
      <c r="BH957" s="7" t="str">
        <f t="shared" ca="1" si="193"/>
        <v/>
      </c>
      <c r="BI957" s="4" t="str">
        <f t="shared" si="201"/>
        <v/>
      </c>
      <c r="BJ957" s="123" t="str">
        <f t="shared" si="194"/>
        <v/>
      </c>
      <c r="BK957" s="140" t="str">
        <f t="shared" si="200"/>
        <v/>
      </c>
      <c r="BP957" s="5"/>
      <c r="BQ957" s="4" t="str">
        <f>IF(IFERROR(VLOOKUP(C957,C958:C$1993,1,0),"")="","",COUNTIF(C:C,C957))</f>
        <v/>
      </c>
      <c r="BS957" s="5"/>
      <c r="BT957" s="5"/>
      <c r="BU957" s="5" t="str">
        <f>IF(B957="","",IF(BQ957="",1+(MAX(BU$2:BU956)),""))</f>
        <v/>
      </c>
      <c r="BV957" s="5" t="str">
        <f t="shared" si="195"/>
        <v/>
      </c>
      <c r="BW957" s="5" t="str">
        <f t="shared" si="196"/>
        <v/>
      </c>
      <c r="BX957" s="14" t="str">
        <f t="shared" si="197"/>
        <v/>
      </c>
      <c r="BY957" s="28"/>
      <c r="CA957" s="5" t="str">
        <f t="shared" si="202"/>
        <v/>
      </c>
      <c r="CC957" s="5"/>
      <c r="CD957" s="5" t="str">
        <f t="shared" si="198"/>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t="str">
        <f t="shared" ca="1" si="199"/>
        <v/>
      </c>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43"/>
      <c r="AY958" s="124"/>
      <c r="AZ958" s="124"/>
      <c r="BA958" s="4"/>
      <c r="BB958" s="127"/>
      <c r="BE958" s="9"/>
      <c r="BH958" s="7" t="str">
        <f t="shared" ca="1" si="193"/>
        <v/>
      </c>
      <c r="BI958" s="4" t="str">
        <f t="shared" si="201"/>
        <v/>
      </c>
      <c r="BJ958" s="123" t="str">
        <f t="shared" si="194"/>
        <v/>
      </c>
      <c r="BK958" s="140" t="str">
        <f t="shared" si="200"/>
        <v/>
      </c>
      <c r="BP958" s="5"/>
      <c r="BQ958" s="4" t="str">
        <f>IF(IFERROR(VLOOKUP(C958,C959:C$1993,1,0),"")="","",COUNTIF(C:C,C958))</f>
        <v/>
      </c>
      <c r="BS958" s="5"/>
      <c r="BT958" s="5"/>
      <c r="BU958" s="5" t="str">
        <f>IF(B958="","",IF(BQ958="",1+(MAX(BU$2:BU957)),""))</f>
        <v/>
      </c>
      <c r="BV958" s="5" t="str">
        <f t="shared" si="195"/>
        <v/>
      </c>
      <c r="BW958" s="5" t="str">
        <f t="shared" si="196"/>
        <v/>
      </c>
      <c r="BX958" s="14" t="str">
        <f t="shared" si="197"/>
        <v/>
      </c>
      <c r="BY958" s="28"/>
      <c r="CA958" s="5" t="str">
        <f t="shared" si="202"/>
        <v/>
      </c>
      <c r="CC958" s="5"/>
      <c r="CD958" s="5" t="str">
        <f t="shared" si="198"/>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t="str">
        <f t="shared" ca="1" si="199"/>
        <v/>
      </c>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43"/>
      <c r="AY959" s="124"/>
      <c r="AZ959" s="124"/>
      <c r="BA959" s="4"/>
      <c r="BB959" s="127"/>
      <c r="BE959" s="9"/>
      <c r="BH959" s="7" t="str">
        <f t="shared" ca="1" si="193"/>
        <v/>
      </c>
      <c r="BI959" s="4" t="str">
        <f t="shared" si="201"/>
        <v/>
      </c>
      <c r="BJ959" s="123" t="str">
        <f t="shared" si="194"/>
        <v/>
      </c>
      <c r="BK959" s="140" t="str">
        <f t="shared" si="200"/>
        <v/>
      </c>
      <c r="BP959" s="5"/>
      <c r="BQ959" s="4" t="str">
        <f>IF(IFERROR(VLOOKUP(C959,C960:C$1993,1,0),"")="","",COUNTIF(C:C,C959))</f>
        <v/>
      </c>
      <c r="BS959" s="5"/>
      <c r="BT959" s="5"/>
      <c r="BU959" s="5" t="str">
        <f>IF(B959="","",IF(BQ959="",1+(MAX(BU$2:BU958)),""))</f>
        <v/>
      </c>
      <c r="BV959" s="5" t="str">
        <f t="shared" si="195"/>
        <v/>
      </c>
      <c r="BW959" s="5" t="str">
        <f t="shared" si="196"/>
        <v/>
      </c>
      <c r="BX959" s="14" t="str">
        <f t="shared" si="197"/>
        <v/>
      </c>
      <c r="BY959" s="28"/>
      <c r="CA959" s="5" t="str">
        <f t="shared" si="202"/>
        <v/>
      </c>
      <c r="CC959" s="5"/>
      <c r="CD959" s="5" t="str">
        <f t="shared" si="198"/>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t="str">
        <f t="shared" ca="1" si="199"/>
        <v/>
      </c>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43"/>
      <c r="AY960" s="124"/>
      <c r="AZ960" s="124"/>
      <c r="BA960" s="4"/>
      <c r="BB960" s="127"/>
      <c r="BE960" s="9"/>
      <c r="BH960" s="7" t="str">
        <f t="shared" ca="1" si="193"/>
        <v/>
      </c>
      <c r="BI960" s="4" t="str">
        <f t="shared" si="201"/>
        <v/>
      </c>
      <c r="BJ960" s="123" t="str">
        <f t="shared" si="194"/>
        <v/>
      </c>
      <c r="BK960" s="140" t="str">
        <f t="shared" si="200"/>
        <v/>
      </c>
      <c r="BP960" s="5"/>
      <c r="BQ960" s="4" t="str">
        <f>IF(IFERROR(VLOOKUP(C960,C961:C$1993,1,0),"")="","",COUNTIF(C:C,C960))</f>
        <v/>
      </c>
      <c r="BS960" s="5"/>
      <c r="BT960" s="5"/>
      <c r="BU960" s="5" t="str">
        <f>IF(B960="","",IF(BQ960="",1+(MAX(BU$2:BU959)),""))</f>
        <v/>
      </c>
      <c r="BV960" s="5" t="str">
        <f t="shared" si="195"/>
        <v/>
      </c>
      <c r="BW960" s="5" t="str">
        <f t="shared" si="196"/>
        <v/>
      </c>
      <c r="BX960" s="14" t="str">
        <f t="shared" si="197"/>
        <v/>
      </c>
      <c r="BY960" s="28"/>
      <c r="CA960" s="5" t="str">
        <f t="shared" si="202"/>
        <v/>
      </c>
      <c r="CC960" s="5"/>
      <c r="CD960" s="5" t="str">
        <f t="shared" si="198"/>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t="str">
        <f t="shared" ca="1" si="199"/>
        <v/>
      </c>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43"/>
      <c r="AY961" s="124"/>
      <c r="AZ961" s="124"/>
      <c r="BA961" s="4"/>
      <c r="BB961" s="127"/>
      <c r="BE961" s="9"/>
      <c r="BH961" s="7" t="str">
        <f t="shared" ca="1" si="193"/>
        <v/>
      </c>
      <c r="BI961" s="4" t="str">
        <f t="shared" si="201"/>
        <v/>
      </c>
      <c r="BJ961" s="123" t="str">
        <f t="shared" si="194"/>
        <v/>
      </c>
      <c r="BK961" s="140" t="str">
        <f t="shared" si="200"/>
        <v/>
      </c>
      <c r="BP961" s="5"/>
      <c r="BQ961" s="4" t="str">
        <f>IF(IFERROR(VLOOKUP(C961,C962:C$1993,1,0),"")="","",COUNTIF(C:C,C961))</f>
        <v/>
      </c>
      <c r="BS961" s="5"/>
      <c r="BT961" s="5"/>
      <c r="BU961" s="5" t="str">
        <f>IF(B961="","",IF(BQ961="",1+(MAX(BU$2:BU960)),""))</f>
        <v/>
      </c>
      <c r="BV961" s="5" t="str">
        <f t="shared" si="195"/>
        <v/>
      </c>
      <c r="BW961" s="5" t="str">
        <f t="shared" si="196"/>
        <v/>
      </c>
      <c r="BX961" s="14" t="str">
        <f t="shared" si="197"/>
        <v/>
      </c>
      <c r="BY961" s="28"/>
      <c r="CA961" s="5" t="str">
        <f t="shared" si="202"/>
        <v/>
      </c>
      <c r="CC961" s="5"/>
      <c r="CD961" s="5" t="str">
        <f t="shared" si="198"/>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t="str">
        <f t="shared" ca="1" si="199"/>
        <v/>
      </c>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4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t="str">
        <f t="shared" ref="A963:A1026" ca="1" si="211">IF(OR(AS963="",BH963="",BH963="VENCIDO"),IF(B963="","",IF(LEN(B963)=1,"000"&amp;B963,IF(LEN(B963)=2,"00"&amp;B963,IF(LEN(B963)=3,"0"&amp;B963,B963)))),C963)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43"/>
      <c r="AY963" s="124"/>
      <c r="AZ963" s="124"/>
      <c r="BA963" s="4"/>
      <c r="BB963" s="127"/>
      <c r="BE963" s="9"/>
      <c r="BH963" s="7" t="str">
        <f t="shared" ca="1" si="205"/>
        <v/>
      </c>
      <c r="BI963" s="4" t="str">
        <f t="shared" si="201"/>
        <v/>
      </c>
      <c r="BJ963" s="123" t="str">
        <f t="shared" si="206"/>
        <v/>
      </c>
      <c r="BK963" s="140" t="str">
        <f t="shared" ref="BK963:BK1026" si="212">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t="str">
        <f t="shared" ca="1" si="211"/>
        <v/>
      </c>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43"/>
      <c r="AY964" s="124"/>
      <c r="AZ964" s="124"/>
      <c r="BA964" s="4"/>
      <c r="BB964" s="127"/>
      <c r="BE964" s="9"/>
      <c r="BH964" s="7" t="str">
        <f t="shared" ca="1" si="205"/>
        <v/>
      </c>
      <c r="BI964" s="4" t="str">
        <f t="shared" si="201"/>
        <v/>
      </c>
      <c r="BJ964" s="123" t="str">
        <f t="shared" si="206"/>
        <v/>
      </c>
      <c r="BK964" s="140" t="str">
        <f t="shared" si="212"/>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t="str">
        <f t="shared" ca="1" si="211"/>
        <v/>
      </c>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43"/>
      <c r="AY965" s="124"/>
      <c r="AZ965" s="124"/>
      <c r="BA965" s="4"/>
      <c r="BB965" s="127"/>
      <c r="BE965" s="9"/>
      <c r="BH965" s="7" t="str">
        <f t="shared" ca="1" si="205"/>
        <v/>
      </c>
      <c r="BI965" s="4" t="str">
        <f t="shared" si="201"/>
        <v/>
      </c>
      <c r="BJ965" s="123" t="str">
        <f t="shared" si="206"/>
        <v/>
      </c>
      <c r="BK965" s="140" t="str">
        <f t="shared" si="212"/>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t="str">
        <f t="shared" ca="1" si="211"/>
        <v/>
      </c>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43"/>
      <c r="AY966" s="124"/>
      <c r="AZ966" s="124"/>
      <c r="BA966" s="4"/>
      <c r="BB966" s="127"/>
      <c r="BE966" s="9"/>
      <c r="BH966" s="7" t="str">
        <f t="shared" ca="1" si="205"/>
        <v/>
      </c>
      <c r="BI966" s="4" t="str">
        <f t="shared" si="201"/>
        <v/>
      </c>
      <c r="BJ966" s="123" t="str">
        <f t="shared" si="206"/>
        <v/>
      </c>
      <c r="BK966" s="140" t="str">
        <f t="shared" si="212"/>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t="str">
        <f t="shared" ca="1" si="211"/>
        <v/>
      </c>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43"/>
      <c r="AY967" s="124"/>
      <c r="AZ967" s="124"/>
      <c r="BA967" s="4"/>
      <c r="BB967" s="127"/>
      <c r="BE967" s="9"/>
      <c r="BH967" s="7" t="str">
        <f t="shared" ca="1" si="205"/>
        <v/>
      </c>
      <c r="BI967" s="4" t="str">
        <f t="shared" si="201"/>
        <v/>
      </c>
      <c r="BJ967" s="123" t="str">
        <f t="shared" si="206"/>
        <v/>
      </c>
      <c r="BK967" s="140" t="str">
        <f t="shared" si="212"/>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t="str">
        <f t="shared" ca="1" si="211"/>
        <v/>
      </c>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43"/>
      <c r="AY968" s="124"/>
      <c r="AZ968" s="124"/>
      <c r="BA968" s="4"/>
      <c r="BB968" s="127"/>
      <c r="BE968" s="9"/>
      <c r="BH968" s="7" t="str">
        <f t="shared" ca="1" si="205"/>
        <v/>
      </c>
      <c r="BI968" s="4" t="str">
        <f t="shared" si="201"/>
        <v/>
      </c>
      <c r="BJ968" s="123" t="str">
        <f t="shared" si="206"/>
        <v/>
      </c>
      <c r="BK968" s="140" t="str">
        <f t="shared" si="212"/>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t="str">
        <f t="shared" ca="1" si="211"/>
        <v/>
      </c>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43"/>
      <c r="AY969" s="124"/>
      <c r="AZ969" s="124"/>
      <c r="BA969" s="4"/>
      <c r="BB969" s="127"/>
      <c r="BE969" s="9"/>
      <c r="BH969" s="7" t="str">
        <f t="shared" ca="1" si="205"/>
        <v/>
      </c>
      <c r="BI969" s="4" t="str">
        <f t="shared" si="201"/>
        <v/>
      </c>
      <c r="BJ969" s="123" t="str">
        <f t="shared" si="206"/>
        <v/>
      </c>
      <c r="BK969" s="140" t="str">
        <f t="shared" si="212"/>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t="str">
        <f t="shared" ca="1" si="211"/>
        <v/>
      </c>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43"/>
      <c r="AY970" s="124"/>
      <c r="AZ970" s="124"/>
      <c r="BA970" s="4"/>
      <c r="BB970" s="127"/>
      <c r="BE970" s="9"/>
      <c r="BH970" s="7" t="str">
        <f t="shared" ca="1" si="205"/>
        <v/>
      </c>
      <c r="BI970" s="4" t="str">
        <f t="shared" si="201"/>
        <v/>
      </c>
      <c r="BJ970" s="123" t="str">
        <f t="shared" si="206"/>
        <v/>
      </c>
      <c r="BK970" s="140" t="str">
        <f t="shared" si="212"/>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t="str">
        <f t="shared" ca="1" si="211"/>
        <v/>
      </c>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43"/>
      <c r="AY971" s="124"/>
      <c r="AZ971" s="124"/>
      <c r="BA971" s="4"/>
      <c r="BB971" s="127"/>
      <c r="BE971" s="9"/>
      <c r="BH971" s="7" t="str">
        <f t="shared" ca="1" si="205"/>
        <v/>
      </c>
      <c r="BI971" s="4" t="str">
        <f t="shared" si="201"/>
        <v/>
      </c>
      <c r="BJ971" s="123" t="str">
        <f t="shared" si="206"/>
        <v/>
      </c>
      <c r="BK971" s="140" t="str">
        <f t="shared" si="212"/>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t="str">
        <f t="shared" ca="1" si="211"/>
        <v/>
      </c>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43"/>
      <c r="AY972" s="124"/>
      <c r="AZ972" s="124"/>
      <c r="BA972" s="4"/>
      <c r="BB972" s="127"/>
      <c r="BE972" s="9"/>
      <c r="BH972" s="7" t="str">
        <f t="shared" ca="1" si="205"/>
        <v/>
      </c>
      <c r="BI972" s="4" t="str">
        <f t="shared" si="201"/>
        <v/>
      </c>
      <c r="BJ972" s="123" t="str">
        <f t="shared" si="206"/>
        <v/>
      </c>
      <c r="BK972" s="140" t="str">
        <f t="shared" si="212"/>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t="str">
        <f t="shared" ca="1" si="211"/>
        <v/>
      </c>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43"/>
      <c r="AY973" s="124"/>
      <c r="AZ973" s="124"/>
      <c r="BA973" s="4"/>
      <c r="BB973" s="127"/>
      <c r="BE973" s="9"/>
      <c r="BH973" s="7" t="str">
        <f t="shared" ca="1" si="205"/>
        <v/>
      </c>
      <c r="BI973" s="4" t="str">
        <f t="shared" si="201"/>
        <v/>
      </c>
      <c r="BJ973" s="123" t="str">
        <f t="shared" si="206"/>
        <v/>
      </c>
      <c r="BK973" s="140" t="str">
        <f t="shared" si="212"/>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t="str">
        <f t="shared" ca="1" si="211"/>
        <v/>
      </c>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43"/>
      <c r="AY974" s="124"/>
      <c r="AZ974" s="124"/>
      <c r="BA974" s="4"/>
      <c r="BB974" s="127"/>
      <c r="BE974" s="9"/>
      <c r="BH974" s="7" t="str">
        <f t="shared" ca="1" si="205"/>
        <v/>
      </c>
      <c r="BI974" s="4" t="str">
        <f t="shared" si="201"/>
        <v/>
      </c>
      <c r="BJ974" s="123" t="str">
        <f t="shared" si="206"/>
        <v/>
      </c>
      <c r="BK974" s="140" t="str">
        <f t="shared" si="212"/>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t="str">
        <f t="shared" ca="1" si="211"/>
        <v/>
      </c>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43"/>
      <c r="AY975" s="124"/>
      <c r="AZ975" s="124"/>
      <c r="BA975" s="4"/>
      <c r="BB975" s="127"/>
      <c r="BE975" s="9"/>
      <c r="BH975" s="7" t="str">
        <f t="shared" ca="1" si="205"/>
        <v/>
      </c>
      <c r="BI975" s="4" t="str">
        <f t="shared" si="201"/>
        <v/>
      </c>
      <c r="BJ975" s="123" t="str">
        <f t="shared" si="206"/>
        <v/>
      </c>
      <c r="BK975" s="140" t="str">
        <f t="shared" si="212"/>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t="str">
        <f t="shared" ca="1" si="211"/>
        <v/>
      </c>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43"/>
      <c r="AY976" s="124"/>
      <c r="AZ976" s="124"/>
      <c r="BA976" s="4"/>
      <c r="BB976" s="127"/>
      <c r="BE976" s="9"/>
      <c r="BH976" s="7" t="str">
        <f t="shared" ca="1" si="205"/>
        <v/>
      </c>
      <c r="BI976" s="4" t="str">
        <f t="shared" si="201"/>
        <v/>
      </c>
      <c r="BJ976" s="123" t="str">
        <f t="shared" si="206"/>
        <v/>
      </c>
      <c r="BK976" s="140" t="str">
        <f t="shared" si="212"/>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t="str">
        <f t="shared" ca="1" si="211"/>
        <v/>
      </c>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43"/>
      <c r="AY977" s="124"/>
      <c r="AZ977" s="124"/>
      <c r="BA977" s="4"/>
      <c r="BB977" s="127"/>
      <c r="BE977" s="9"/>
      <c r="BH977" s="7" t="str">
        <f t="shared" ca="1" si="205"/>
        <v/>
      </c>
      <c r="BI977" s="4" t="str">
        <f t="shared" si="201"/>
        <v/>
      </c>
      <c r="BJ977" s="123" t="str">
        <f t="shared" si="206"/>
        <v/>
      </c>
      <c r="BK977" s="140" t="str">
        <f t="shared" si="212"/>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t="str">
        <f t="shared" ca="1" si="211"/>
        <v/>
      </c>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43"/>
      <c r="AY978" s="124"/>
      <c r="AZ978" s="124"/>
      <c r="BA978" s="4"/>
      <c r="BB978" s="127"/>
      <c r="BE978" s="9"/>
      <c r="BH978" s="7" t="str">
        <f t="shared" ca="1" si="205"/>
        <v/>
      </c>
      <c r="BI978" s="4" t="str">
        <f t="shared" si="201"/>
        <v/>
      </c>
      <c r="BJ978" s="123" t="str">
        <f t="shared" si="206"/>
        <v/>
      </c>
      <c r="BK978" s="140" t="str">
        <f t="shared" si="212"/>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t="str">
        <f t="shared" ca="1" si="211"/>
        <v/>
      </c>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43"/>
      <c r="AY979" s="124"/>
      <c r="AZ979" s="124"/>
      <c r="BA979" s="4"/>
      <c r="BB979" s="127"/>
      <c r="BE979" s="9"/>
      <c r="BH979" s="7" t="str">
        <f t="shared" ca="1" si="205"/>
        <v/>
      </c>
      <c r="BI979" s="4" t="str">
        <f t="shared" ref="BI979:BI1042" si="213">IFERROR(IF(AA979=0,"",AA979/BB979),"")</f>
        <v/>
      </c>
      <c r="BJ979" s="123" t="str">
        <f t="shared" si="206"/>
        <v/>
      </c>
      <c r="BK979" s="140" t="str">
        <f t="shared" si="212"/>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t="str">
        <f t="shared" ca="1" si="211"/>
        <v/>
      </c>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43"/>
      <c r="AY980" s="124"/>
      <c r="AZ980" s="124"/>
      <c r="BA980" s="4"/>
      <c r="BB980" s="127"/>
      <c r="BE980" s="9"/>
      <c r="BH980" s="7" t="str">
        <f t="shared" ca="1" si="205"/>
        <v/>
      </c>
      <c r="BI980" s="4" t="str">
        <f t="shared" si="213"/>
        <v/>
      </c>
      <c r="BJ980" s="123" t="str">
        <f t="shared" si="206"/>
        <v/>
      </c>
      <c r="BK980" s="140" t="str">
        <f t="shared" si="212"/>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t="str">
        <f t="shared" ca="1" si="211"/>
        <v/>
      </c>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43"/>
      <c r="AY981" s="124"/>
      <c r="AZ981" s="124"/>
      <c r="BA981" s="4"/>
      <c r="BB981" s="127"/>
      <c r="BE981" s="9"/>
      <c r="BH981" s="7" t="str">
        <f t="shared" ca="1" si="205"/>
        <v/>
      </c>
      <c r="BI981" s="4" t="str">
        <f t="shared" si="213"/>
        <v/>
      </c>
      <c r="BJ981" s="123" t="str">
        <f t="shared" si="206"/>
        <v/>
      </c>
      <c r="BK981" s="140" t="str">
        <f t="shared" si="212"/>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t="str">
        <f t="shared" ca="1" si="211"/>
        <v/>
      </c>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43"/>
      <c r="AY982" s="124"/>
      <c r="AZ982" s="124"/>
      <c r="BA982" s="4"/>
      <c r="BB982" s="127"/>
      <c r="BE982" s="9"/>
      <c r="BH982" s="7" t="str">
        <f t="shared" ca="1" si="205"/>
        <v/>
      </c>
      <c r="BI982" s="4" t="str">
        <f t="shared" si="213"/>
        <v/>
      </c>
      <c r="BJ982" s="123" t="str">
        <f t="shared" si="206"/>
        <v/>
      </c>
      <c r="BK982" s="140" t="str">
        <f t="shared" si="212"/>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4">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t="str">
        <f t="shared" ca="1" si="211"/>
        <v/>
      </c>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43"/>
      <c r="AY983" s="124"/>
      <c r="AZ983" s="124"/>
      <c r="BA983" s="4"/>
      <c r="BB983" s="127"/>
      <c r="BE983" s="9"/>
      <c r="BH983" s="7" t="str">
        <f t="shared" ca="1" si="205"/>
        <v/>
      </c>
      <c r="BI983" s="4" t="str">
        <f t="shared" si="213"/>
        <v/>
      </c>
      <c r="BJ983" s="123" t="str">
        <f t="shared" si="206"/>
        <v/>
      </c>
      <c r="BK983" s="140" t="str">
        <f t="shared" si="212"/>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4"/>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t="str">
        <f t="shared" ca="1" si="211"/>
        <v/>
      </c>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43"/>
      <c r="AY984" s="124"/>
      <c r="AZ984" s="124"/>
      <c r="BA984" s="4"/>
      <c r="BB984" s="127"/>
      <c r="BE984" s="9"/>
      <c r="BH984" s="7" t="str">
        <f t="shared" ca="1" si="205"/>
        <v/>
      </c>
      <c r="BI984" s="4" t="str">
        <f t="shared" si="213"/>
        <v/>
      </c>
      <c r="BJ984" s="123" t="str">
        <f t="shared" si="206"/>
        <v/>
      </c>
      <c r="BK984" s="140" t="str">
        <f t="shared" si="212"/>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4"/>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t="str">
        <f t="shared" ca="1" si="211"/>
        <v/>
      </c>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43"/>
      <c r="AY985" s="124"/>
      <c r="AZ985" s="124"/>
      <c r="BA985" s="4"/>
      <c r="BB985" s="127"/>
      <c r="BE985" s="9"/>
      <c r="BH985" s="7" t="str">
        <f t="shared" ca="1" si="205"/>
        <v/>
      </c>
      <c r="BI985" s="4" t="str">
        <f t="shared" si="213"/>
        <v/>
      </c>
      <c r="BJ985" s="123" t="str">
        <f t="shared" si="206"/>
        <v/>
      </c>
      <c r="BK985" s="140" t="str">
        <f t="shared" si="212"/>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4"/>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t="str">
        <f t="shared" ca="1" si="211"/>
        <v/>
      </c>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43"/>
      <c r="AY986" s="124"/>
      <c r="AZ986" s="124"/>
      <c r="BA986" s="4"/>
      <c r="BB986" s="127"/>
      <c r="BE986" s="9"/>
      <c r="BH986" s="7" t="str">
        <f t="shared" ca="1" si="205"/>
        <v/>
      </c>
      <c r="BI986" s="4" t="str">
        <f t="shared" si="213"/>
        <v/>
      </c>
      <c r="BJ986" s="123" t="str">
        <f t="shared" si="206"/>
        <v/>
      </c>
      <c r="BK986" s="140" t="str">
        <f t="shared" si="212"/>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4"/>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t="str">
        <f t="shared" ca="1" si="211"/>
        <v/>
      </c>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43"/>
      <c r="AY987" s="124"/>
      <c r="AZ987" s="124"/>
      <c r="BA987" s="4"/>
      <c r="BB987" s="127"/>
      <c r="BE987" s="9"/>
      <c r="BH987" s="7" t="str">
        <f t="shared" ca="1" si="205"/>
        <v/>
      </c>
      <c r="BI987" s="4" t="str">
        <f t="shared" si="213"/>
        <v/>
      </c>
      <c r="BJ987" s="123" t="str">
        <f t="shared" si="206"/>
        <v/>
      </c>
      <c r="BK987" s="140" t="str">
        <f t="shared" si="212"/>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4"/>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t="str">
        <f t="shared" ca="1" si="211"/>
        <v/>
      </c>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43"/>
      <c r="AY988" s="124"/>
      <c r="AZ988" s="124"/>
      <c r="BA988" s="4"/>
      <c r="BB988" s="127"/>
      <c r="BE988" s="9"/>
      <c r="BH988" s="7" t="str">
        <f t="shared" ca="1" si="205"/>
        <v/>
      </c>
      <c r="BI988" s="4" t="str">
        <f t="shared" si="213"/>
        <v/>
      </c>
      <c r="BJ988" s="123" t="str">
        <f t="shared" si="206"/>
        <v/>
      </c>
      <c r="BK988" s="140" t="str">
        <f t="shared" si="212"/>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4"/>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t="str">
        <f t="shared" ca="1" si="211"/>
        <v/>
      </c>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43"/>
      <c r="AY989" s="124"/>
      <c r="AZ989" s="124"/>
      <c r="BA989" s="4"/>
      <c r="BB989" s="127"/>
      <c r="BE989" s="9"/>
      <c r="BH989" s="7" t="str">
        <f t="shared" ca="1" si="205"/>
        <v/>
      </c>
      <c r="BI989" s="4" t="str">
        <f t="shared" si="213"/>
        <v/>
      </c>
      <c r="BJ989" s="123" t="str">
        <f t="shared" si="206"/>
        <v/>
      </c>
      <c r="BK989" s="140" t="str">
        <f t="shared" si="212"/>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4"/>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t="str">
        <f t="shared" ca="1" si="211"/>
        <v/>
      </c>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43"/>
      <c r="AY990" s="124"/>
      <c r="AZ990" s="124"/>
      <c r="BA990" s="4"/>
      <c r="BB990" s="127"/>
      <c r="BE990" s="9"/>
      <c r="BH990" s="7" t="str">
        <f t="shared" ca="1" si="205"/>
        <v/>
      </c>
      <c r="BI990" s="4" t="str">
        <f t="shared" si="213"/>
        <v/>
      </c>
      <c r="BJ990" s="123" t="str">
        <f t="shared" si="206"/>
        <v/>
      </c>
      <c r="BK990" s="140" t="str">
        <f t="shared" si="212"/>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4"/>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t="str">
        <f t="shared" ca="1" si="211"/>
        <v/>
      </c>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43"/>
      <c r="AY991" s="124"/>
      <c r="AZ991" s="124"/>
      <c r="BA991" s="4"/>
      <c r="BB991" s="127"/>
      <c r="BE991" s="9"/>
      <c r="BH991" s="7" t="str">
        <f t="shared" ca="1" si="205"/>
        <v/>
      </c>
      <c r="BI991" s="4" t="str">
        <f t="shared" si="213"/>
        <v/>
      </c>
      <c r="BJ991" s="123" t="str">
        <f t="shared" si="206"/>
        <v/>
      </c>
      <c r="BK991" s="140" t="str">
        <f t="shared" si="212"/>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4"/>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t="str">
        <f t="shared" ca="1" si="211"/>
        <v/>
      </c>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43"/>
      <c r="AY992" s="124"/>
      <c r="AZ992" s="124"/>
      <c r="BA992" s="4"/>
      <c r="BB992" s="127"/>
      <c r="BE992" s="9"/>
      <c r="BH992" s="7" t="str">
        <f t="shared" ca="1" si="205"/>
        <v/>
      </c>
      <c r="BI992" s="4" t="str">
        <f t="shared" si="213"/>
        <v/>
      </c>
      <c r="BJ992" s="123" t="str">
        <f t="shared" si="206"/>
        <v/>
      </c>
      <c r="BK992" s="140" t="str">
        <f t="shared" si="212"/>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4"/>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t="str">
        <f t="shared" ca="1" si="211"/>
        <v/>
      </c>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43"/>
      <c r="AY993" s="124"/>
      <c r="AZ993" s="124"/>
      <c r="BA993" s="4"/>
      <c r="BB993" s="127"/>
      <c r="BE993" s="9"/>
      <c r="BH993" s="7" t="str">
        <f t="shared" ca="1" si="205"/>
        <v/>
      </c>
      <c r="BI993" s="4" t="str">
        <f t="shared" si="213"/>
        <v/>
      </c>
      <c r="BJ993" s="123" t="str">
        <f t="shared" si="206"/>
        <v/>
      </c>
      <c r="BK993" s="140" t="str">
        <f t="shared" si="212"/>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4"/>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t="str">
        <f t="shared" ca="1" si="211"/>
        <v/>
      </c>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43"/>
      <c r="AY994" s="124"/>
      <c r="AZ994" s="124"/>
      <c r="BA994" s="4"/>
      <c r="BB994" s="127"/>
      <c r="BE994" s="9"/>
      <c r="BH994" s="7" t="str">
        <f t="shared" ca="1" si="205"/>
        <v/>
      </c>
      <c r="BI994" s="4" t="str">
        <f t="shared" si="213"/>
        <v/>
      </c>
      <c r="BJ994" s="123" t="str">
        <f t="shared" si="206"/>
        <v/>
      </c>
      <c r="BK994" s="140" t="str">
        <f t="shared" si="212"/>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4"/>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t="str">
        <f t="shared" ca="1" si="211"/>
        <v/>
      </c>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43"/>
      <c r="AY995" s="124"/>
      <c r="AZ995" s="124"/>
      <c r="BA995" s="4"/>
      <c r="BB995" s="127"/>
      <c r="BE995" s="9"/>
      <c r="BH995" s="7" t="str">
        <f t="shared" ca="1" si="205"/>
        <v/>
      </c>
      <c r="BI995" s="4" t="str">
        <f t="shared" si="213"/>
        <v/>
      </c>
      <c r="BJ995" s="123" t="str">
        <f t="shared" si="206"/>
        <v/>
      </c>
      <c r="BK995" s="140" t="str">
        <f t="shared" si="212"/>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4"/>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t="str">
        <f t="shared" ca="1" si="211"/>
        <v/>
      </c>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43"/>
      <c r="AY996" s="124"/>
      <c r="AZ996" s="124"/>
      <c r="BA996" s="4"/>
      <c r="BB996" s="127"/>
      <c r="BE996" s="9"/>
      <c r="BH996" s="7" t="str">
        <f t="shared" ca="1" si="205"/>
        <v/>
      </c>
      <c r="BI996" s="4" t="str">
        <f t="shared" si="213"/>
        <v/>
      </c>
      <c r="BJ996" s="123" t="str">
        <f t="shared" si="206"/>
        <v/>
      </c>
      <c r="BK996" s="140" t="str">
        <f t="shared" si="212"/>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4"/>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t="str">
        <f t="shared" ca="1" si="211"/>
        <v/>
      </c>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43"/>
      <c r="AY997" s="124"/>
      <c r="AZ997" s="124"/>
      <c r="BA997" s="4"/>
      <c r="BB997" s="127"/>
      <c r="BE997" s="9"/>
      <c r="BH997" s="7" t="str">
        <f t="shared" ca="1" si="205"/>
        <v/>
      </c>
      <c r="BI997" s="4" t="str">
        <f t="shared" si="213"/>
        <v/>
      </c>
      <c r="BJ997" s="123" t="str">
        <f t="shared" si="206"/>
        <v/>
      </c>
      <c r="BK997" s="140" t="str">
        <f t="shared" si="212"/>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4"/>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t="str">
        <f t="shared" ca="1" si="211"/>
        <v/>
      </c>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43"/>
      <c r="AY998" s="124"/>
      <c r="AZ998" s="124"/>
      <c r="BA998" s="4"/>
      <c r="BB998" s="127"/>
      <c r="BE998" s="9"/>
      <c r="BH998" s="7" t="str">
        <f t="shared" ca="1" si="205"/>
        <v/>
      </c>
      <c r="BI998" s="4" t="str">
        <f t="shared" si="213"/>
        <v/>
      </c>
      <c r="BJ998" s="123" t="str">
        <f t="shared" si="206"/>
        <v/>
      </c>
      <c r="BK998" s="140" t="str">
        <f t="shared" si="212"/>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4"/>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t="str">
        <f t="shared" ca="1" si="211"/>
        <v/>
      </c>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43"/>
      <c r="AY999" s="124"/>
      <c r="AZ999" s="124"/>
      <c r="BA999" s="4"/>
      <c r="BB999" s="127"/>
      <c r="BE999" s="9"/>
      <c r="BH999" s="7" t="str">
        <f t="shared" ca="1" si="205"/>
        <v/>
      </c>
      <c r="BI999" s="4" t="str">
        <f t="shared" si="213"/>
        <v/>
      </c>
      <c r="BJ999" s="123" t="str">
        <f t="shared" si="206"/>
        <v/>
      </c>
      <c r="BK999" s="140" t="str">
        <f t="shared" si="212"/>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4"/>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t="str">
        <f t="shared" ca="1" si="211"/>
        <v/>
      </c>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43"/>
      <c r="AY1000" s="124"/>
      <c r="AZ1000" s="124"/>
      <c r="BA1000" s="4"/>
      <c r="BB1000" s="127"/>
      <c r="BE1000" s="9"/>
      <c r="BH1000" s="7" t="str">
        <f t="shared" ca="1" si="205"/>
        <v/>
      </c>
      <c r="BI1000" s="4" t="str">
        <f t="shared" si="213"/>
        <v/>
      </c>
      <c r="BJ1000" s="123" t="str">
        <f t="shared" si="206"/>
        <v/>
      </c>
      <c r="BK1000" s="140" t="str">
        <f t="shared" si="212"/>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4"/>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t="str">
        <f t="shared" ca="1" si="211"/>
        <v/>
      </c>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43"/>
      <c r="AY1001" s="124"/>
      <c r="AZ1001" s="124"/>
      <c r="BA1001" s="4"/>
      <c r="BB1001" s="127"/>
      <c r="BE1001" s="9"/>
      <c r="BH1001" s="7" t="str">
        <f t="shared" ca="1" si="205"/>
        <v/>
      </c>
      <c r="BI1001" s="4" t="str">
        <f t="shared" si="213"/>
        <v/>
      </c>
      <c r="BJ1001" s="123" t="str">
        <f t="shared" si="206"/>
        <v/>
      </c>
      <c r="BK1001" s="140" t="str">
        <f t="shared" si="212"/>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4"/>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t="str">
        <f t="shared" ca="1" si="211"/>
        <v/>
      </c>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43"/>
      <c r="AY1002" s="124"/>
      <c r="AZ1002" s="124"/>
      <c r="BA1002" s="4"/>
      <c r="BB1002" s="127"/>
      <c r="BE1002" s="9"/>
      <c r="BH1002" s="7" t="str">
        <f t="shared" ca="1" si="205"/>
        <v/>
      </c>
      <c r="BI1002" s="4" t="str">
        <f t="shared" si="213"/>
        <v/>
      </c>
      <c r="BJ1002" s="123" t="str">
        <f t="shared" si="206"/>
        <v/>
      </c>
      <c r="BK1002" s="140" t="str">
        <f t="shared" si="212"/>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4"/>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t="str">
        <f t="shared" ca="1" si="211"/>
        <v/>
      </c>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43"/>
      <c r="AY1003" s="124"/>
      <c r="AZ1003" s="124"/>
      <c r="BA1003" s="4"/>
      <c r="BB1003" s="127"/>
      <c r="BE1003" s="9"/>
      <c r="BH1003" s="7" t="str">
        <f t="shared" ca="1" si="205"/>
        <v/>
      </c>
      <c r="BI1003" s="4" t="str">
        <f t="shared" si="213"/>
        <v/>
      </c>
      <c r="BJ1003" s="123" t="str">
        <f t="shared" si="206"/>
        <v/>
      </c>
      <c r="BK1003" s="140" t="str">
        <f t="shared" si="212"/>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4"/>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t="str">
        <f t="shared" ca="1" si="211"/>
        <v/>
      </c>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43"/>
      <c r="AY1004" s="124"/>
      <c r="AZ1004" s="124"/>
      <c r="BA1004" s="4"/>
      <c r="BB1004" s="127"/>
      <c r="BE1004" s="9"/>
      <c r="BH1004" s="7" t="str">
        <f t="shared" ca="1" si="205"/>
        <v/>
      </c>
      <c r="BI1004" s="4" t="str">
        <f t="shared" si="213"/>
        <v/>
      </c>
      <c r="BJ1004" s="123" t="str">
        <f t="shared" si="206"/>
        <v/>
      </c>
      <c r="BK1004" s="140" t="str">
        <f t="shared" si="212"/>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4"/>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t="str">
        <f t="shared" ca="1" si="211"/>
        <v/>
      </c>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43"/>
      <c r="AY1005" s="124"/>
      <c r="AZ1005" s="124"/>
      <c r="BA1005" s="4"/>
      <c r="BB1005" s="127"/>
      <c r="BE1005" s="9"/>
      <c r="BH1005" s="7" t="str">
        <f t="shared" ca="1" si="205"/>
        <v/>
      </c>
      <c r="BI1005" s="4" t="str">
        <f t="shared" si="213"/>
        <v/>
      </c>
      <c r="BJ1005" s="123" t="str">
        <f t="shared" si="206"/>
        <v/>
      </c>
      <c r="BK1005" s="140" t="str">
        <f t="shared" si="212"/>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4"/>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t="str">
        <f t="shared" ca="1" si="211"/>
        <v/>
      </c>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43"/>
      <c r="AY1006" s="124"/>
      <c r="AZ1006" s="124"/>
      <c r="BA1006" s="4"/>
      <c r="BB1006" s="127"/>
      <c r="BE1006" s="9"/>
      <c r="BH1006" s="7" t="str">
        <f t="shared" ca="1" si="205"/>
        <v/>
      </c>
      <c r="BI1006" s="4" t="str">
        <f t="shared" si="213"/>
        <v/>
      </c>
      <c r="BJ1006" s="123" t="str">
        <f t="shared" si="206"/>
        <v/>
      </c>
      <c r="BK1006" s="140" t="str">
        <f t="shared" si="212"/>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4"/>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t="str">
        <f t="shared" ca="1" si="211"/>
        <v/>
      </c>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43"/>
      <c r="AY1007" s="124"/>
      <c r="AZ1007" s="124"/>
      <c r="BA1007" s="4"/>
      <c r="BB1007" s="127"/>
      <c r="BE1007" s="9"/>
      <c r="BH1007" s="7" t="str">
        <f t="shared" ca="1" si="205"/>
        <v/>
      </c>
      <c r="BI1007" s="4" t="str">
        <f t="shared" si="213"/>
        <v/>
      </c>
      <c r="BJ1007" s="123" t="str">
        <f t="shared" si="206"/>
        <v/>
      </c>
      <c r="BK1007" s="140" t="str">
        <f t="shared" si="212"/>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4"/>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t="str">
        <f t="shared" ca="1" si="211"/>
        <v/>
      </c>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43"/>
      <c r="AY1008" s="124"/>
      <c r="AZ1008" s="124"/>
      <c r="BA1008" s="4"/>
      <c r="BB1008" s="127"/>
      <c r="BE1008" s="9"/>
      <c r="BH1008" s="7" t="str">
        <f t="shared" ca="1" si="205"/>
        <v/>
      </c>
      <c r="BI1008" s="4" t="str">
        <f t="shared" si="213"/>
        <v/>
      </c>
      <c r="BJ1008" s="123" t="str">
        <f t="shared" si="206"/>
        <v/>
      </c>
      <c r="BK1008" s="140" t="str">
        <f t="shared" si="212"/>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4"/>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t="str">
        <f t="shared" ca="1" si="211"/>
        <v/>
      </c>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43"/>
      <c r="AY1009" s="124"/>
      <c r="AZ1009" s="124"/>
      <c r="BA1009" s="4"/>
      <c r="BB1009" s="127"/>
      <c r="BE1009" s="9"/>
      <c r="BH1009" s="7" t="str">
        <f t="shared" ca="1" si="205"/>
        <v/>
      </c>
      <c r="BI1009" s="4" t="str">
        <f t="shared" si="213"/>
        <v/>
      </c>
      <c r="BJ1009" s="123" t="str">
        <f t="shared" si="206"/>
        <v/>
      </c>
      <c r="BK1009" s="140" t="str">
        <f t="shared" si="212"/>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4"/>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t="str">
        <f t="shared" ca="1" si="211"/>
        <v/>
      </c>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43"/>
      <c r="AY1010" s="124"/>
      <c r="AZ1010" s="124"/>
      <c r="BA1010" s="4"/>
      <c r="BB1010" s="127"/>
      <c r="BE1010" s="9"/>
      <c r="BH1010" s="7" t="str">
        <f t="shared" ca="1" si="205"/>
        <v/>
      </c>
      <c r="BI1010" s="4" t="str">
        <f t="shared" si="213"/>
        <v/>
      </c>
      <c r="BJ1010" s="123" t="str">
        <f t="shared" si="206"/>
        <v/>
      </c>
      <c r="BK1010" s="140" t="str">
        <f t="shared" si="212"/>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4"/>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t="str">
        <f t="shared" ca="1" si="211"/>
        <v/>
      </c>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43"/>
      <c r="AY1011" s="124"/>
      <c r="AZ1011" s="124"/>
      <c r="BA1011" s="4"/>
      <c r="BB1011" s="127"/>
      <c r="BE1011" s="9"/>
      <c r="BH1011" s="7" t="str">
        <f t="shared" ca="1" si="205"/>
        <v/>
      </c>
      <c r="BI1011" s="4" t="str">
        <f t="shared" si="213"/>
        <v/>
      </c>
      <c r="BJ1011" s="123" t="str">
        <f t="shared" si="206"/>
        <v/>
      </c>
      <c r="BK1011" s="140" t="str">
        <f t="shared" si="212"/>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4"/>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t="str">
        <f t="shared" ca="1" si="211"/>
        <v/>
      </c>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43"/>
      <c r="AY1012" s="124"/>
      <c r="AZ1012" s="124"/>
      <c r="BA1012" s="4"/>
      <c r="BB1012" s="127"/>
      <c r="BE1012" s="9"/>
      <c r="BH1012" s="7" t="str">
        <f t="shared" ca="1" si="205"/>
        <v/>
      </c>
      <c r="BI1012" s="4" t="str">
        <f t="shared" si="213"/>
        <v/>
      </c>
      <c r="BJ1012" s="123" t="str">
        <f t="shared" si="206"/>
        <v/>
      </c>
      <c r="BK1012" s="140" t="str">
        <f t="shared" si="212"/>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4"/>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t="str">
        <f t="shared" ca="1" si="211"/>
        <v/>
      </c>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43"/>
      <c r="AY1013" s="124"/>
      <c r="AZ1013" s="124"/>
      <c r="BA1013" s="4"/>
      <c r="BB1013" s="127"/>
      <c r="BE1013" s="9"/>
      <c r="BH1013" s="7" t="str">
        <f t="shared" ca="1" si="205"/>
        <v/>
      </c>
      <c r="BI1013" s="4" t="str">
        <f t="shared" si="213"/>
        <v/>
      </c>
      <c r="BJ1013" s="123" t="str">
        <f t="shared" si="206"/>
        <v/>
      </c>
      <c r="BK1013" s="140" t="str">
        <f t="shared" si="212"/>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4"/>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t="str">
        <f t="shared" ca="1" si="211"/>
        <v/>
      </c>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43"/>
      <c r="AY1014" s="124"/>
      <c r="AZ1014" s="124"/>
      <c r="BA1014" s="4"/>
      <c r="BB1014" s="127"/>
      <c r="BE1014" s="9"/>
      <c r="BH1014" s="7" t="str">
        <f t="shared" ca="1" si="205"/>
        <v/>
      </c>
      <c r="BI1014" s="4" t="str">
        <f t="shared" si="213"/>
        <v/>
      </c>
      <c r="BJ1014" s="123" t="str">
        <f t="shared" si="206"/>
        <v/>
      </c>
      <c r="BK1014" s="140" t="str">
        <f t="shared" si="212"/>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4"/>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t="str">
        <f t="shared" ca="1" si="211"/>
        <v/>
      </c>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43"/>
      <c r="AY1015" s="124"/>
      <c r="AZ1015" s="124"/>
      <c r="BA1015" s="4"/>
      <c r="BB1015" s="127"/>
      <c r="BE1015" s="9"/>
      <c r="BH1015" s="7" t="str">
        <f t="shared" ca="1" si="205"/>
        <v/>
      </c>
      <c r="BI1015" s="4" t="str">
        <f t="shared" si="213"/>
        <v/>
      </c>
      <c r="BJ1015" s="123" t="str">
        <f t="shared" si="206"/>
        <v/>
      </c>
      <c r="BK1015" s="140" t="str">
        <f t="shared" si="212"/>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4"/>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t="str">
        <f t="shared" ca="1" si="211"/>
        <v/>
      </c>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43"/>
      <c r="AY1016" s="124"/>
      <c r="AZ1016" s="124"/>
      <c r="BA1016" s="4"/>
      <c r="BB1016" s="127"/>
      <c r="BE1016" s="9"/>
      <c r="BH1016" s="7" t="str">
        <f t="shared" ca="1" si="205"/>
        <v/>
      </c>
      <c r="BI1016" s="4" t="str">
        <f t="shared" si="213"/>
        <v/>
      </c>
      <c r="BJ1016" s="123" t="str">
        <f t="shared" si="206"/>
        <v/>
      </c>
      <c r="BK1016" s="140" t="str">
        <f t="shared" si="212"/>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4"/>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t="str">
        <f t="shared" ca="1" si="211"/>
        <v/>
      </c>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43"/>
      <c r="AY1017" s="124"/>
      <c r="AZ1017" s="124"/>
      <c r="BA1017" s="4"/>
      <c r="BB1017" s="127"/>
      <c r="BE1017" s="9"/>
      <c r="BH1017" s="7" t="str">
        <f t="shared" ca="1" si="205"/>
        <v/>
      </c>
      <c r="BI1017" s="4" t="str">
        <f t="shared" si="213"/>
        <v/>
      </c>
      <c r="BJ1017" s="123" t="str">
        <f t="shared" si="206"/>
        <v/>
      </c>
      <c r="BK1017" s="140" t="str">
        <f t="shared" si="212"/>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4"/>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t="str">
        <f t="shared" ca="1" si="211"/>
        <v/>
      </c>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43"/>
      <c r="AY1018" s="124"/>
      <c r="AZ1018" s="124"/>
      <c r="BA1018" s="4"/>
      <c r="BB1018" s="127"/>
      <c r="BE1018" s="9"/>
      <c r="BH1018" s="7" t="str">
        <f t="shared" ca="1" si="205"/>
        <v/>
      </c>
      <c r="BI1018" s="4" t="str">
        <f t="shared" si="213"/>
        <v/>
      </c>
      <c r="BJ1018" s="123" t="str">
        <f t="shared" si="206"/>
        <v/>
      </c>
      <c r="BK1018" s="140" t="str">
        <f t="shared" si="212"/>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4"/>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t="str">
        <f t="shared" ca="1" si="211"/>
        <v/>
      </c>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43"/>
      <c r="AY1019" s="124"/>
      <c r="AZ1019" s="124"/>
      <c r="BA1019" s="4"/>
      <c r="BB1019" s="127"/>
      <c r="BE1019" s="9"/>
      <c r="BH1019" s="7" t="str">
        <f t="shared" ca="1" si="205"/>
        <v/>
      </c>
      <c r="BI1019" s="4" t="str">
        <f t="shared" si="213"/>
        <v/>
      </c>
      <c r="BJ1019" s="123" t="str">
        <f t="shared" si="206"/>
        <v/>
      </c>
      <c r="BK1019" s="140" t="str">
        <f t="shared" si="212"/>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4"/>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t="str">
        <f t="shared" ca="1" si="211"/>
        <v/>
      </c>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43"/>
      <c r="AY1020" s="124"/>
      <c r="AZ1020" s="124"/>
      <c r="BA1020" s="4"/>
      <c r="BB1020" s="127"/>
      <c r="BE1020" s="9"/>
      <c r="BH1020" s="7" t="str">
        <f t="shared" ca="1" si="205"/>
        <v/>
      </c>
      <c r="BI1020" s="4" t="str">
        <f t="shared" si="213"/>
        <v/>
      </c>
      <c r="BJ1020" s="123" t="str">
        <f t="shared" si="206"/>
        <v/>
      </c>
      <c r="BK1020" s="140" t="str">
        <f t="shared" si="212"/>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4"/>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t="str">
        <f t="shared" ca="1" si="211"/>
        <v/>
      </c>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43"/>
      <c r="AY1021" s="124"/>
      <c r="AZ1021" s="124"/>
      <c r="BA1021" s="4"/>
      <c r="BB1021" s="127"/>
      <c r="BE1021" s="9"/>
      <c r="BH1021" s="7" t="str">
        <f t="shared" ca="1" si="205"/>
        <v/>
      </c>
      <c r="BI1021" s="4" t="str">
        <f t="shared" si="213"/>
        <v/>
      </c>
      <c r="BJ1021" s="123" t="str">
        <f t="shared" si="206"/>
        <v/>
      </c>
      <c r="BK1021" s="140" t="str">
        <f t="shared" si="212"/>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4"/>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t="str">
        <f t="shared" ca="1" si="211"/>
        <v/>
      </c>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43"/>
      <c r="AY1022" s="124"/>
      <c r="AZ1022" s="124"/>
      <c r="BA1022" s="4"/>
      <c r="BB1022" s="127"/>
      <c r="BE1022" s="9"/>
      <c r="BH1022" s="7" t="str">
        <f t="shared" ca="1" si="205"/>
        <v/>
      </c>
      <c r="BI1022" s="4" t="str">
        <f t="shared" si="213"/>
        <v/>
      </c>
      <c r="BJ1022" s="123" t="str">
        <f t="shared" si="206"/>
        <v/>
      </c>
      <c r="BK1022" s="140" t="str">
        <f t="shared" si="212"/>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4"/>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t="str">
        <f t="shared" ca="1" si="211"/>
        <v/>
      </c>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43"/>
      <c r="AY1023" s="124"/>
      <c r="AZ1023" s="124"/>
      <c r="BA1023" s="4"/>
      <c r="BB1023" s="127"/>
      <c r="BE1023" s="9"/>
      <c r="BH1023" s="7" t="str">
        <f t="shared" ca="1" si="205"/>
        <v/>
      </c>
      <c r="BI1023" s="4" t="str">
        <f t="shared" si="213"/>
        <v/>
      </c>
      <c r="BJ1023" s="123" t="str">
        <f t="shared" si="206"/>
        <v/>
      </c>
      <c r="BK1023" s="140" t="str">
        <f t="shared" si="212"/>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4"/>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t="str">
        <f t="shared" ca="1" si="211"/>
        <v/>
      </c>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43"/>
      <c r="AY1024" s="124"/>
      <c r="AZ1024" s="124"/>
      <c r="BA1024" s="4"/>
      <c r="BB1024" s="127"/>
      <c r="BE1024" s="9"/>
      <c r="BH1024" s="7" t="str">
        <f t="shared" ca="1" si="205"/>
        <v/>
      </c>
      <c r="BI1024" s="4" t="str">
        <f t="shared" si="213"/>
        <v/>
      </c>
      <c r="BJ1024" s="123" t="str">
        <f t="shared" si="206"/>
        <v/>
      </c>
      <c r="BK1024" s="140" t="str">
        <f t="shared" si="212"/>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4"/>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t="str">
        <f t="shared" ca="1" si="211"/>
        <v/>
      </c>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43"/>
      <c r="AY1025" s="124"/>
      <c r="AZ1025" s="124"/>
      <c r="BA1025" s="4"/>
      <c r="BB1025" s="127"/>
      <c r="BE1025" s="9"/>
      <c r="BH1025" s="7" t="str">
        <f t="shared" ca="1" si="205"/>
        <v/>
      </c>
      <c r="BI1025" s="4" t="str">
        <f t="shared" si="213"/>
        <v/>
      </c>
      <c r="BJ1025" s="123" t="str">
        <f t="shared" si="206"/>
        <v/>
      </c>
      <c r="BK1025" s="140" t="str">
        <f t="shared" si="212"/>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4"/>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t="str">
        <f t="shared" ca="1" si="211"/>
        <v/>
      </c>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43"/>
      <c r="AY1026" s="124"/>
      <c r="AZ1026" s="124"/>
      <c r="BA1026" s="4"/>
      <c r="BB1026" s="127"/>
      <c r="BE1026" s="9"/>
      <c r="BH1026" s="7" t="str">
        <f t="shared" ref="BH1026:BH1078" ca="1" si="217">IFERROR(IF(BE1026="","",IF(BA1026=5,"",IF(BE1026-TODAY()&gt;0,"VIGENTE","VENCIDO"))),"")</f>
        <v/>
      </c>
      <c r="BI1026" s="4" t="str">
        <f t="shared" si="213"/>
        <v/>
      </c>
      <c r="BJ1026" s="123" t="str">
        <f t="shared" ref="BJ1026:BJ1078" si="218">IFERROR(IF(AA1026="","",AA1026/V1026),"")</f>
        <v/>
      </c>
      <c r="BK1026" s="140" t="str">
        <f t="shared" si="212"/>
        <v/>
      </c>
      <c r="BP1026" s="5"/>
      <c r="BQ1026" s="4" t="str">
        <f>IF(IFERROR(VLOOKUP(C1026,C1027:C$1993,1,0),"")="","",COUNTIF(C:C,C1026))</f>
        <v/>
      </c>
      <c r="BS1026" s="5"/>
      <c r="BT1026" s="5"/>
      <c r="BU1026" s="5" t="str">
        <f>IF(B1026="","",IF(BQ1026="",1+(MAX(BU$2:BU1025)),""))</f>
        <v/>
      </c>
      <c r="BV1026" s="5" t="str">
        <f t="shared" ref="BV1026:BV1078" si="219">IF(BU1026="","",Z1026)</f>
        <v/>
      </c>
      <c r="BW1026" s="5" t="str">
        <f t="shared" ref="BW1026:BW1078" si="220">IF(BU1026="","",H1026)</f>
        <v/>
      </c>
      <c r="BX1026" s="14" t="str">
        <f t="shared" ref="BX1026:BX1078" si="221">IF(BU1026="","",C1026)</f>
        <v/>
      </c>
      <c r="BY1026" s="28"/>
      <c r="CA1026" s="5" t="str">
        <f t="shared" si="214"/>
        <v/>
      </c>
      <c r="CC1026" s="5"/>
      <c r="CD1026" s="5" t="str">
        <f t="shared" ref="CD1026:CD1078" si="222">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t="str">
        <f t="shared" ref="A1027:A1077" ca="1" si="223">IF(OR(AS1027="",BH1027="",BH1027="VENCIDO"),IF(B1027="","",IF(LEN(B1027)=1,"000"&amp;B1027,IF(LEN(B1027)=2,"00"&amp;B1027,IF(LEN(B1027)=3,"0"&amp;B1027,B1027)))),C1027)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43"/>
      <c r="AY1027" s="124"/>
      <c r="AZ1027" s="124"/>
      <c r="BA1027" s="4"/>
      <c r="BB1027" s="127"/>
      <c r="BE1027" s="9"/>
      <c r="BH1027" s="7" t="str">
        <f t="shared" ca="1" si="217"/>
        <v/>
      </c>
      <c r="BI1027" s="4" t="str">
        <f t="shared" si="213"/>
        <v/>
      </c>
      <c r="BJ1027" s="123" t="str">
        <f t="shared" si="218"/>
        <v/>
      </c>
      <c r="BK1027" s="140" t="str">
        <f t="shared" ref="BK1027:BK1078" si="224">IFERROR(IF(AA1027/Z1027=0,"",AA1027/Z1027),"")</f>
        <v/>
      </c>
      <c r="BP1027" s="5"/>
      <c r="BQ1027" s="4" t="str">
        <f>IF(IFERROR(VLOOKUP(C1027,C1028:C$1993,1,0),"")="","",COUNTIF(C:C,C1027))</f>
        <v/>
      </c>
      <c r="BS1027" s="5"/>
      <c r="BT1027" s="5"/>
      <c r="BU1027" s="5" t="str">
        <f>IF(B1027="","",IF(BQ1027="",1+(MAX(BU$2:BU1026)),""))</f>
        <v/>
      </c>
      <c r="BV1027" s="5" t="str">
        <f t="shared" si="219"/>
        <v/>
      </c>
      <c r="BW1027" s="5" t="str">
        <f t="shared" si="220"/>
        <v/>
      </c>
      <c r="BX1027" s="14" t="str">
        <f t="shared" si="221"/>
        <v/>
      </c>
      <c r="BY1027" s="28"/>
      <c r="CA1027" s="5" t="str">
        <f t="shared" si="214"/>
        <v/>
      </c>
      <c r="CC1027" s="5"/>
      <c r="CD1027" s="5" t="str">
        <f t="shared" si="222"/>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t="str">
        <f t="shared" ca="1" si="223"/>
        <v/>
      </c>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43"/>
      <c r="AY1028" s="124"/>
      <c r="AZ1028" s="124"/>
      <c r="BA1028" s="4"/>
      <c r="BB1028" s="127"/>
      <c r="BE1028" s="9"/>
      <c r="BH1028" s="7" t="str">
        <f t="shared" ca="1" si="217"/>
        <v/>
      </c>
      <c r="BI1028" s="4" t="str">
        <f t="shared" si="213"/>
        <v/>
      </c>
      <c r="BJ1028" s="123" t="str">
        <f t="shared" si="218"/>
        <v/>
      </c>
      <c r="BK1028" s="140" t="str">
        <f t="shared" si="224"/>
        <v/>
      </c>
      <c r="BP1028" s="5"/>
      <c r="BQ1028" s="4" t="str">
        <f>IF(IFERROR(VLOOKUP(C1028,C1029:C$1993,1,0),"")="","",COUNTIF(C:C,C1028))</f>
        <v/>
      </c>
      <c r="BS1028" s="5"/>
      <c r="BT1028" s="5"/>
      <c r="BU1028" s="5" t="str">
        <f>IF(B1028="","",IF(BQ1028="",1+(MAX(BU$2:BU1027)),""))</f>
        <v/>
      </c>
      <c r="BV1028" s="5" t="str">
        <f t="shared" si="219"/>
        <v/>
      </c>
      <c r="BW1028" s="5" t="str">
        <f t="shared" si="220"/>
        <v/>
      </c>
      <c r="BX1028" s="14" t="str">
        <f t="shared" si="221"/>
        <v/>
      </c>
      <c r="BY1028" s="28"/>
      <c r="CA1028" s="5" t="str">
        <f t="shared" si="214"/>
        <v/>
      </c>
      <c r="CC1028" s="5"/>
      <c r="CD1028" s="5" t="str">
        <f t="shared" si="222"/>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t="str">
        <f t="shared" ca="1" si="223"/>
        <v/>
      </c>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43"/>
      <c r="AY1029" s="124"/>
      <c r="AZ1029" s="124"/>
      <c r="BA1029" s="4"/>
      <c r="BB1029" s="127"/>
      <c r="BE1029" s="9"/>
      <c r="BH1029" s="7" t="str">
        <f t="shared" ca="1" si="217"/>
        <v/>
      </c>
      <c r="BI1029" s="4" t="str">
        <f t="shared" si="213"/>
        <v/>
      </c>
      <c r="BJ1029" s="123" t="str">
        <f t="shared" si="218"/>
        <v/>
      </c>
      <c r="BK1029" s="140" t="str">
        <f t="shared" si="224"/>
        <v/>
      </c>
      <c r="BP1029" s="5"/>
      <c r="BQ1029" s="4" t="str">
        <f>IF(IFERROR(VLOOKUP(C1029,C1030:C$1993,1,0),"")="","",COUNTIF(C:C,C1029))</f>
        <v/>
      </c>
      <c r="BS1029" s="5"/>
      <c r="BT1029" s="5"/>
      <c r="BU1029" s="5" t="str">
        <f>IF(B1029="","",IF(BQ1029="",1+(MAX(BU$2:BU1028)),""))</f>
        <v/>
      </c>
      <c r="BV1029" s="5" t="str">
        <f t="shared" si="219"/>
        <v/>
      </c>
      <c r="BW1029" s="5" t="str">
        <f t="shared" si="220"/>
        <v/>
      </c>
      <c r="BX1029" s="14" t="str">
        <f t="shared" si="221"/>
        <v/>
      </c>
      <c r="BY1029" s="28"/>
      <c r="CA1029" s="5" t="str">
        <f t="shared" si="214"/>
        <v/>
      </c>
      <c r="CC1029" s="5"/>
      <c r="CD1029" s="5" t="str">
        <f t="shared" si="222"/>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t="str">
        <f t="shared" ca="1" si="223"/>
        <v/>
      </c>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43"/>
      <c r="AY1030" s="124"/>
      <c r="AZ1030" s="124"/>
      <c r="BA1030" s="4"/>
      <c r="BB1030" s="127"/>
      <c r="BE1030" s="9"/>
      <c r="BH1030" s="7" t="str">
        <f t="shared" ca="1" si="217"/>
        <v/>
      </c>
      <c r="BI1030" s="4" t="str">
        <f t="shared" si="213"/>
        <v/>
      </c>
      <c r="BJ1030" s="123" t="str">
        <f t="shared" si="218"/>
        <v/>
      </c>
      <c r="BK1030" s="140" t="str">
        <f t="shared" si="224"/>
        <v/>
      </c>
      <c r="BP1030" s="5"/>
      <c r="BQ1030" s="4" t="str">
        <f>IF(IFERROR(VLOOKUP(C1030,C1031:C$1993,1,0),"")="","",COUNTIF(C:C,C1030))</f>
        <v/>
      </c>
      <c r="BS1030" s="5"/>
      <c r="BT1030" s="5"/>
      <c r="BU1030" s="5" t="str">
        <f>IF(B1030="","",IF(BQ1030="",1+(MAX(BU$2:BU1029)),""))</f>
        <v/>
      </c>
      <c r="BV1030" s="5" t="str">
        <f t="shared" si="219"/>
        <v/>
      </c>
      <c r="BW1030" s="5" t="str">
        <f t="shared" si="220"/>
        <v/>
      </c>
      <c r="BX1030" s="14" t="str">
        <f t="shared" si="221"/>
        <v/>
      </c>
      <c r="BY1030" s="28"/>
      <c r="CA1030" s="5" t="str">
        <f t="shared" si="214"/>
        <v/>
      </c>
      <c r="CC1030" s="5"/>
      <c r="CD1030" s="5" t="str">
        <f t="shared" si="222"/>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t="str">
        <f t="shared" ca="1" si="223"/>
        <v/>
      </c>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43"/>
      <c r="AY1031" s="124"/>
      <c r="AZ1031" s="124"/>
      <c r="BA1031" s="4"/>
      <c r="BB1031" s="127"/>
      <c r="BE1031" s="9"/>
      <c r="BH1031" s="7" t="str">
        <f t="shared" ca="1" si="217"/>
        <v/>
      </c>
      <c r="BI1031" s="4" t="str">
        <f t="shared" si="213"/>
        <v/>
      </c>
      <c r="BJ1031" s="123" t="str">
        <f t="shared" si="218"/>
        <v/>
      </c>
      <c r="BK1031" s="140" t="str">
        <f t="shared" si="224"/>
        <v/>
      </c>
      <c r="BP1031" s="5"/>
      <c r="BQ1031" s="4" t="str">
        <f>IF(IFERROR(VLOOKUP(C1031,C1032:C$1993,1,0),"")="","",COUNTIF(C:C,C1031))</f>
        <v/>
      </c>
      <c r="BS1031" s="5"/>
      <c r="BT1031" s="5"/>
      <c r="BU1031" s="5" t="str">
        <f>IF(B1031="","",IF(BQ1031="",1+(MAX(BU$2:BU1030)),""))</f>
        <v/>
      </c>
      <c r="BV1031" s="5" t="str">
        <f t="shared" si="219"/>
        <v/>
      </c>
      <c r="BW1031" s="5" t="str">
        <f t="shared" si="220"/>
        <v/>
      </c>
      <c r="BX1031" s="14" t="str">
        <f t="shared" si="221"/>
        <v/>
      </c>
      <c r="BY1031" s="28"/>
      <c r="CA1031" s="5" t="str">
        <f t="shared" si="214"/>
        <v/>
      </c>
      <c r="CC1031" s="5"/>
      <c r="CD1031" s="5" t="str">
        <f t="shared" si="222"/>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t="str">
        <f t="shared" ca="1" si="223"/>
        <v/>
      </c>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43"/>
      <c r="AY1032" s="124"/>
      <c r="AZ1032" s="124"/>
      <c r="BA1032" s="4"/>
      <c r="BB1032" s="127"/>
      <c r="BE1032" s="9"/>
      <c r="BH1032" s="7" t="str">
        <f t="shared" ca="1" si="217"/>
        <v/>
      </c>
      <c r="BI1032" s="4" t="str">
        <f t="shared" si="213"/>
        <v/>
      </c>
      <c r="BJ1032" s="123" t="str">
        <f t="shared" si="218"/>
        <v/>
      </c>
      <c r="BK1032" s="140" t="str">
        <f t="shared" si="224"/>
        <v/>
      </c>
      <c r="BP1032" s="5"/>
      <c r="BQ1032" s="4" t="str">
        <f>IF(IFERROR(VLOOKUP(C1032,C1033:C$1993,1,0),"")="","",COUNTIF(C:C,C1032))</f>
        <v/>
      </c>
      <c r="BS1032" s="5"/>
      <c r="BT1032" s="5"/>
      <c r="BU1032" s="5" t="str">
        <f>IF(B1032="","",IF(BQ1032="",1+(MAX(BU$2:BU1031)),""))</f>
        <v/>
      </c>
      <c r="BV1032" s="5" t="str">
        <f t="shared" si="219"/>
        <v/>
      </c>
      <c r="BW1032" s="5" t="str">
        <f t="shared" si="220"/>
        <v/>
      </c>
      <c r="BX1032" s="14" t="str">
        <f t="shared" si="221"/>
        <v/>
      </c>
      <c r="BY1032" s="28"/>
      <c r="CA1032" s="5" t="str">
        <f t="shared" si="214"/>
        <v/>
      </c>
      <c r="CC1032" s="5"/>
      <c r="CD1032" s="5" t="str">
        <f t="shared" si="222"/>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t="str">
        <f t="shared" ca="1" si="223"/>
        <v/>
      </c>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43"/>
      <c r="AY1033" s="124"/>
      <c r="AZ1033" s="124"/>
      <c r="BA1033" s="4"/>
      <c r="BB1033" s="127"/>
      <c r="BE1033" s="9"/>
      <c r="BH1033" s="7" t="str">
        <f t="shared" ca="1" si="217"/>
        <v/>
      </c>
      <c r="BI1033" s="4" t="str">
        <f t="shared" si="213"/>
        <v/>
      </c>
      <c r="BJ1033" s="123" t="str">
        <f t="shared" si="218"/>
        <v/>
      </c>
      <c r="BK1033" s="140" t="str">
        <f t="shared" si="224"/>
        <v/>
      </c>
      <c r="BP1033" s="5"/>
      <c r="BQ1033" s="4" t="str">
        <f>IF(IFERROR(VLOOKUP(C1033,C1034:C$1993,1,0),"")="","",COUNTIF(C:C,C1033))</f>
        <v/>
      </c>
      <c r="BS1033" s="5"/>
      <c r="BT1033" s="5"/>
      <c r="BU1033" s="5" t="str">
        <f>IF(B1033="","",IF(BQ1033="",1+(MAX(BU$2:BU1032)),""))</f>
        <v/>
      </c>
      <c r="BV1033" s="5" t="str">
        <f t="shared" si="219"/>
        <v/>
      </c>
      <c r="BW1033" s="5" t="str">
        <f t="shared" si="220"/>
        <v/>
      </c>
      <c r="BX1033" s="14" t="str">
        <f t="shared" si="221"/>
        <v/>
      </c>
      <c r="BY1033" s="28"/>
      <c r="CA1033" s="5" t="str">
        <f t="shared" si="214"/>
        <v/>
      </c>
      <c r="CC1033" s="5"/>
      <c r="CD1033" s="5" t="str">
        <f t="shared" si="222"/>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t="str">
        <f t="shared" ca="1" si="223"/>
        <v/>
      </c>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43"/>
      <c r="AY1034" s="124"/>
      <c r="AZ1034" s="124"/>
      <c r="BA1034" s="4"/>
      <c r="BB1034" s="127"/>
      <c r="BE1034" s="9"/>
      <c r="BH1034" s="7" t="str">
        <f t="shared" ca="1" si="217"/>
        <v/>
      </c>
      <c r="BI1034" s="4" t="str">
        <f t="shared" si="213"/>
        <v/>
      </c>
      <c r="BJ1034" s="123" t="str">
        <f t="shared" si="218"/>
        <v/>
      </c>
      <c r="BK1034" s="140" t="str">
        <f t="shared" si="224"/>
        <v/>
      </c>
      <c r="BP1034" s="5"/>
      <c r="BQ1034" s="4" t="str">
        <f>IF(IFERROR(VLOOKUP(C1034,C1035:C$1993,1,0),"")="","",COUNTIF(C:C,C1034))</f>
        <v/>
      </c>
      <c r="BS1034" s="5"/>
      <c r="BT1034" s="5"/>
      <c r="BU1034" s="5" t="str">
        <f>IF(B1034="","",IF(BQ1034="",1+(MAX(BU$2:BU1033)),""))</f>
        <v/>
      </c>
      <c r="BV1034" s="5" t="str">
        <f t="shared" si="219"/>
        <v/>
      </c>
      <c r="BW1034" s="5" t="str">
        <f t="shared" si="220"/>
        <v/>
      </c>
      <c r="BX1034" s="14" t="str">
        <f t="shared" si="221"/>
        <v/>
      </c>
      <c r="BY1034" s="28"/>
      <c r="CA1034" s="5" t="str">
        <f t="shared" si="214"/>
        <v/>
      </c>
      <c r="CC1034" s="5"/>
      <c r="CD1034" s="5" t="str">
        <f t="shared" si="222"/>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t="str">
        <f t="shared" ca="1" si="223"/>
        <v/>
      </c>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43"/>
      <c r="AY1035" s="124"/>
      <c r="AZ1035" s="124"/>
      <c r="BA1035" s="4"/>
      <c r="BB1035" s="127"/>
      <c r="BE1035" s="9"/>
      <c r="BH1035" s="7" t="str">
        <f t="shared" ca="1" si="217"/>
        <v/>
      </c>
      <c r="BI1035" s="4" t="str">
        <f t="shared" si="213"/>
        <v/>
      </c>
      <c r="BJ1035" s="123" t="str">
        <f t="shared" si="218"/>
        <v/>
      </c>
      <c r="BK1035" s="140" t="str">
        <f t="shared" si="224"/>
        <v/>
      </c>
      <c r="BP1035" s="5"/>
      <c r="BQ1035" s="4" t="str">
        <f>IF(IFERROR(VLOOKUP(C1035,C1036:C$1993,1,0),"")="","",COUNTIF(C:C,C1035))</f>
        <v/>
      </c>
      <c r="BS1035" s="5"/>
      <c r="BT1035" s="5"/>
      <c r="BU1035" s="5" t="str">
        <f>IF(B1035="","",IF(BQ1035="",1+(MAX(BU$2:BU1034)),""))</f>
        <v/>
      </c>
      <c r="BV1035" s="5" t="str">
        <f t="shared" si="219"/>
        <v/>
      </c>
      <c r="BW1035" s="5" t="str">
        <f t="shared" si="220"/>
        <v/>
      </c>
      <c r="BX1035" s="14" t="str">
        <f t="shared" si="221"/>
        <v/>
      </c>
      <c r="BY1035" s="28"/>
      <c r="CA1035" s="5" t="str">
        <f t="shared" si="214"/>
        <v/>
      </c>
      <c r="CC1035" s="5"/>
      <c r="CD1035" s="5" t="str">
        <f t="shared" si="222"/>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t="str">
        <f t="shared" ca="1" si="223"/>
        <v/>
      </c>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43"/>
      <c r="AY1036" s="124"/>
      <c r="AZ1036" s="124"/>
      <c r="BA1036" s="4"/>
      <c r="BB1036" s="127"/>
      <c r="BE1036" s="9"/>
      <c r="BH1036" s="7" t="str">
        <f t="shared" ca="1" si="217"/>
        <v/>
      </c>
      <c r="BI1036" s="4" t="str">
        <f t="shared" si="213"/>
        <v/>
      </c>
      <c r="BJ1036" s="123" t="str">
        <f t="shared" si="218"/>
        <v/>
      </c>
      <c r="BK1036" s="140" t="str">
        <f t="shared" si="224"/>
        <v/>
      </c>
      <c r="BP1036" s="5"/>
      <c r="BQ1036" s="4" t="str">
        <f>IF(IFERROR(VLOOKUP(C1036,C1037:C$1993,1,0),"")="","",COUNTIF(C:C,C1036))</f>
        <v/>
      </c>
      <c r="BS1036" s="5"/>
      <c r="BT1036" s="5"/>
      <c r="BU1036" s="5" t="str">
        <f>IF(B1036="","",IF(BQ1036="",1+(MAX(BU$2:BU1035)),""))</f>
        <v/>
      </c>
      <c r="BV1036" s="5" t="str">
        <f t="shared" si="219"/>
        <v/>
      </c>
      <c r="BW1036" s="5" t="str">
        <f t="shared" si="220"/>
        <v/>
      </c>
      <c r="BX1036" s="14" t="str">
        <f t="shared" si="221"/>
        <v/>
      </c>
      <c r="BY1036" s="28"/>
      <c r="CA1036" s="5" t="str">
        <f t="shared" si="214"/>
        <v/>
      </c>
      <c r="CC1036" s="5"/>
      <c r="CD1036" s="5" t="str">
        <f t="shared" si="222"/>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t="str">
        <f t="shared" ca="1" si="223"/>
        <v/>
      </c>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43"/>
      <c r="AY1037" s="124"/>
      <c r="AZ1037" s="124"/>
      <c r="BA1037" s="4"/>
      <c r="BB1037" s="127"/>
      <c r="BE1037" s="9"/>
      <c r="BH1037" s="7" t="str">
        <f t="shared" ca="1" si="217"/>
        <v/>
      </c>
      <c r="BI1037" s="4" t="str">
        <f t="shared" si="213"/>
        <v/>
      </c>
      <c r="BJ1037" s="123" t="str">
        <f t="shared" si="218"/>
        <v/>
      </c>
      <c r="BK1037" s="140" t="str">
        <f t="shared" si="224"/>
        <v/>
      </c>
      <c r="BP1037" s="5"/>
      <c r="BQ1037" s="4" t="str">
        <f>IF(IFERROR(VLOOKUP(C1037,C1038:C$1993,1,0),"")="","",COUNTIF(C:C,C1037))</f>
        <v/>
      </c>
      <c r="BS1037" s="5"/>
      <c r="BT1037" s="5"/>
      <c r="BU1037" s="5" t="str">
        <f>IF(B1037="","",IF(BQ1037="",1+(MAX(BU$2:BU1036)),""))</f>
        <v/>
      </c>
      <c r="BV1037" s="5" t="str">
        <f t="shared" si="219"/>
        <v/>
      </c>
      <c r="BW1037" s="5" t="str">
        <f t="shared" si="220"/>
        <v/>
      </c>
      <c r="BX1037" s="14" t="str">
        <f t="shared" si="221"/>
        <v/>
      </c>
      <c r="BY1037" s="28"/>
      <c r="CA1037" s="5" t="str">
        <f t="shared" si="214"/>
        <v/>
      </c>
      <c r="CC1037" s="5"/>
      <c r="CD1037" s="5" t="str">
        <f t="shared" si="222"/>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t="str">
        <f t="shared" ca="1" si="223"/>
        <v/>
      </c>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43"/>
      <c r="AY1038" s="124"/>
      <c r="AZ1038" s="124"/>
      <c r="BA1038" s="4"/>
      <c r="BB1038" s="127"/>
      <c r="BE1038" s="9"/>
      <c r="BH1038" s="7" t="str">
        <f t="shared" ca="1" si="217"/>
        <v/>
      </c>
      <c r="BI1038" s="4" t="str">
        <f t="shared" si="213"/>
        <v/>
      </c>
      <c r="BJ1038" s="123" t="str">
        <f t="shared" si="218"/>
        <v/>
      </c>
      <c r="BK1038" s="140" t="str">
        <f t="shared" si="224"/>
        <v/>
      </c>
      <c r="BP1038" s="5"/>
      <c r="BQ1038" s="4" t="str">
        <f>IF(IFERROR(VLOOKUP(C1038,C1039:C$1993,1,0),"")="","",COUNTIF(C:C,C1038))</f>
        <v/>
      </c>
      <c r="BS1038" s="5"/>
      <c r="BT1038" s="5"/>
      <c r="BU1038" s="5" t="str">
        <f>IF(B1038="","",IF(BQ1038="",1+(MAX(BU$2:BU1037)),""))</f>
        <v/>
      </c>
      <c r="BV1038" s="5" t="str">
        <f t="shared" si="219"/>
        <v/>
      </c>
      <c r="BW1038" s="5" t="str">
        <f t="shared" si="220"/>
        <v/>
      </c>
      <c r="BX1038" s="14" t="str">
        <f t="shared" si="221"/>
        <v/>
      </c>
      <c r="BY1038" s="28"/>
      <c r="CA1038" s="5" t="str">
        <f t="shared" si="214"/>
        <v/>
      </c>
      <c r="CC1038" s="5"/>
      <c r="CD1038" s="5" t="str">
        <f t="shared" si="222"/>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t="str">
        <f t="shared" ca="1" si="223"/>
        <v/>
      </c>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43"/>
      <c r="AY1039" s="124"/>
      <c r="AZ1039" s="124"/>
      <c r="BA1039" s="4"/>
      <c r="BB1039" s="127"/>
      <c r="BE1039" s="9"/>
      <c r="BH1039" s="7" t="str">
        <f t="shared" ca="1" si="217"/>
        <v/>
      </c>
      <c r="BI1039" s="4" t="str">
        <f t="shared" si="213"/>
        <v/>
      </c>
      <c r="BJ1039" s="123" t="str">
        <f t="shared" si="218"/>
        <v/>
      </c>
      <c r="BK1039" s="140" t="str">
        <f t="shared" si="224"/>
        <v/>
      </c>
      <c r="BP1039" s="5"/>
      <c r="BQ1039" s="4" t="str">
        <f>IF(IFERROR(VLOOKUP(C1039,C1040:C$1993,1,0),"")="","",COUNTIF(C:C,C1039))</f>
        <v/>
      </c>
      <c r="BS1039" s="5"/>
      <c r="BT1039" s="5"/>
      <c r="BU1039" s="5" t="str">
        <f>IF(B1039="","",IF(BQ1039="",1+(MAX(BU$2:BU1038)),""))</f>
        <v/>
      </c>
      <c r="BV1039" s="5" t="str">
        <f t="shared" si="219"/>
        <v/>
      </c>
      <c r="BW1039" s="5" t="str">
        <f t="shared" si="220"/>
        <v/>
      </c>
      <c r="BX1039" s="14" t="str">
        <f t="shared" si="221"/>
        <v/>
      </c>
      <c r="BY1039" s="28"/>
      <c r="CA1039" s="5" t="str">
        <f t="shared" si="214"/>
        <v/>
      </c>
      <c r="CC1039" s="5"/>
      <c r="CD1039" s="5" t="str">
        <f t="shared" si="222"/>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t="str">
        <f t="shared" ca="1" si="223"/>
        <v/>
      </c>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43"/>
      <c r="AY1040" s="124"/>
      <c r="AZ1040" s="124"/>
      <c r="BA1040" s="4"/>
      <c r="BB1040" s="127"/>
      <c r="BE1040" s="9"/>
      <c r="BH1040" s="7" t="str">
        <f t="shared" ca="1" si="217"/>
        <v/>
      </c>
      <c r="BI1040" s="4" t="str">
        <f t="shared" si="213"/>
        <v/>
      </c>
      <c r="BJ1040" s="123" t="str">
        <f t="shared" si="218"/>
        <v/>
      </c>
      <c r="BK1040" s="140" t="str">
        <f t="shared" si="224"/>
        <v/>
      </c>
      <c r="BP1040" s="5"/>
      <c r="BQ1040" s="4" t="str">
        <f>IF(IFERROR(VLOOKUP(C1040,C1041:C$1993,1,0),"")="","",COUNTIF(C:C,C1040))</f>
        <v/>
      </c>
      <c r="BS1040" s="5"/>
      <c r="BT1040" s="5"/>
      <c r="BU1040" s="5" t="str">
        <f>IF(B1040="","",IF(BQ1040="",1+(MAX(BU$2:BU1039)),""))</f>
        <v/>
      </c>
      <c r="BV1040" s="5" t="str">
        <f t="shared" si="219"/>
        <v/>
      </c>
      <c r="BW1040" s="5" t="str">
        <f t="shared" si="220"/>
        <v/>
      </c>
      <c r="BX1040" s="14" t="str">
        <f t="shared" si="221"/>
        <v/>
      </c>
      <c r="BY1040" s="28"/>
      <c r="CA1040" s="5" t="str">
        <f t="shared" si="214"/>
        <v/>
      </c>
      <c r="CC1040" s="5"/>
      <c r="CD1040" s="5" t="str">
        <f t="shared" si="222"/>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t="str">
        <f t="shared" ca="1" si="223"/>
        <v/>
      </c>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43"/>
      <c r="AY1041" s="124"/>
      <c r="AZ1041" s="124"/>
      <c r="BA1041" s="4"/>
      <c r="BB1041" s="127"/>
      <c r="BE1041" s="9"/>
      <c r="BH1041" s="7" t="str">
        <f t="shared" ca="1" si="217"/>
        <v/>
      </c>
      <c r="BI1041" s="4" t="str">
        <f t="shared" si="213"/>
        <v/>
      </c>
      <c r="BJ1041" s="123" t="str">
        <f t="shared" si="218"/>
        <v/>
      </c>
      <c r="BK1041" s="140" t="str">
        <f t="shared" si="224"/>
        <v/>
      </c>
      <c r="BP1041" s="5"/>
      <c r="BQ1041" s="4" t="str">
        <f>IF(IFERROR(VLOOKUP(C1041,C1042:C$1993,1,0),"")="","",COUNTIF(C:C,C1041))</f>
        <v/>
      </c>
      <c r="BS1041" s="5"/>
      <c r="BT1041" s="5"/>
      <c r="BU1041" s="5" t="str">
        <f>IF(B1041="","",IF(BQ1041="",1+(MAX(BU$2:BU1040)),""))</f>
        <v/>
      </c>
      <c r="BV1041" s="5" t="str">
        <f t="shared" si="219"/>
        <v/>
      </c>
      <c r="BW1041" s="5" t="str">
        <f t="shared" si="220"/>
        <v/>
      </c>
      <c r="BX1041" s="14" t="str">
        <f t="shared" si="221"/>
        <v/>
      </c>
      <c r="BY1041" s="28"/>
      <c r="CA1041" s="5" t="str">
        <f t="shared" si="214"/>
        <v/>
      </c>
      <c r="CC1041" s="5"/>
      <c r="CD1041" s="5" t="str">
        <f t="shared" si="222"/>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t="str">
        <f t="shared" ca="1" si="223"/>
        <v/>
      </c>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43"/>
      <c r="AY1042" s="124"/>
      <c r="AZ1042" s="124"/>
      <c r="BA1042" s="4"/>
      <c r="BB1042" s="127"/>
      <c r="BE1042" s="9"/>
      <c r="BH1042" s="7" t="str">
        <f t="shared" ca="1" si="217"/>
        <v/>
      </c>
      <c r="BI1042" s="4" t="str">
        <f t="shared" si="213"/>
        <v/>
      </c>
      <c r="BJ1042" s="123" t="str">
        <f t="shared" si="218"/>
        <v/>
      </c>
      <c r="BK1042" s="140" t="str">
        <f t="shared" si="224"/>
        <v/>
      </c>
      <c r="BP1042" s="5"/>
      <c r="BQ1042" s="4" t="str">
        <f>IF(IFERROR(VLOOKUP(C1042,C1043:C$1993,1,0),"")="","",COUNTIF(C:C,C1042))</f>
        <v/>
      </c>
      <c r="BS1042" s="5"/>
      <c r="BT1042" s="5"/>
      <c r="BU1042" s="5" t="str">
        <f>IF(B1042="","",IF(BQ1042="",1+(MAX(BU$2:BU1041)),""))</f>
        <v/>
      </c>
      <c r="BV1042" s="5" t="str">
        <f t="shared" si="219"/>
        <v/>
      </c>
      <c r="BW1042" s="5" t="str">
        <f t="shared" si="220"/>
        <v/>
      </c>
      <c r="BX1042" s="14" t="str">
        <f t="shared" si="221"/>
        <v/>
      </c>
      <c r="BY1042" s="28"/>
      <c r="CA1042" s="5" t="str">
        <f t="shared" si="214"/>
        <v/>
      </c>
      <c r="CC1042" s="5"/>
      <c r="CD1042" s="5" t="str">
        <f t="shared" si="222"/>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t="str">
        <f t="shared" ca="1" si="223"/>
        <v/>
      </c>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43"/>
      <c r="AY1043" s="124"/>
      <c r="AZ1043" s="124"/>
      <c r="BA1043" s="4"/>
      <c r="BB1043" s="127"/>
      <c r="BE1043" s="9"/>
      <c r="BH1043" s="7" t="str">
        <f t="shared" ca="1" si="217"/>
        <v/>
      </c>
      <c r="BI1043" s="4" t="str">
        <f t="shared" ref="BI1043:BI1078" si="225">IFERROR(IF(AA1043=0,"",AA1043/BB1043),"")</f>
        <v/>
      </c>
      <c r="BJ1043" s="123" t="str">
        <f t="shared" si="218"/>
        <v/>
      </c>
      <c r="BK1043" s="140" t="str">
        <f t="shared" si="224"/>
        <v/>
      </c>
      <c r="BP1043" s="5"/>
      <c r="BQ1043" s="4" t="str">
        <f>IF(IFERROR(VLOOKUP(C1043,C1044:C$1993,1,0),"")="","",COUNTIF(C:C,C1043))</f>
        <v/>
      </c>
      <c r="BS1043" s="5"/>
      <c r="BT1043" s="5"/>
      <c r="BU1043" s="5" t="str">
        <f>IF(B1043="","",IF(BQ1043="",1+(MAX(BU$2:BU1042)),""))</f>
        <v/>
      </c>
      <c r="BV1043" s="5" t="str">
        <f t="shared" si="219"/>
        <v/>
      </c>
      <c r="BW1043" s="5" t="str">
        <f t="shared" si="220"/>
        <v/>
      </c>
      <c r="BX1043" s="14" t="str">
        <f t="shared" si="221"/>
        <v/>
      </c>
      <c r="BY1043" s="28"/>
      <c r="CA1043" s="5" t="str">
        <f t="shared" si="214"/>
        <v/>
      </c>
      <c r="CC1043" s="5"/>
      <c r="CD1043" s="5" t="str">
        <f t="shared" si="222"/>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t="str">
        <f t="shared" ca="1" si="223"/>
        <v/>
      </c>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43"/>
      <c r="AY1044" s="124"/>
      <c r="AZ1044" s="124"/>
      <c r="BA1044" s="4"/>
      <c r="BB1044" s="127"/>
      <c r="BE1044" s="9"/>
      <c r="BH1044" s="7" t="str">
        <f t="shared" ca="1" si="217"/>
        <v/>
      </c>
      <c r="BI1044" s="4" t="str">
        <f t="shared" si="225"/>
        <v/>
      </c>
      <c r="BJ1044" s="123" t="str">
        <f t="shared" si="218"/>
        <v/>
      </c>
      <c r="BK1044" s="140" t="str">
        <f t="shared" si="224"/>
        <v/>
      </c>
      <c r="BP1044" s="5"/>
      <c r="BQ1044" s="4" t="str">
        <f>IF(IFERROR(VLOOKUP(C1044,C1045:C$1993,1,0),"")="","",COUNTIF(C:C,C1044))</f>
        <v/>
      </c>
      <c r="BS1044" s="5"/>
      <c r="BT1044" s="5"/>
      <c r="BU1044" s="5" t="str">
        <f>IF(B1044="","",IF(BQ1044="",1+(MAX(BU$2:BU1043)),""))</f>
        <v/>
      </c>
      <c r="BV1044" s="5" t="str">
        <f t="shared" si="219"/>
        <v/>
      </c>
      <c r="BW1044" s="5" t="str">
        <f t="shared" si="220"/>
        <v/>
      </c>
      <c r="BX1044" s="14" t="str">
        <f t="shared" si="221"/>
        <v/>
      </c>
      <c r="BY1044" s="28"/>
      <c r="CA1044" s="5" t="str">
        <f t="shared" si="214"/>
        <v/>
      </c>
      <c r="CC1044" s="5"/>
      <c r="CD1044" s="5" t="str">
        <f t="shared" si="222"/>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t="str">
        <f t="shared" ca="1" si="223"/>
        <v/>
      </c>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43"/>
      <c r="AY1045" s="124"/>
      <c r="AZ1045" s="124"/>
      <c r="BA1045" s="4"/>
      <c r="BB1045" s="127"/>
      <c r="BE1045" s="9"/>
      <c r="BH1045" s="7" t="str">
        <f t="shared" ca="1" si="217"/>
        <v/>
      </c>
      <c r="BI1045" s="4" t="str">
        <f t="shared" si="225"/>
        <v/>
      </c>
      <c r="BJ1045" s="123" t="str">
        <f t="shared" si="218"/>
        <v/>
      </c>
      <c r="BK1045" s="140" t="str">
        <f t="shared" si="224"/>
        <v/>
      </c>
      <c r="BP1045" s="5"/>
      <c r="BQ1045" s="4" t="str">
        <f>IF(IFERROR(VLOOKUP(C1045,C1046:C$1993,1,0),"")="","",COUNTIF(C:C,C1045))</f>
        <v/>
      </c>
      <c r="BS1045" s="5"/>
      <c r="BT1045" s="5"/>
      <c r="BU1045" s="5" t="str">
        <f>IF(B1045="","",IF(BQ1045="",1+(MAX(BU$2:BU1044)),""))</f>
        <v/>
      </c>
      <c r="BV1045" s="5" t="str">
        <f t="shared" si="219"/>
        <v/>
      </c>
      <c r="BW1045" s="5" t="str">
        <f t="shared" si="220"/>
        <v/>
      </c>
      <c r="BX1045" s="14" t="str">
        <f t="shared" si="221"/>
        <v/>
      </c>
      <c r="BY1045" s="28"/>
      <c r="CA1045" s="5" t="str">
        <f t="shared" si="214"/>
        <v/>
      </c>
      <c r="CC1045" s="5"/>
      <c r="CD1045" s="5" t="str">
        <f t="shared" si="222"/>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t="str">
        <f t="shared" ca="1" si="223"/>
        <v/>
      </c>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43"/>
      <c r="AY1046" s="124"/>
      <c r="AZ1046" s="124"/>
      <c r="BA1046" s="4"/>
      <c r="BB1046" s="127"/>
      <c r="BE1046" s="9"/>
      <c r="BH1046" s="7" t="str">
        <f t="shared" ca="1" si="217"/>
        <v/>
      </c>
      <c r="BI1046" s="4" t="str">
        <f t="shared" si="225"/>
        <v/>
      </c>
      <c r="BJ1046" s="123" t="str">
        <f t="shared" si="218"/>
        <v/>
      </c>
      <c r="BK1046" s="140" t="str">
        <f t="shared" si="224"/>
        <v/>
      </c>
      <c r="BP1046" s="5"/>
      <c r="BQ1046" s="4" t="str">
        <f>IF(IFERROR(VLOOKUP(C1046,C1047:C$1993,1,0),"")="","",COUNTIF(C:C,C1046))</f>
        <v/>
      </c>
      <c r="BS1046" s="5"/>
      <c r="BT1046" s="5"/>
      <c r="BU1046" s="5" t="str">
        <f>IF(B1046="","",IF(BQ1046="",1+(MAX(BU$2:BU1045)),""))</f>
        <v/>
      </c>
      <c r="BV1046" s="5" t="str">
        <f t="shared" si="219"/>
        <v/>
      </c>
      <c r="BW1046" s="5" t="str">
        <f t="shared" si="220"/>
        <v/>
      </c>
      <c r="BX1046" s="14" t="str">
        <f t="shared" si="221"/>
        <v/>
      </c>
      <c r="BY1046" s="28"/>
      <c r="CA1046" s="5" t="str">
        <f t="shared" ref="CA1046:CA1077" si="226">CONCATENATE(AI1046,AJ1046,AK1046,AL1046,AM1046)</f>
        <v/>
      </c>
      <c r="CC1046" s="5"/>
      <c r="CD1046" s="5" t="str">
        <f t="shared" si="222"/>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t="str">
        <f t="shared" ca="1" si="223"/>
        <v/>
      </c>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43"/>
      <c r="AY1047" s="124"/>
      <c r="AZ1047" s="124"/>
      <c r="BA1047" s="4"/>
      <c r="BB1047" s="127"/>
      <c r="BE1047" s="9"/>
      <c r="BH1047" s="7" t="str">
        <f t="shared" ca="1" si="217"/>
        <v/>
      </c>
      <c r="BI1047" s="4" t="str">
        <f t="shared" si="225"/>
        <v/>
      </c>
      <c r="BJ1047" s="123" t="str">
        <f t="shared" si="218"/>
        <v/>
      </c>
      <c r="BK1047" s="140" t="str">
        <f t="shared" si="224"/>
        <v/>
      </c>
      <c r="BP1047" s="5"/>
      <c r="BQ1047" s="4" t="str">
        <f>IF(IFERROR(VLOOKUP(C1047,C1048:C$1993,1,0),"")="","",COUNTIF(C:C,C1047))</f>
        <v/>
      </c>
      <c r="BS1047" s="5"/>
      <c r="BT1047" s="5"/>
      <c r="BU1047" s="5" t="str">
        <f>IF(B1047="","",IF(BQ1047="",1+(MAX(BU$2:BU1046)),""))</f>
        <v/>
      </c>
      <c r="BV1047" s="5" t="str">
        <f t="shared" si="219"/>
        <v/>
      </c>
      <c r="BW1047" s="5" t="str">
        <f t="shared" si="220"/>
        <v/>
      </c>
      <c r="BX1047" s="14" t="str">
        <f t="shared" si="221"/>
        <v/>
      </c>
      <c r="BY1047" s="28"/>
      <c r="CA1047" s="5" t="str">
        <f t="shared" si="226"/>
        <v/>
      </c>
      <c r="CC1047" s="5"/>
      <c r="CD1047" s="5" t="str">
        <f t="shared" si="222"/>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t="str">
        <f t="shared" ca="1" si="223"/>
        <v/>
      </c>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43"/>
      <c r="AY1048" s="124"/>
      <c r="AZ1048" s="124"/>
      <c r="BA1048" s="4"/>
      <c r="BB1048" s="127"/>
      <c r="BE1048" s="9"/>
      <c r="BH1048" s="7" t="str">
        <f t="shared" ca="1" si="217"/>
        <v/>
      </c>
      <c r="BI1048" s="4" t="str">
        <f t="shared" si="225"/>
        <v/>
      </c>
      <c r="BJ1048" s="123" t="str">
        <f t="shared" si="218"/>
        <v/>
      </c>
      <c r="BK1048" s="140" t="str">
        <f t="shared" si="224"/>
        <v/>
      </c>
      <c r="BP1048" s="5"/>
      <c r="BQ1048" s="4" t="str">
        <f>IF(IFERROR(VLOOKUP(C1048,C1049:C$1993,1,0),"")="","",COUNTIF(C:C,C1048))</f>
        <v/>
      </c>
      <c r="BS1048" s="5"/>
      <c r="BT1048" s="5"/>
      <c r="BU1048" s="5" t="str">
        <f>IF(B1048="","",IF(BQ1048="",1+(MAX(BU$2:BU1047)),""))</f>
        <v/>
      </c>
      <c r="BV1048" s="5" t="str">
        <f t="shared" si="219"/>
        <v/>
      </c>
      <c r="BW1048" s="5" t="str">
        <f t="shared" si="220"/>
        <v/>
      </c>
      <c r="BX1048" s="14" t="str">
        <f t="shared" si="221"/>
        <v/>
      </c>
      <c r="BY1048" s="28"/>
      <c r="CA1048" s="5" t="str">
        <f t="shared" si="226"/>
        <v/>
      </c>
      <c r="CC1048" s="5"/>
      <c r="CD1048" s="5" t="str">
        <f t="shared" si="222"/>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t="str">
        <f t="shared" ca="1" si="223"/>
        <v/>
      </c>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43"/>
      <c r="AY1049" s="124"/>
      <c r="AZ1049" s="124"/>
      <c r="BA1049" s="4"/>
      <c r="BB1049" s="127"/>
      <c r="BE1049" s="9"/>
      <c r="BH1049" s="7" t="str">
        <f t="shared" ca="1" si="217"/>
        <v/>
      </c>
      <c r="BI1049" s="4" t="str">
        <f t="shared" si="225"/>
        <v/>
      </c>
      <c r="BJ1049" s="123" t="str">
        <f t="shared" si="218"/>
        <v/>
      </c>
      <c r="BK1049" s="140" t="str">
        <f t="shared" si="224"/>
        <v/>
      </c>
      <c r="BP1049" s="5"/>
      <c r="BQ1049" s="4" t="str">
        <f>IF(IFERROR(VLOOKUP(C1049,C1050:C$1993,1,0),"")="","",COUNTIF(C:C,C1049))</f>
        <v/>
      </c>
      <c r="BS1049" s="5"/>
      <c r="BT1049" s="5"/>
      <c r="BU1049" s="5" t="str">
        <f>IF(B1049="","",IF(BQ1049="",1+(MAX(BU$2:BU1048)),""))</f>
        <v/>
      </c>
      <c r="BV1049" s="5" t="str">
        <f t="shared" si="219"/>
        <v/>
      </c>
      <c r="BW1049" s="5" t="str">
        <f t="shared" si="220"/>
        <v/>
      </c>
      <c r="BX1049" s="14" t="str">
        <f t="shared" si="221"/>
        <v/>
      </c>
      <c r="BY1049" s="28"/>
      <c r="CA1049" s="5" t="str">
        <f t="shared" si="226"/>
        <v/>
      </c>
      <c r="CC1049" s="5"/>
      <c r="CD1049" s="5" t="str">
        <f t="shared" si="222"/>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t="str">
        <f t="shared" ca="1" si="223"/>
        <v/>
      </c>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43"/>
      <c r="AY1050" s="124"/>
      <c r="AZ1050" s="124"/>
      <c r="BA1050" s="4"/>
      <c r="BB1050" s="127"/>
      <c r="BE1050" s="9"/>
      <c r="BH1050" s="7" t="str">
        <f t="shared" ca="1" si="217"/>
        <v/>
      </c>
      <c r="BI1050" s="4" t="str">
        <f t="shared" si="225"/>
        <v/>
      </c>
      <c r="BJ1050" s="123" t="str">
        <f t="shared" si="218"/>
        <v/>
      </c>
      <c r="BK1050" s="140" t="str">
        <f t="shared" si="224"/>
        <v/>
      </c>
      <c r="BP1050" s="5"/>
      <c r="BQ1050" s="4" t="str">
        <f>IF(IFERROR(VLOOKUP(C1050,C1051:C$1993,1,0),"")="","",COUNTIF(C:C,C1050))</f>
        <v/>
      </c>
      <c r="BS1050" s="5"/>
      <c r="BT1050" s="5"/>
      <c r="BU1050" s="5" t="str">
        <f>IF(B1050="","",IF(BQ1050="",1+(MAX(BU$2:BU1049)),""))</f>
        <v/>
      </c>
      <c r="BV1050" s="5" t="str">
        <f t="shared" si="219"/>
        <v/>
      </c>
      <c r="BW1050" s="5" t="str">
        <f t="shared" si="220"/>
        <v/>
      </c>
      <c r="BX1050" s="14" t="str">
        <f t="shared" si="221"/>
        <v/>
      </c>
      <c r="BY1050" s="28"/>
      <c r="CA1050" s="5" t="str">
        <f t="shared" si="226"/>
        <v/>
      </c>
      <c r="CC1050" s="5"/>
      <c r="CD1050" s="5" t="str">
        <f t="shared" si="222"/>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t="str">
        <f t="shared" ca="1" si="223"/>
        <v/>
      </c>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43"/>
      <c r="AY1051" s="124"/>
      <c r="AZ1051" s="124"/>
      <c r="BA1051" s="4"/>
      <c r="BB1051" s="127"/>
      <c r="BE1051" s="9"/>
      <c r="BH1051" s="7" t="str">
        <f t="shared" ca="1" si="217"/>
        <v/>
      </c>
      <c r="BI1051" s="4" t="str">
        <f t="shared" si="225"/>
        <v/>
      </c>
      <c r="BJ1051" s="123" t="str">
        <f t="shared" si="218"/>
        <v/>
      </c>
      <c r="BK1051" s="140" t="str">
        <f t="shared" si="224"/>
        <v/>
      </c>
      <c r="BP1051" s="5"/>
      <c r="BQ1051" s="4" t="str">
        <f>IF(IFERROR(VLOOKUP(C1051,C1052:C$1993,1,0),"")="","",COUNTIF(C:C,C1051))</f>
        <v/>
      </c>
      <c r="BS1051" s="5"/>
      <c r="BT1051" s="5"/>
      <c r="BU1051" s="5" t="str">
        <f>IF(B1051="","",IF(BQ1051="",1+(MAX(BU$2:BU1050)),""))</f>
        <v/>
      </c>
      <c r="BV1051" s="5" t="str">
        <f t="shared" si="219"/>
        <v/>
      </c>
      <c r="BW1051" s="5" t="str">
        <f t="shared" si="220"/>
        <v/>
      </c>
      <c r="BX1051" s="14" t="str">
        <f t="shared" si="221"/>
        <v/>
      </c>
      <c r="BY1051" s="28"/>
      <c r="CA1051" s="5" t="str">
        <f t="shared" si="226"/>
        <v/>
      </c>
      <c r="CC1051" s="5"/>
      <c r="CD1051" s="5" t="str">
        <f t="shared" si="222"/>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t="str">
        <f t="shared" ca="1" si="223"/>
        <v/>
      </c>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43"/>
      <c r="AY1052" s="124"/>
      <c r="AZ1052" s="124"/>
      <c r="BA1052" s="4"/>
      <c r="BB1052" s="127"/>
      <c r="BE1052" s="9"/>
      <c r="BH1052" s="7" t="str">
        <f t="shared" ca="1" si="217"/>
        <v/>
      </c>
      <c r="BI1052" s="4" t="str">
        <f t="shared" si="225"/>
        <v/>
      </c>
      <c r="BJ1052" s="123" t="str">
        <f t="shared" si="218"/>
        <v/>
      </c>
      <c r="BK1052" s="140" t="str">
        <f t="shared" si="224"/>
        <v/>
      </c>
      <c r="BP1052" s="5"/>
      <c r="BQ1052" s="4" t="str">
        <f>IF(IFERROR(VLOOKUP(C1052,C1053:C$1993,1,0),"")="","",COUNTIF(C:C,C1052))</f>
        <v/>
      </c>
      <c r="BS1052" s="5"/>
      <c r="BT1052" s="5"/>
      <c r="BU1052" s="5" t="str">
        <f>IF(B1052="","",IF(BQ1052="",1+(MAX(BU$2:BU1051)),""))</f>
        <v/>
      </c>
      <c r="BV1052" s="5" t="str">
        <f t="shared" si="219"/>
        <v/>
      </c>
      <c r="BW1052" s="5" t="str">
        <f t="shared" si="220"/>
        <v/>
      </c>
      <c r="BX1052" s="14" t="str">
        <f t="shared" si="221"/>
        <v/>
      </c>
      <c r="BY1052" s="28"/>
      <c r="CA1052" s="5" t="str">
        <f t="shared" si="226"/>
        <v/>
      </c>
      <c r="CC1052" s="5"/>
      <c r="CD1052" s="5" t="str">
        <f t="shared" si="222"/>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t="str">
        <f t="shared" ca="1" si="223"/>
        <v/>
      </c>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43"/>
      <c r="AY1053" s="124"/>
      <c r="AZ1053" s="124"/>
      <c r="BA1053" s="4"/>
      <c r="BB1053" s="127"/>
      <c r="BE1053" s="9"/>
      <c r="BH1053" s="7" t="str">
        <f t="shared" ca="1" si="217"/>
        <v/>
      </c>
      <c r="BI1053" s="4" t="str">
        <f t="shared" si="225"/>
        <v/>
      </c>
      <c r="BJ1053" s="123" t="str">
        <f t="shared" si="218"/>
        <v/>
      </c>
      <c r="BK1053" s="140" t="str">
        <f t="shared" si="224"/>
        <v/>
      </c>
      <c r="BP1053" s="5"/>
      <c r="BQ1053" s="4" t="str">
        <f>IF(IFERROR(VLOOKUP(C1053,C1054:C$1993,1,0),"")="","",COUNTIF(C:C,C1053))</f>
        <v/>
      </c>
      <c r="BS1053" s="5"/>
      <c r="BT1053" s="5"/>
      <c r="BU1053" s="5" t="str">
        <f>IF(B1053="","",IF(BQ1053="",1+(MAX(BU$2:BU1052)),""))</f>
        <v/>
      </c>
      <c r="BV1053" s="5" t="str">
        <f t="shared" si="219"/>
        <v/>
      </c>
      <c r="BW1053" s="5" t="str">
        <f t="shared" si="220"/>
        <v/>
      </c>
      <c r="BX1053" s="14" t="str">
        <f t="shared" si="221"/>
        <v/>
      </c>
      <c r="BY1053" s="28"/>
      <c r="CA1053" s="5" t="str">
        <f t="shared" si="226"/>
        <v/>
      </c>
      <c r="CC1053" s="5"/>
      <c r="CD1053" s="5" t="str">
        <f t="shared" si="222"/>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t="str">
        <f t="shared" ca="1" si="223"/>
        <v/>
      </c>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43"/>
      <c r="AY1054" s="124"/>
      <c r="AZ1054" s="124"/>
      <c r="BA1054" s="4"/>
      <c r="BB1054" s="127"/>
      <c r="BE1054" s="9"/>
      <c r="BH1054" s="7" t="str">
        <f t="shared" ca="1" si="217"/>
        <v/>
      </c>
      <c r="BI1054" s="4" t="str">
        <f t="shared" si="225"/>
        <v/>
      </c>
      <c r="BJ1054" s="123" t="str">
        <f t="shared" si="218"/>
        <v/>
      </c>
      <c r="BK1054" s="140" t="str">
        <f t="shared" si="224"/>
        <v/>
      </c>
      <c r="BP1054" s="5"/>
      <c r="BQ1054" s="4" t="str">
        <f>IF(IFERROR(VLOOKUP(C1054,C1055:C$1993,1,0),"")="","",COUNTIF(C:C,C1054))</f>
        <v/>
      </c>
      <c r="BS1054" s="5"/>
      <c r="BT1054" s="5"/>
      <c r="BU1054" s="5" t="str">
        <f>IF(B1054="","",IF(BQ1054="",1+(MAX(BU$2:BU1053)),""))</f>
        <v/>
      </c>
      <c r="BV1054" s="5" t="str">
        <f t="shared" si="219"/>
        <v/>
      </c>
      <c r="BW1054" s="5" t="str">
        <f t="shared" si="220"/>
        <v/>
      </c>
      <c r="BX1054" s="14" t="str">
        <f t="shared" si="221"/>
        <v/>
      </c>
      <c r="BY1054" s="28"/>
      <c r="CA1054" s="5" t="str">
        <f t="shared" si="226"/>
        <v/>
      </c>
      <c r="CC1054" s="5"/>
      <c r="CD1054" s="5" t="str">
        <f t="shared" si="222"/>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t="str">
        <f t="shared" ca="1" si="223"/>
        <v/>
      </c>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43"/>
      <c r="AY1055" s="124"/>
      <c r="AZ1055" s="124"/>
      <c r="BA1055" s="4"/>
      <c r="BB1055" s="127"/>
      <c r="BE1055" s="9"/>
      <c r="BH1055" s="7" t="str">
        <f t="shared" ca="1" si="217"/>
        <v/>
      </c>
      <c r="BI1055" s="4" t="str">
        <f t="shared" si="225"/>
        <v/>
      </c>
      <c r="BJ1055" s="123" t="str">
        <f t="shared" si="218"/>
        <v/>
      </c>
      <c r="BK1055" s="140" t="str">
        <f t="shared" si="224"/>
        <v/>
      </c>
      <c r="BP1055" s="5"/>
      <c r="BQ1055" s="4" t="str">
        <f>IF(IFERROR(VLOOKUP(C1055,C1056:C$1993,1,0),"")="","",COUNTIF(C:C,C1055))</f>
        <v/>
      </c>
      <c r="BS1055" s="5"/>
      <c r="BT1055" s="5"/>
      <c r="BU1055" s="5" t="str">
        <f>IF(B1055="","",IF(BQ1055="",1+(MAX(BU$2:BU1054)),""))</f>
        <v/>
      </c>
      <c r="BV1055" s="5" t="str">
        <f t="shared" si="219"/>
        <v/>
      </c>
      <c r="BW1055" s="5" t="str">
        <f t="shared" si="220"/>
        <v/>
      </c>
      <c r="BX1055" s="14" t="str">
        <f t="shared" si="221"/>
        <v/>
      </c>
      <c r="BY1055" s="28"/>
      <c r="CA1055" s="5" t="str">
        <f t="shared" si="226"/>
        <v/>
      </c>
      <c r="CC1055" s="5"/>
      <c r="CD1055" s="5" t="str">
        <f t="shared" si="222"/>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t="str">
        <f t="shared" ca="1" si="223"/>
        <v/>
      </c>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43"/>
      <c r="AY1056" s="124"/>
      <c r="AZ1056" s="124"/>
      <c r="BA1056" s="4"/>
      <c r="BB1056" s="127"/>
      <c r="BE1056" s="9"/>
      <c r="BH1056" s="7" t="str">
        <f t="shared" ca="1" si="217"/>
        <v/>
      </c>
      <c r="BI1056" s="4" t="str">
        <f t="shared" si="225"/>
        <v/>
      </c>
      <c r="BJ1056" s="123" t="str">
        <f t="shared" si="218"/>
        <v/>
      </c>
      <c r="BK1056" s="140" t="str">
        <f t="shared" si="224"/>
        <v/>
      </c>
      <c r="BP1056" s="5"/>
      <c r="BQ1056" s="4" t="str">
        <f>IF(IFERROR(VLOOKUP(C1056,C1057:C$1993,1,0),"")="","",COUNTIF(C:C,C1056))</f>
        <v/>
      </c>
      <c r="BS1056" s="5"/>
      <c r="BT1056" s="5"/>
      <c r="BU1056" s="5" t="str">
        <f>IF(B1056="","",IF(BQ1056="",1+(MAX(BU$2:BU1055)),""))</f>
        <v/>
      </c>
      <c r="BV1056" s="5" t="str">
        <f t="shared" si="219"/>
        <v/>
      </c>
      <c r="BW1056" s="5" t="str">
        <f t="shared" si="220"/>
        <v/>
      </c>
      <c r="BX1056" s="14" t="str">
        <f t="shared" si="221"/>
        <v/>
      </c>
      <c r="BY1056" s="28"/>
      <c r="CA1056" s="5" t="str">
        <f t="shared" si="226"/>
        <v/>
      </c>
      <c r="CC1056" s="5"/>
      <c r="CD1056" s="5" t="str">
        <f t="shared" si="222"/>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t="str">
        <f t="shared" ca="1" si="223"/>
        <v/>
      </c>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43"/>
      <c r="AY1057" s="124"/>
      <c r="AZ1057" s="124"/>
      <c r="BA1057" s="4"/>
      <c r="BB1057" s="127"/>
      <c r="BE1057" s="9"/>
      <c r="BH1057" s="7" t="str">
        <f t="shared" ca="1" si="217"/>
        <v/>
      </c>
      <c r="BI1057" s="4" t="str">
        <f t="shared" si="225"/>
        <v/>
      </c>
      <c r="BJ1057" s="123" t="str">
        <f t="shared" si="218"/>
        <v/>
      </c>
      <c r="BK1057" s="140" t="str">
        <f t="shared" si="224"/>
        <v/>
      </c>
      <c r="BP1057" s="5"/>
      <c r="BQ1057" s="4" t="str">
        <f>IF(IFERROR(VLOOKUP(C1057,C1058:C$1993,1,0),"")="","",COUNTIF(C:C,C1057))</f>
        <v/>
      </c>
      <c r="BS1057" s="5"/>
      <c r="BT1057" s="5"/>
      <c r="BU1057" s="5" t="str">
        <f>IF(B1057="","",IF(BQ1057="",1+(MAX(BU$2:BU1056)),""))</f>
        <v/>
      </c>
      <c r="BV1057" s="5" t="str">
        <f t="shared" si="219"/>
        <v/>
      </c>
      <c r="BW1057" s="5" t="str">
        <f t="shared" si="220"/>
        <v/>
      </c>
      <c r="BX1057" s="14" t="str">
        <f t="shared" si="221"/>
        <v/>
      </c>
      <c r="BY1057" s="28"/>
      <c r="CA1057" s="5" t="str">
        <f t="shared" si="226"/>
        <v/>
      </c>
      <c r="CC1057" s="5"/>
      <c r="CD1057" s="5" t="str">
        <f t="shared" si="222"/>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t="str">
        <f t="shared" ca="1" si="223"/>
        <v/>
      </c>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43"/>
      <c r="AY1058" s="124"/>
      <c r="AZ1058" s="124"/>
      <c r="BA1058" s="4"/>
      <c r="BB1058" s="127"/>
      <c r="BE1058" s="9"/>
      <c r="BH1058" s="7" t="str">
        <f t="shared" ca="1" si="217"/>
        <v/>
      </c>
      <c r="BI1058" s="4" t="str">
        <f t="shared" si="225"/>
        <v/>
      </c>
      <c r="BJ1058" s="123" t="str">
        <f t="shared" si="218"/>
        <v/>
      </c>
      <c r="BK1058" s="140" t="str">
        <f t="shared" si="224"/>
        <v/>
      </c>
      <c r="BP1058" s="5"/>
      <c r="BQ1058" s="4" t="str">
        <f>IF(IFERROR(VLOOKUP(C1058,C1059:C$1993,1,0),"")="","",COUNTIF(C:C,C1058))</f>
        <v/>
      </c>
      <c r="BS1058" s="5"/>
      <c r="BT1058" s="5"/>
      <c r="BU1058" s="5" t="str">
        <f>IF(B1058="","",IF(BQ1058="",1+(MAX(BU$2:BU1057)),""))</f>
        <v/>
      </c>
      <c r="BV1058" s="5" t="str">
        <f t="shared" si="219"/>
        <v/>
      </c>
      <c r="BW1058" s="5" t="str">
        <f t="shared" si="220"/>
        <v/>
      </c>
      <c r="BX1058" s="14" t="str">
        <f t="shared" si="221"/>
        <v/>
      </c>
      <c r="BY1058" s="28"/>
      <c r="CA1058" s="5" t="str">
        <f t="shared" si="226"/>
        <v/>
      </c>
      <c r="CC1058" s="5"/>
      <c r="CD1058" s="5" t="str">
        <f t="shared" si="222"/>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t="str">
        <f t="shared" ca="1" si="223"/>
        <v/>
      </c>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43"/>
      <c r="AY1059" s="124"/>
      <c r="AZ1059" s="124"/>
      <c r="BA1059" s="4"/>
      <c r="BB1059" s="127"/>
      <c r="BE1059" s="9"/>
      <c r="BH1059" s="7" t="str">
        <f t="shared" ca="1" si="217"/>
        <v/>
      </c>
      <c r="BI1059" s="4" t="str">
        <f t="shared" si="225"/>
        <v/>
      </c>
      <c r="BJ1059" s="123" t="str">
        <f t="shared" si="218"/>
        <v/>
      </c>
      <c r="BK1059" s="140" t="str">
        <f t="shared" si="224"/>
        <v/>
      </c>
      <c r="BP1059" s="5"/>
      <c r="BQ1059" s="4" t="str">
        <f>IF(IFERROR(VLOOKUP(C1059,C1060:C$1993,1,0),"")="","",COUNTIF(C:C,C1059))</f>
        <v/>
      </c>
      <c r="BS1059" s="5"/>
      <c r="BT1059" s="5"/>
      <c r="BU1059" s="5" t="str">
        <f>IF(B1059="","",IF(BQ1059="",1+(MAX(BU$2:BU1058)),""))</f>
        <v/>
      </c>
      <c r="BV1059" s="5" t="str">
        <f t="shared" si="219"/>
        <v/>
      </c>
      <c r="BW1059" s="5" t="str">
        <f t="shared" si="220"/>
        <v/>
      </c>
      <c r="BX1059" s="14" t="str">
        <f t="shared" si="221"/>
        <v/>
      </c>
      <c r="BY1059" s="28"/>
      <c r="CA1059" s="5" t="str">
        <f t="shared" si="226"/>
        <v/>
      </c>
      <c r="CC1059" s="5"/>
      <c r="CD1059" s="5" t="str">
        <f t="shared" si="222"/>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t="str">
        <f t="shared" ca="1" si="223"/>
        <v/>
      </c>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43"/>
      <c r="AY1060" s="124"/>
      <c r="AZ1060" s="124"/>
      <c r="BA1060" s="4"/>
      <c r="BB1060" s="127"/>
      <c r="BE1060" s="9"/>
      <c r="BH1060" s="7" t="str">
        <f t="shared" ca="1" si="217"/>
        <v/>
      </c>
      <c r="BI1060" s="4" t="str">
        <f t="shared" si="225"/>
        <v/>
      </c>
      <c r="BJ1060" s="123" t="str">
        <f t="shared" si="218"/>
        <v/>
      </c>
      <c r="BK1060" s="140" t="str">
        <f t="shared" si="224"/>
        <v/>
      </c>
      <c r="BP1060" s="5"/>
      <c r="BQ1060" s="4" t="str">
        <f>IF(IFERROR(VLOOKUP(C1060,C1061:C$1993,1,0),"")="","",COUNTIF(C:C,C1060))</f>
        <v/>
      </c>
      <c r="BS1060" s="5"/>
      <c r="BT1060" s="5"/>
      <c r="BU1060" s="5" t="str">
        <f>IF(B1060="","",IF(BQ1060="",1+(MAX(BU$2:BU1059)),""))</f>
        <v/>
      </c>
      <c r="BV1060" s="5" t="str">
        <f t="shared" si="219"/>
        <v/>
      </c>
      <c r="BW1060" s="5" t="str">
        <f t="shared" si="220"/>
        <v/>
      </c>
      <c r="BX1060" s="14" t="str">
        <f t="shared" si="221"/>
        <v/>
      </c>
      <c r="BY1060" s="28"/>
      <c r="CA1060" s="5" t="str">
        <f t="shared" si="226"/>
        <v/>
      </c>
      <c r="CC1060" s="5"/>
      <c r="CD1060" s="5" t="str">
        <f t="shared" si="222"/>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t="str">
        <f t="shared" ca="1" si="223"/>
        <v/>
      </c>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43"/>
      <c r="AY1061" s="124"/>
      <c r="AZ1061" s="124"/>
      <c r="BA1061" s="4"/>
      <c r="BB1061" s="127"/>
      <c r="BE1061" s="9"/>
      <c r="BH1061" s="7" t="str">
        <f t="shared" ca="1" si="217"/>
        <v/>
      </c>
      <c r="BI1061" s="4" t="str">
        <f t="shared" si="225"/>
        <v/>
      </c>
      <c r="BJ1061" s="123" t="str">
        <f t="shared" si="218"/>
        <v/>
      </c>
      <c r="BK1061" s="140" t="str">
        <f t="shared" si="224"/>
        <v/>
      </c>
      <c r="BP1061" s="5"/>
      <c r="BQ1061" s="4" t="str">
        <f>IF(IFERROR(VLOOKUP(C1061,C1062:C$1993,1,0),"")="","",COUNTIF(C:C,C1061))</f>
        <v/>
      </c>
      <c r="BS1061" s="5"/>
      <c r="BT1061" s="5"/>
      <c r="BU1061" s="5" t="str">
        <f>IF(B1061="","",IF(BQ1061="",1+(MAX(BU$2:BU1060)),""))</f>
        <v/>
      </c>
      <c r="BV1061" s="5" t="str">
        <f t="shared" si="219"/>
        <v/>
      </c>
      <c r="BW1061" s="5" t="str">
        <f t="shared" si="220"/>
        <v/>
      </c>
      <c r="BX1061" s="14" t="str">
        <f t="shared" si="221"/>
        <v/>
      </c>
      <c r="BY1061" s="28"/>
      <c r="CA1061" s="5" t="str">
        <f t="shared" si="226"/>
        <v/>
      </c>
      <c r="CC1061" s="5"/>
      <c r="CD1061" s="5" t="str">
        <f t="shared" si="222"/>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t="str">
        <f t="shared" ca="1" si="223"/>
        <v/>
      </c>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43"/>
      <c r="AY1062" s="124"/>
      <c r="AZ1062" s="124"/>
      <c r="BA1062" s="4"/>
      <c r="BB1062" s="127"/>
      <c r="BE1062" s="9"/>
      <c r="BH1062" s="7" t="str">
        <f t="shared" ca="1" si="217"/>
        <v/>
      </c>
      <c r="BI1062" s="4" t="str">
        <f t="shared" si="225"/>
        <v/>
      </c>
      <c r="BJ1062" s="123" t="str">
        <f t="shared" si="218"/>
        <v/>
      </c>
      <c r="BK1062" s="140" t="str">
        <f t="shared" si="224"/>
        <v/>
      </c>
      <c r="BP1062" s="5"/>
      <c r="BQ1062" s="4" t="str">
        <f>IF(IFERROR(VLOOKUP(C1062,C1063:C$1993,1,0),"")="","",COUNTIF(C:C,C1062))</f>
        <v/>
      </c>
      <c r="BS1062" s="5"/>
      <c r="BT1062" s="5"/>
      <c r="BU1062" s="5" t="str">
        <f>IF(B1062="","",IF(BQ1062="",1+(MAX(BU$2:BU1061)),""))</f>
        <v/>
      </c>
      <c r="BV1062" s="5" t="str">
        <f t="shared" si="219"/>
        <v/>
      </c>
      <c r="BW1062" s="5" t="str">
        <f t="shared" si="220"/>
        <v/>
      </c>
      <c r="BX1062" s="14" t="str">
        <f t="shared" si="221"/>
        <v/>
      </c>
      <c r="BY1062" s="28"/>
      <c r="CA1062" s="5" t="str">
        <f t="shared" si="226"/>
        <v/>
      </c>
      <c r="CC1062" s="5"/>
      <c r="CD1062" s="5" t="str">
        <f t="shared" si="222"/>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t="str">
        <f t="shared" ca="1" si="223"/>
        <v/>
      </c>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43"/>
      <c r="AY1063" s="124"/>
      <c r="AZ1063" s="124"/>
      <c r="BA1063" s="4"/>
      <c r="BB1063" s="127"/>
      <c r="BE1063" s="9"/>
      <c r="BH1063" s="7" t="str">
        <f t="shared" ca="1" si="217"/>
        <v/>
      </c>
      <c r="BI1063" s="4" t="str">
        <f t="shared" si="225"/>
        <v/>
      </c>
      <c r="BJ1063" s="123" t="str">
        <f t="shared" si="218"/>
        <v/>
      </c>
      <c r="BK1063" s="140" t="str">
        <f t="shared" si="224"/>
        <v/>
      </c>
      <c r="BP1063" s="5"/>
      <c r="BQ1063" s="4" t="str">
        <f>IF(IFERROR(VLOOKUP(C1063,C1064:C$1993,1,0),"")="","",COUNTIF(C:C,C1063))</f>
        <v/>
      </c>
      <c r="BS1063" s="5"/>
      <c r="BT1063" s="5"/>
      <c r="BU1063" s="5" t="str">
        <f>IF(B1063="","",IF(BQ1063="",1+(MAX(BU$2:BU1062)),""))</f>
        <v/>
      </c>
      <c r="BV1063" s="5" t="str">
        <f t="shared" si="219"/>
        <v/>
      </c>
      <c r="BW1063" s="5" t="str">
        <f t="shared" si="220"/>
        <v/>
      </c>
      <c r="BX1063" s="14" t="str">
        <f t="shared" si="221"/>
        <v/>
      </c>
      <c r="BY1063" s="28"/>
      <c r="CA1063" s="5" t="str">
        <f t="shared" si="226"/>
        <v/>
      </c>
      <c r="CC1063" s="5"/>
      <c r="CD1063" s="5" t="str">
        <f t="shared" si="222"/>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t="str">
        <f t="shared" ca="1" si="223"/>
        <v/>
      </c>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43"/>
      <c r="AY1064" s="124"/>
      <c r="AZ1064" s="124"/>
      <c r="BA1064" s="4"/>
      <c r="BB1064" s="127"/>
      <c r="BE1064" s="9"/>
      <c r="BH1064" s="7" t="str">
        <f t="shared" ca="1" si="217"/>
        <v/>
      </c>
      <c r="BI1064" s="4" t="str">
        <f t="shared" si="225"/>
        <v/>
      </c>
      <c r="BJ1064" s="123" t="str">
        <f t="shared" si="218"/>
        <v/>
      </c>
      <c r="BK1064" s="140" t="str">
        <f t="shared" si="224"/>
        <v/>
      </c>
      <c r="BP1064" s="5"/>
      <c r="BQ1064" s="4" t="str">
        <f>IF(IFERROR(VLOOKUP(C1064,C1065:C$1993,1,0),"")="","",COUNTIF(C:C,C1064))</f>
        <v/>
      </c>
      <c r="BS1064" s="5"/>
      <c r="BT1064" s="5"/>
      <c r="BU1064" s="5" t="str">
        <f>IF(B1064="","",IF(BQ1064="",1+(MAX(BU$2:BU1063)),""))</f>
        <v/>
      </c>
      <c r="BV1064" s="5" t="str">
        <f t="shared" si="219"/>
        <v/>
      </c>
      <c r="BW1064" s="5" t="str">
        <f t="shared" si="220"/>
        <v/>
      </c>
      <c r="BX1064" s="14" t="str">
        <f t="shared" si="221"/>
        <v/>
      </c>
      <c r="BY1064" s="28"/>
      <c r="CA1064" s="5" t="str">
        <f t="shared" si="226"/>
        <v/>
      </c>
      <c r="CC1064" s="5"/>
      <c r="CD1064" s="5" t="str">
        <f t="shared" si="222"/>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t="str">
        <f t="shared" ca="1" si="223"/>
        <v/>
      </c>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43"/>
      <c r="AY1065" s="124"/>
      <c r="AZ1065" s="124"/>
      <c r="BA1065" s="4"/>
      <c r="BB1065" s="127"/>
      <c r="BE1065" s="9"/>
      <c r="BH1065" s="7" t="str">
        <f t="shared" ca="1" si="217"/>
        <v/>
      </c>
      <c r="BI1065" s="4" t="str">
        <f t="shared" si="225"/>
        <v/>
      </c>
      <c r="BJ1065" s="123" t="str">
        <f t="shared" si="218"/>
        <v/>
      </c>
      <c r="BK1065" s="140" t="str">
        <f t="shared" si="224"/>
        <v/>
      </c>
      <c r="BP1065" s="5"/>
      <c r="BQ1065" s="4" t="str">
        <f>IF(IFERROR(VLOOKUP(C1065,C1066:C$1993,1,0),"")="","",COUNTIF(C:C,C1065))</f>
        <v/>
      </c>
      <c r="BS1065" s="5"/>
      <c r="BT1065" s="5"/>
      <c r="BU1065" s="5" t="str">
        <f>IF(B1065="","",IF(BQ1065="",1+(MAX(BU$2:BU1064)),""))</f>
        <v/>
      </c>
      <c r="BV1065" s="5" t="str">
        <f t="shared" si="219"/>
        <v/>
      </c>
      <c r="BW1065" s="5" t="str">
        <f t="shared" si="220"/>
        <v/>
      </c>
      <c r="BX1065" s="14" t="str">
        <f t="shared" si="221"/>
        <v/>
      </c>
      <c r="BY1065" s="28"/>
      <c r="CA1065" s="5" t="str">
        <f t="shared" si="226"/>
        <v/>
      </c>
      <c r="CC1065" s="5"/>
      <c r="CD1065" s="5" t="str">
        <f t="shared" si="222"/>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t="str">
        <f t="shared" ca="1" si="223"/>
        <v/>
      </c>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43"/>
      <c r="AY1066" s="124"/>
      <c r="AZ1066" s="124"/>
      <c r="BA1066" s="4"/>
      <c r="BB1066" s="127"/>
      <c r="BE1066" s="9"/>
      <c r="BH1066" s="7" t="str">
        <f t="shared" ca="1" si="217"/>
        <v/>
      </c>
      <c r="BI1066" s="4" t="str">
        <f t="shared" si="225"/>
        <v/>
      </c>
      <c r="BJ1066" s="123" t="str">
        <f t="shared" si="218"/>
        <v/>
      </c>
      <c r="BK1066" s="140" t="str">
        <f t="shared" si="224"/>
        <v/>
      </c>
      <c r="BP1066" s="5"/>
      <c r="BQ1066" s="4" t="str">
        <f>IF(IFERROR(VLOOKUP(C1066,C1067:C$1993,1,0),"")="","",COUNTIF(C:C,C1066))</f>
        <v/>
      </c>
      <c r="BS1066" s="5"/>
      <c r="BT1066" s="5"/>
      <c r="BU1066" s="5" t="str">
        <f>IF(B1066="","",IF(BQ1066="",1+(MAX(BU$2:BU1065)),""))</f>
        <v/>
      </c>
      <c r="BV1066" s="5" t="str">
        <f t="shared" si="219"/>
        <v/>
      </c>
      <c r="BW1066" s="5" t="str">
        <f t="shared" si="220"/>
        <v/>
      </c>
      <c r="BX1066" s="14" t="str">
        <f t="shared" si="221"/>
        <v/>
      </c>
      <c r="BY1066" s="28"/>
      <c r="CA1066" s="5" t="str">
        <f t="shared" si="226"/>
        <v/>
      </c>
      <c r="CC1066" s="5"/>
      <c r="CD1066" s="5" t="str">
        <f t="shared" si="222"/>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t="str">
        <f t="shared" ca="1" si="223"/>
        <v/>
      </c>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43"/>
      <c r="AY1067" s="124"/>
      <c r="AZ1067" s="124"/>
      <c r="BA1067" s="4"/>
      <c r="BB1067" s="127"/>
      <c r="BE1067" s="9"/>
      <c r="BH1067" s="7" t="str">
        <f t="shared" ca="1" si="217"/>
        <v/>
      </c>
      <c r="BI1067" s="4" t="str">
        <f t="shared" si="225"/>
        <v/>
      </c>
      <c r="BJ1067" s="123" t="str">
        <f t="shared" si="218"/>
        <v/>
      </c>
      <c r="BK1067" s="140" t="str">
        <f t="shared" si="224"/>
        <v/>
      </c>
      <c r="BP1067" s="5"/>
      <c r="BQ1067" s="4" t="str">
        <f>IF(IFERROR(VLOOKUP(C1067,C1068:C$1993,1,0),"")="","",COUNTIF(C:C,C1067))</f>
        <v/>
      </c>
      <c r="BS1067" s="5"/>
      <c r="BT1067" s="5"/>
      <c r="BU1067" s="5" t="str">
        <f>IF(B1067="","",IF(BQ1067="",1+(MAX(BU$2:BU1066)),""))</f>
        <v/>
      </c>
      <c r="BV1067" s="5" t="str">
        <f t="shared" si="219"/>
        <v/>
      </c>
      <c r="BW1067" s="5" t="str">
        <f t="shared" si="220"/>
        <v/>
      </c>
      <c r="BX1067" s="14" t="str">
        <f t="shared" si="221"/>
        <v/>
      </c>
      <c r="BY1067" s="28"/>
      <c r="CA1067" s="5" t="str">
        <f t="shared" si="226"/>
        <v/>
      </c>
      <c r="CC1067" s="5"/>
      <c r="CD1067" s="5" t="str">
        <f t="shared" si="222"/>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t="str">
        <f t="shared" ca="1" si="223"/>
        <v/>
      </c>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43"/>
      <c r="AY1068" s="124"/>
      <c r="AZ1068" s="124"/>
      <c r="BA1068" s="4"/>
      <c r="BB1068" s="127"/>
      <c r="BE1068" s="9"/>
      <c r="BH1068" s="7" t="str">
        <f t="shared" ca="1" si="217"/>
        <v/>
      </c>
      <c r="BI1068" s="4" t="str">
        <f t="shared" si="225"/>
        <v/>
      </c>
      <c r="BJ1068" s="123" t="str">
        <f t="shared" si="218"/>
        <v/>
      </c>
      <c r="BK1068" s="140" t="str">
        <f t="shared" si="224"/>
        <v/>
      </c>
      <c r="BP1068" s="5"/>
      <c r="BQ1068" s="4" t="str">
        <f>IF(IFERROR(VLOOKUP(C1068,C1069:C$1993,1,0),"")="","",COUNTIF(C:C,C1068))</f>
        <v/>
      </c>
      <c r="BS1068" s="5"/>
      <c r="BT1068" s="5"/>
      <c r="BU1068" s="5" t="str">
        <f>IF(B1068="","",IF(BQ1068="",1+(MAX(BU$2:BU1067)),""))</f>
        <v/>
      </c>
      <c r="BV1068" s="5" t="str">
        <f t="shared" si="219"/>
        <v/>
      </c>
      <c r="BW1068" s="5" t="str">
        <f t="shared" si="220"/>
        <v/>
      </c>
      <c r="BX1068" s="14" t="str">
        <f t="shared" si="221"/>
        <v/>
      </c>
      <c r="BY1068" s="28"/>
      <c r="CA1068" s="5" t="str">
        <f t="shared" si="226"/>
        <v/>
      </c>
      <c r="CC1068" s="5"/>
      <c r="CD1068" s="5" t="str">
        <f t="shared" si="222"/>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t="str">
        <f t="shared" ca="1" si="223"/>
        <v/>
      </c>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43"/>
      <c r="AY1069" s="124"/>
      <c r="AZ1069" s="124"/>
      <c r="BA1069" s="4"/>
      <c r="BB1069" s="127"/>
      <c r="BE1069" s="9"/>
      <c r="BH1069" s="7" t="str">
        <f t="shared" ca="1" si="217"/>
        <v/>
      </c>
      <c r="BI1069" s="4" t="str">
        <f t="shared" si="225"/>
        <v/>
      </c>
      <c r="BJ1069" s="123" t="str">
        <f t="shared" si="218"/>
        <v/>
      </c>
      <c r="BK1069" s="140" t="str">
        <f t="shared" si="224"/>
        <v/>
      </c>
      <c r="BP1069" s="5"/>
      <c r="BQ1069" s="4" t="str">
        <f>IF(IFERROR(VLOOKUP(C1069,C1070:C$1993,1,0),"")="","",COUNTIF(C:C,C1069))</f>
        <v/>
      </c>
      <c r="BS1069" s="5"/>
      <c r="BT1069" s="5"/>
      <c r="BU1069" s="5" t="str">
        <f>IF(B1069="","",IF(BQ1069="",1+(MAX(BU$2:BU1068)),""))</f>
        <v/>
      </c>
      <c r="BV1069" s="5" t="str">
        <f t="shared" si="219"/>
        <v/>
      </c>
      <c r="BW1069" s="5" t="str">
        <f t="shared" si="220"/>
        <v/>
      </c>
      <c r="BX1069" s="14" t="str">
        <f t="shared" si="221"/>
        <v/>
      </c>
      <c r="BY1069" s="28"/>
      <c r="CA1069" s="5" t="str">
        <f t="shared" si="226"/>
        <v/>
      </c>
      <c r="CC1069" s="5"/>
      <c r="CD1069" s="5" t="str">
        <f t="shared" si="222"/>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t="str">
        <f t="shared" ca="1" si="223"/>
        <v/>
      </c>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43"/>
      <c r="AY1070" s="124"/>
      <c r="AZ1070" s="124"/>
      <c r="BA1070" s="4"/>
      <c r="BB1070" s="127"/>
      <c r="BE1070" s="9"/>
      <c r="BH1070" s="7" t="str">
        <f t="shared" ca="1" si="217"/>
        <v/>
      </c>
      <c r="BI1070" s="4" t="str">
        <f t="shared" si="225"/>
        <v/>
      </c>
      <c r="BJ1070" s="123" t="str">
        <f t="shared" si="218"/>
        <v/>
      </c>
      <c r="BK1070" s="140" t="str">
        <f t="shared" si="224"/>
        <v/>
      </c>
      <c r="BP1070" s="5"/>
      <c r="BQ1070" s="4" t="str">
        <f>IF(IFERROR(VLOOKUP(C1070,C1071:C$1993,1,0),"")="","",COUNTIF(C:C,C1070))</f>
        <v/>
      </c>
      <c r="BS1070" s="5"/>
      <c r="BT1070" s="5"/>
      <c r="BU1070" s="5" t="str">
        <f>IF(B1070="","",IF(BQ1070="",1+(MAX(BU$2:BU1069)),""))</f>
        <v/>
      </c>
      <c r="BV1070" s="5" t="str">
        <f t="shared" si="219"/>
        <v/>
      </c>
      <c r="BW1070" s="5" t="str">
        <f t="shared" si="220"/>
        <v/>
      </c>
      <c r="BX1070" s="14" t="str">
        <f t="shared" si="221"/>
        <v/>
      </c>
      <c r="BY1070" s="28"/>
      <c r="CA1070" s="5" t="str">
        <f t="shared" si="226"/>
        <v/>
      </c>
      <c r="CC1070" s="5"/>
      <c r="CD1070" s="5" t="str">
        <f t="shared" si="222"/>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t="str">
        <f t="shared" ca="1" si="223"/>
        <v/>
      </c>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43"/>
      <c r="AY1071" s="124"/>
      <c r="AZ1071" s="124"/>
      <c r="BA1071" s="4"/>
      <c r="BB1071" s="127"/>
      <c r="BE1071" s="9"/>
      <c r="BH1071" s="7" t="str">
        <f t="shared" ca="1" si="217"/>
        <v/>
      </c>
      <c r="BI1071" s="4" t="str">
        <f t="shared" si="225"/>
        <v/>
      </c>
      <c r="BJ1071" s="123" t="str">
        <f t="shared" si="218"/>
        <v/>
      </c>
      <c r="BK1071" s="140" t="str">
        <f t="shared" si="224"/>
        <v/>
      </c>
      <c r="BP1071" s="5"/>
      <c r="BQ1071" s="4" t="str">
        <f>IF(IFERROR(VLOOKUP(C1071,C1072:C$1993,1,0),"")="","",COUNTIF(C:C,C1071))</f>
        <v/>
      </c>
      <c r="BS1071" s="5"/>
      <c r="BT1071" s="5"/>
      <c r="BU1071" s="5" t="str">
        <f>IF(B1071="","",IF(BQ1071="",1+(MAX(BU$2:BU1070)),""))</f>
        <v/>
      </c>
      <c r="BV1071" s="5" t="str">
        <f t="shared" si="219"/>
        <v/>
      </c>
      <c r="BW1071" s="5" t="str">
        <f t="shared" si="220"/>
        <v/>
      </c>
      <c r="BX1071" s="14" t="str">
        <f t="shared" si="221"/>
        <v/>
      </c>
      <c r="BY1071" s="28"/>
      <c r="CA1071" s="5" t="str">
        <f t="shared" si="226"/>
        <v/>
      </c>
      <c r="CC1071" s="5"/>
      <c r="CD1071" s="5" t="str">
        <f t="shared" si="222"/>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t="str">
        <f t="shared" ca="1" si="223"/>
        <v/>
      </c>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43"/>
      <c r="AY1072" s="124"/>
      <c r="AZ1072" s="124"/>
      <c r="BA1072" s="4"/>
      <c r="BB1072" s="127"/>
      <c r="BE1072" s="9"/>
      <c r="BH1072" s="7" t="str">
        <f t="shared" ca="1" si="217"/>
        <v/>
      </c>
      <c r="BI1072" s="4" t="str">
        <f t="shared" si="225"/>
        <v/>
      </c>
      <c r="BJ1072" s="123" t="str">
        <f t="shared" si="218"/>
        <v/>
      </c>
      <c r="BK1072" s="140" t="str">
        <f t="shared" si="224"/>
        <v/>
      </c>
      <c r="BP1072" s="5"/>
      <c r="BQ1072" s="4" t="str">
        <f>IF(IFERROR(VLOOKUP(C1072,C1073:C$1993,1,0),"")="","",COUNTIF(C:C,C1072))</f>
        <v/>
      </c>
      <c r="BS1072" s="5"/>
      <c r="BT1072" s="5"/>
      <c r="BU1072" s="5" t="str">
        <f>IF(B1072="","",IF(BQ1072="",1+(MAX(BU$2:BU1071)),""))</f>
        <v/>
      </c>
      <c r="BV1072" s="5" t="str">
        <f t="shared" si="219"/>
        <v/>
      </c>
      <c r="BW1072" s="5" t="str">
        <f t="shared" si="220"/>
        <v/>
      </c>
      <c r="BX1072" s="14" t="str">
        <f t="shared" si="221"/>
        <v/>
      </c>
      <c r="BY1072" s="28"/>
      <c r="CA1072" s="5" t="str">
        <f t="shared" si="226"/>
        <v/>
      </c>
      <c r="CC1072" s="5"/>
      <c r="CD1072" s="5" t="str">
        <f t="shared" si="222"/>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t="str">
        <f t="shared" ca="1" si="223"/>
        <v/>
      </c>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43"/>
      <c r="AY1073" s="124"/>
      <c r="AZ1073" s="124"/>
      <c r="BA1073" s="4"/>
      <c r="BB1073" s="127"/>
      <c r="BE1073" s="9"/>
      <c r="BH1073" s="7" t="str">
        <f t="shared" ca="1" si="217"/>
        <v/>
      </c>
      <c r="BI1073" s="4" t="str">
        <f t="shared" si="225"/>
        <v/>
      </c>
      <c r="BJ1073" s="123" t="str">
        <f t="shared" si="218"/>
        <v/>
      </c>
      <c r="BK1073" s="140" t="str">
        <f t="shared" si="224"/>
        <v/>
      </c>
      <c r="BP1073" s="5"/>
      <c r="BQ1073" s="4" t="str">
        <f>IF(IFERROR(VLOOKUP(C1073,C1074:C$1993,1,0),"")="","",COUNTIF(C:C,C1073))</f>
        <v/>
      </c>
      <c r="BS1073" s="5"/>
      <c r="BT1073" s="5"/>
      <c r="BU1073" s="5" t="str">
        <f>IF(B1073="","",IF(BQ1073="",1+(MAX(BU$2:BU1072)),""))</f>
        <v/>
      </c>
      <c r="BV1073" s="5" t="str">
        <f t="shared" si="219"/>
        <v/>
      </c>
      <c r="BW1073" s="5" t="str">
        <f t="shared" si="220"/>
        <v/>
      </c>
      <c r="BX1073" s="14" t="str">
        <f t="shared" si="221"/>
        <v/>
      </c>
      <c r="BY1073" s="28"/>
      <c r="CA1073" s="5" t="str">
        <f t="shared" si="226"/>
        <v/>
      </c>
      <c r="CC1073" s="5"/>
      <c r="CD1073" s="5" t="str">
        <f t="shared" si="222"/>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t="str">
        <f t="shared" ca="1" si="223"/>
        <v/>
      </c>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43"/>
      <c r="AY1074" s="124"/>
      <c r="AZ1074" s="124"/>
      <c r="BA1074" s="4"/>
      <c r="BB1074" s="127"/>
      <c r="BE1074" s="9"/>
      <c r="BH1074" s="7" t="str">
        <f t="shared" ca="1" si="217"/>
        <v/>
      </c>
      <c r="BI1074" s="4" t="str">
        <f t="shared" si="225"/>
        <v/>
      </c>
      <c r="BJ1074" s="123" t="str">
        <f t="shared" si="218"/>
        <v/>
      </c>
      <c r="BK1074" s="140" t="str">
        <f t="shared" si="224"/>
        <v/>
      </c>
      <c r="BP1074" s="5"/>
      <c r="BQ1074" s="4" t="str">
        <f>IF(IFERROR(VLOOKUP(C1074,C1075:C$1993,1,0),"")="","",COUNTIF(C:C,C1074))</f>
        <v/>
      </c>
      <c r="BS1074" s="5"/>
      <c r="BT1074" s="5"/>
      <c r="BU1074" s="5" t="str">
        <f>IF(B1074="","",IF(BQ1074="",1+(MAX(BU$2:BU1073)),""))</f>
        <v/>
      </c>
      <c r="BV1074" s="5" t="str">
        <f t="shared" si="219"/>
        <v/>
      </c>
      <c r="BW1074" s="5" t="str">
        <f t="shared" si="220"/>
        <v/>
      </c>
      <c r="BX1074" s="14" t="str">
        <f t="shared" si="221"/>
        <v/>
      </c>
      <c r="BY1074" s="28"/>
      <c r="CA1074" s="5" t="str">
        <f t="shared" si="226"/>
        <v/>
      </c>
      <c r="CC1074" s="5"/>
      <c r="CD1074" s="5" t="str">
        <f t="shared" si="222"/>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t="str">
        <f t="shared" ca="1" si="223"/>
        <v/>
      </c>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43"/>
      <c r="AY1075" s="124"/>
      <c r="AZ1075" s="124"/>
      <c r="BA1075" s="4"/>
      <c r="BB1075" s="127"/>
      <c r="BE1075" s="9"/>
      <c r="BH1075" s="7" t="str">
        <f t="shared" ca="1" si="217"/>
        <v/>
      </c>
      <c r="BI1075" s="4" t="str">
        <f t="shared" si="225"/>
        <v/>
      </c>
      <c r="BJ1075" s="123" t="str">
        <f t="shared" si="218"/>
        <v/>
      </c>
      <c r="BK1075" s="140" t="str">
        <f t="shared" si="224"/>
        <v/>
      </c>
      <c r="BP1075" s="5"/>
      <c r="BQ1075" s="4" t="str">
        <f>IF(IFERROR(VLOOKUP(C1075,C1076:C$1993,1,0),"")="","",COUNTIF(C:C,C1075))</f>
        <v/>
      </c>
      <c r="BS1075" s="5"/>
      <c r="BT1075" s="5"/>
      <c r="BU1075" s="5" t="str">
        <f>IF(B1075="","",IF(BQ1075="",1+(MAX(BU$2:BU1074)),""))</f>
        <v/>
      </c>
      <c r="BV1075" s="5" t="str">
        <f t="shared" si="219"/>
        <v/>
      </c>
      <c r="BW1075" s="5" t="str">
        <f t="shared" si="220"/>
        <v/>
      </c>
      <c r="BX1075" s="14" t="str">
        <f t="shared" si="221"/>
        <v/>
      </c>
      <c r="BY1075" s="28"/>
      <c r="CA1075" s="5" t="str">
        <f t="shared" si="226"/>
        <v/>
      </c>
      <c r="CC1075" s="5"/>
      <c r="CD1075" s="5" t="str">
        <f t="shared" si="222"/>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t="str">
        <f t="shared" ca="1" si="223"/>
        <v/>
      </c>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43"/>
      <c r="AY1076" s="124"/>
      <c r="AZ1076" s="124"/>
      <c r="BA1076" s="4"/>
      <c r="BB1076" s="127"/>
      <c r="BE1076" s="9"/>
      <c r="BH1076" s="7" t="str">
        <f t="shared" ca="1" si="217"/>
        <v/>
      </c>
      <c r="BI1076" s="4" t="str">
        <f t="shared" si="225"/>
        <v/>
      </c>
      <c r="BJ1076" s="123" t="str">
        <f t="shared" si="218"/>
        <v/>
      </c>
      <c r="BK1076" s="140" t="str">
        <f t="shared" si="224"/>
        <v/>
      </c>
      <c r="BP1076" s="5"/>
      <c r="BQ1076" s="4" t="str">
        <f>IF(IFERROR(VLOOKUP(C1076,C1077:C$1993,1,0),"")="","",COUNTIF(C:C,C1076))</f>
        <v/>
      </c>
      <c r="BS1076" s="5"/>
      <c r="BT1076" s="5"/>
      <c r="BU1076" s="5" t="str">
        <f>IF(B1076="","",IF(BQ1076="",1+(MAX(BU$2:BU1075)),""))</f>
        <v/>
      </c>
      <c r="BV1076" s="5" t="str">
        <f t="shared" si="219"/>
        <v/>
      </c>
      <c r="BW1076" s="5" t="str">
        <f t="shared" si="220"/>
        <v/>
      </c>
      <c r="BX1076" s="14" t="str">
        <f t="shared" si="221"/>
        <v/>
      </c>
      <c r="BY1076" s="28"/>
      <c r="CA1076" s="5" t="str">
        <f t="shared" si="226"/>
        <v/>
      </c>
      <c r="CC1076" s="5"/>
      <c r="CD1076" s="5" t="str">
        <f t="shared" si="222"/>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t="str">
        <f t="shared" ca="1" si="223"/>
        <v/>
      </c>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43"/>
      <c r="AY1077" s="124"/>
      <c r="AZ1077" s="124"/>
      <c r="BA1077" s="4"/>
      <c r="BB1077" s="127"/>
      <c r="BE1077" s="9"/>
      <c r="BH1077" s="7" t="str">
        <f t="shared" ca="1" si="217"/>
        <v/>
      </c>
      <c r="BI1077" s="4" t="str">
        <f t="shared" si="225"/>
        <v/>
      </c>
      <c r="BJ1077" s="123" t="str">
        <f t="shared" si="218"/>
        <v/>
      </c>
      <c r="BK1077" s="140" t="str">
        <f t="shared" si="224"/>
        <v/>
      </c>
      <c r="BP1077" s="5"/>
      <c r="BQ1077" s="4" t="str">
        <f>IF(IFERROR(VLOOKUP(C1077,C1078:C$1993,1,0),"")="","",COUNTIF(C:C,C1077))</f>
        <v/>
      </c>
      <c r="BS1077" s="5"/>
      <c r="BT1077" s="5"/>
      <c r="BU1077" s="5" t="str">
        <f>IF(B1077="","",IF(BQ1077="",1+(MAX(BU$2:BU1076)),""))</f>
        <v/>
      </c>
      <c r="BV1077" s="5" t="str">
        <f t="shared" si="219"/>
        <v/>
      </c>
      <c r="BW1077" s="5" t="str">
        <f t="shared" si="220"/>
        <v/>
      </c>
      <c r="BX1077" s="14" t="str">
        <f t="shared" si="221"/>
        <v/>
      </c>
      <c r="BY1077" s="28"/>
      <c r="CA1077" s="5" t="str">
        <f t="shared" si="226"/>
        <v/>
      </c>
      <c r="CC1077" s="5"/>
      <c r="CD1077" s="5" t="str">
        <f t="shared" si="222"/>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43"/>
      <c r="AY1078" s="124"/>
      <c r="AZ1078" s="124"/>
      <c r="BA1078" s="4"/>
      <c r="BB1078" s="127"/>
      <c r="BE1078" s="9"/>
      <c r="BH1078" s="7" t="str">
        <f t="shared" ca="1" si="217"/>
        <v/>
      </c>
      <c r="BI1078" s="4" t="str">
        <f t="shared" si="225"/>
        <v/>
      </c>
      <c r="BJ1078" s="123" t="str">
        <f t="shared" si="218"/>
        <v/>
      </c>
      <c r="BK1078" s="140" t="str">
        <f t="shared" si="224"/>
        <v/>
      </c>
      <c r="BP1078" s="5"/>
      <c r="BQ1078" s="4"/>
      <c r="BS1078" s="5"/>
      <c r="BT1078" s="5"/>
      <c r="BU1078" s="5" t="str">
        <f>IF(B1078="","",IF(BQ1078="",1+(MAX(BU$2:BU1077)),""))</f>
        <v/>
      </c>
      <c r="BV1078" s="5" t="str">
        <f t="shared" si="219"/>
        <v/>
      </c>
      <c r="BW1078" s="5" t="str">
        <f t="shared" si="220"/>
        <v/>
      </c>
      <c r="BX1078" s="14" t="str">
        <f t="shared" si="221"/>
        <v/>
      </c>
      <c r="BY1078" s="28"/>
      <c r="CC1078" s="5"/>
      <c r="CD1078" s="5" t="str">
        <f t="shared" si="222"/>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14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8">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8"/>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8"/>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8"/>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8"/>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8"/>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8"/>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8"/>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8"/>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8"/>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8"/>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8"/>
        <v/>
      </c>
      <c r="BY2115" s="28"/>
      <c r="DG2115" s="5"/>
      <c r="DH2115" s="5"/>
      <c r="DI2115" s="5"/>
      <c r="DJ2115" s="5"/>
    </row>
    <row r="2116" spans="1:114">
      <c r="A2116" s="24"/>
      <c r="BJ2116" s="123"/>
      <c r="BK2116" s="140"/>
      <c r="BP2116" s="5"/>
      <c r="BS2116" s="5"/>
      <c r="BT2116" s="5"/>
      <c r="BU2116" s="5"/>
      <c r="BX2116" s="14" t="str">
        <f t="shared" si="228"/>
        <v/>
      </c>
      <c r="BY2116" s="28"/>
      <c r="DG2116" s="5"/>
      <c r="DH2116" s="5"/>
      <c r="DI2116" s="5"/>
      <c r="DJ2116" s="5"/>
    </row>
    <row r="2117" spans="1:114">
      <c r="A2117" s="24"/>
      <c r="BJ2117" s="123"/>
      <c r="BK2117" s="140"/>
      <c r="BP2117" s="5"/>
      <c r="BS2117" s="5"/>
      <c r="BT2117" s="5"/>
      <c r="BU2117" s="5"/>
      <c r="BX2117" s="14" t="str">
        <f t="shared" si="228"/>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4">
      <formula>$BA1=4</formula>
    </cfRule>
    <cfRule type="expression" dxfId="155" priority="5">
      <formula>$BA1=2</formula>
    </cfRule>
    <cfRule type="expression" dxfId="154" priority="6">
      <formula>$BA1=3</formula>
    </cfRule>
    <cfRule type="expression" dxfId="153" priority="7">
      <formula>$BA1=5</formula>
    </cfRule>
    <cfRule type="expression" dxfId="152" priority="1">
      <formula>AND($BA1="",$X1&lt;&gt;"")</formula>
    </cfRule>
  </conditionalFormatting>
  <conditionalFormatting sqref="B1:AS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Linares\Documents\Programas\python\energia-main\Validacion\Archivo\l.pdf</v>
      </c>
      <c r="AW1" t="s">
        <v>10488</v>
      </c>
      <c r="AX1" t="s">
        <v>1</v>
      </c>
    </row>
    <row r="2" spans="1:53" ht="14.25" customHeight="1">
      <c r="A2" s="29"/>
      <c r="B2" s="29"/>
      <c r="C2" s="29"/>
      <c r="H2" s="155" t="str">
        <f>"REPRESENTACIÓN ESTATAL EN "&amp;UPPER(ESTADO)&amp;", CADER "&amp;UPPER(CADER)</f>
        <v>REPRESENTACIÓN ESTATAL EN NUEVO LEÓN, CADER LINARES</v>
      </c>
      <c r="I2" s="155"/>
      <c r="J2" s="155"/>
      <c r="K2" s="155"/>
      <c r="L2" s="155"/>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6" t="s">
        <v>172</v>
      </c>
      <c r="G3" s="146"/>
      <c r="H3" s="146"/>
      <c r="I3" s="146"/>
      <c r="J3" s="146"/>
      <c r="K3" s="146"/>
      <c r="L3" s="146"/>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6" t="s">
        <v>10552</v>
      </c>
      <c r="E4" s="146"/>
      <c r="F4" s="146"/>
      <c r="G4" s="146"/>
      <c r="H4" s="146"/>
      <c r="I4" s="146"/>
      <c r="J4" s="146"/>
      <c r="K4" s="146"/>
      <c r="L4" s="146"/>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10565</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56" t="s">
        <v>157</v>
      </c>
      <c r="D9" s="156"/>
      <c r="E9" s="156"/>
      <c r="F9" s="156"/>
      <c r="I9" s="23" t="str">
        <f>IF(B12="","","LOCALIDAD:")</f>
        <v/>
      </c>
      <c r="J9" s="157" t="str">
        <f>IFERROR(HYPERLINK("#"&amp;"DATOS!aQ"&amp;MATCH(VALUE(CARPETA),DATOS!B:B,0),IF(I9="","",IFERROR(INDEX(DATOS!S:S,MATCH(IF(O4="SI",VALUE(C10),VALUE(REPORTE!C11)),DATOS!BX:BX,0),1),""))),"")</f>
        <v/>
      </c>
      <c r="K9" s="158"/>
      <c r="L9" s="158"/>
      <c r="M9" s="16"/>
      <c r="AM9" s="63" t="s">
        <v>10474</v>
      </c>
      <c r="AN9" t="s">
        <v>10563</v>
      </c>
      <c r="AV9" t="s">
        <v>10496</v>
      </c>
      <c r="AW9">
        <v>8</v>
      </c>
      <c r="AX9" t="s">
        <v>10496</v>
      </c>
      <c r="AY9" t="s">
        <v>10527</v>
      </c>
      <c r="AZ9" t="s">
        <v>10538</v>
      </c>
    </row>
    <row r="10" spans="1:53" ht="16.5">
      <c r="B10" s="39" t="str">
        <f>IFERROR(IF(N8=0,"","RPU:"),"")</f>
        <v/>
      </c>
      <c r="C10" s="145" t="str">
        <f>IFERROR(IF(IF(P41="","",IF(P42="",1,""))=1,INDEX(DATOS!C:C,MATCH(REPORTE!C9,DATOS!J:J,0),1),""),"")</f>
        <v/>
      </c>
      <c r="D10" s="145"/>
      <c r="E10" s="145"/>
      <c r="F10" s="145"/>
      <c r="I10" s="23" t="str">
        <f>IF(B12="","","MUNICIPIO:")</f>
        <v/>
      </c>
      <c r="J10" s="147" t="str">
        <f>IF(I10="","",IFERROR(INDEX(DATOS!R:R,MATCH(IF(O4="SI",VALUE(C10),VALUE(REPORTE!C11)),DATOS!BX:BX,0),1),""))</f>
        <v/>
      </c>
      <c r="K10" s="147"/>
      <c r="L10" s="147"/>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50">
        <v>396051000332</v>
      </c>
      <c r="D11" s="150"/>
      <c r="E11" s="150"/>
      <c r="F11" s="150"/>
      <c r="G11" s="37"/>
      <c r="I11" s="23" t="str">
        <f>IF(B12="","","EQUIPO:")</f>
        <v/>
      </c>
      <c r="J11" s="147" t="str">
        <f>IF(I11="","",IFERROR(CONCATENATE(INDEX(DATOS!Y:Y,MATCH(IF(O4="SI",VALUE(C10),VALUE(REPORTE!C11)),DATOS!BX:BX,0),1),"  HP"),""))</f>
        <v/>
      </c>
      <c r="K11" s="147"/>
      <c r="L11" s="147"/>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49" t="str">
        <f>IFERROR(IF(N8=0,IF(AH2="si",DATOS!DE2,""),DATOS!DE2),"")</f>
        <v/>
      </c>
      <c r="D12" s="149"/>
      <c r="E12" s="149"/>
      <c r="F12" s="149"/>
      <c r="G12" s="100"/>
      <c r="I12" s="23" t="str">
        <f>IF(B12="","","CUOTA ENERGETICA:")</f>
        <v/>
      </c>
      <c r="J12" s="147" t="str">
        <f>IF(I12="","",IFERROR(CONCATENATE(INDEX(DATOS!BV:BV,MATCH(IF(O4="SI",VALUE(C10),VALUE(REPORTE!C11)),DATOS!BX:BX,0),1),"  KW/H"),""))</f>
        <v/>
      </c>
      <c r="K12" s="147"/>
      <c r="L12" s="147"/>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l.pdf</v>
      </c>
      <c r="AV13" t="s">
        <v>10500</v>
      </c>
      <c r="AW13">
        <v>12</v>
      </c>
      <c r="AX13" t="s">
        <v>10500</v>
      </c>
    </row>
    <row r="14" spans="1:53">
      <c r="B14" s="153"/>
      <c r="C14" s="153"/>
      <c r="L14" s="16"/>
      <c r="M14" s="16"/>
      <c r="AV14" t="s">
        <v>10501</v>
      </c>
      <c r="AW14">
        <v>13</v>
      </c>
      <c r="AX14" t="s">
        <v>10501</v>
      </c>
    </row>
    <row r="15" spans="1:53" ht="15" customHeight="1">
      <c r="B15" s="153"/>
      <c r="C15" s="153"/>
      <c r="H15" s="101"/>
      <c r="L15" s="16"/>
      <c r="M15" s="16"/>
      <c r="AM15" s="144" t="s">
        <v>10564</v>
      </c>
      <c r="AN15" t="str">
        <f>LEFT(PATH,LEN(PATH)-21)&amp;"Scripts\tabla.pyw"</f>
        <v>C:\Users\Cader Linares\Documents\Programas\python\energia-main\Scripts\tabla.pyw</v>
      </c>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IFERROR(IF(INDEX(DATOS!N:N,(MATCH(VALUE(CARPETA),DATOS!B:B,0)))="M",IF(LEN(INDEX(DATOS!P:P,(MATCH(VALUE(CARPETA),DATOS!B:B,0))))-FIND(";",INDEX(DATOS!P:P,(MATCH(VALUE(CARPETA),DATOS!B:B,0))),1)&gt;0,"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3"/>
      <c r="C28" s="153"/>
      <c r="G28" s="44"/>
      <c r="I28" s="101"/>
      <c r="J28" s="148" t="str">
        <f>IFERROR(IF(CONCATENATE(N8,O8,AH2)="0nosi"," ",IF(CONCATENATE(N8,O4)="1no"," ","")),"")</f>
        <v/>
      </c>
      <c r="K28" s="148"/>
      <c r="L28" s="148"/>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4" t="str">
        <f>IF(IF(I10="","",IFERROR(INDEX(DATOS!AR:AR,MATCH(IF(O4="SI",VALUE(C10),VALUE(REPORTE!C11)),DATOS!BX:BX,0),1),""))=0,"",IF(I10="","",IFERROR(INDEX(DATOS!AR:AR,MATCH(IF(O4="SI",VALUE(C10),VALUE(REPORTE!C11)),DATOS!BX:BX,0),1),"")))</f>
        <v/>
      </c>
      <c r="C32" s="154"/>
      <c r="D32" s="154"/>
      <c r="E32" s="154"/>
      <c r="F32" s="154"/>
      <c r="G32" s="154"/>
      <c r="H32" s="154"/>
      <c r="I32" s="154"/>
      <c r="J32" s="154"/>
      <c r="K32" s="154"/>
      <c r="L32" s="154"/>
      <c r="M32" s="16"/>
      <c r="AV32" t="s">
        <v>10519</v>
      </c>
      <c r="AW32">
        <v>31</v>
      </c>
      <c r="AX32" s="26" t="s">
        <v>10519</v>
      </c>
    </row>
    <row r="33" spans="2:50" ht="15" customHeight="1">
      <c r="B33" s="152" t="s">
        <v>10551</v>
      </c>
      <c r="C33" s="152"/>
      <c r="D33" s="152"/>
      <c r="E33" s="152"/>
      <c r="F33" s="152"/>
      <c r="G33" s="152"/>
      <c r="H33" s="152"/>
      <c r="I33" s="152"/>
      <c r="J33" s="152"/>
      <c r="K33" s="152"/>
      <c r="L33" s="152"/>
      <c r="M33" s="16"/>
      <c r="AV33" t="s">
        <v>10520</v>
      </c>
      <c r="AW33">
        <v>32</v>
      </c>
      <c r="AX33" t="s">
        <v>10520</v>
      </c>
    </row>
    <row r="34" spans="2:50" ht="15" customHeight="1">
      <c r="B34" s="152"/>
      <c r="C34" s="152"/>
      <c r="D34" s="152"/>
      <c r="E34" s="152"/>
      <c r="F34" s="152"/>
      <c r="G34" s="152"/>
      <c r="H34" s="152"/>
      <c r="I34" s="152"/>
      <c r="J34" s="152"/>
      <c r="K34" s="152"/>
      <c r="L34" s="152"/>
      <c r="M34" s="16"/>
    </row>
    <row r="35" spans="2:50" ht="15" customHeight="1">
      <c r="B35" s="152"/>
      <c r="C35" s="152"/>
      <c r="D35" s="152"/>
      <c r="E35" s="152"/>
      <c r="F35" s="152"/>
      <c r="G35" s="152"/>
      <c r="H35" s="152"/>
      <c r="I35" s="152"/>
      <c r="J35" s="152"/>
      <c r="K35" s="152"/>
      <c r="L35" s="152"/>
      <c r="M35" s="16"/>
      <c r="R35">
        <v>0</v>
      </c>
      <c r="T35" t="s">
        <v>106</v>
      </c>
    </row>
    <row r="36" spans="2:50">
      <c r="B36" s="152"/>
      <c r="C36" s="152"/>
      <c r="D36" s="152"/>
      <c r="E36" s="152"/>
      <c r="F36" s="152"/>
      <c r="G36" s="152"/>
      <c r="H36" s="152"/>
      <c r="I36" s="152"/>
      <c r="J36" s="152"/>
      <c r="K36" s="152"/>
      <c r="L36" s="152"/>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1"/>
      <c r="G42" s="151"/>
      <c r="H42" s="151"/>
      <c r="L42" s="16"/>
      <c r="M42" s="16"/>
      <c r="O42">
        <v>2</v>
      </c>
      <c r="P42" s="16" t="str">
        <f t="shared" si="1"/>
        <v/>
      </c>
      <c r="R42">
        <f t="shared" si="0"/>
        <v>1</v>
      </c>
      <c r="S42">
        <f>IF(T42="",0,IFERROR(IF(VLOOKUP(T42,T$38:T41,1,0)&gt;0,0,0),1))</f>
        <v>0</v>
      </c>
      <c r="T42" s="16">
        <f>IF(DATOS!J5=P$39,DATOS!C5,"")</f>
        <v>0</v>
      </c>
    </row>
    <row r="43" spans="2:50">
      <c r="B43" s="149" t="s">
        <v>10436</v>
      </c>
      <c r="C43" s="149"/>
      <c r="D43" s="149"/>
      <c r="E43" s="149"/>
      <c r="F43" s="149"/>
      <c r="G43" s="149"/>
      <c r="H43" s="149"/>
      <c r="I43" s="149"/>
      <c r="J43" s="149"/>
      <c r="K43" s="149"/>
      <c r="L43" s="149"/>
      <c r="M43" s="16"/>
      <c r="O43">
        <v>3</v>
      </c>
      <c r="P43" s="16" t="str">
        <f t="shared" si="1"/>
        <v/>
      </c>
      <c r="R43">
        <f t="shared" si="0"/>
        <v>1</v>
      </c>
      <c r="S43">
        <f>IF(T43="",0,IFERROR(IF(VLOOKUP(T43,T$38:T42,1,0)&gt;0,0,0),1))</f>
        <v>0</v>
      </c>
      <c r="T43" s="16">
        <f>IF(DATOS!J6=P$39,DATOS!C6,"")</f>
        <v>0</v>
      </c>
    </row>
    <row r="44" spans="2:50">
      <c r="B44" s="149" t="str">
        <f>IF(G26="",C9,"REPRESENTANTE LEGAL DE "&amp;C9)</f>
        <v/>
      </c>
      <c r="C44" s="149"/>
      <c r="D44" s="149"/>
      <c r="E44" s="149"/>
      <c r="F44" s="149"/>
      <c r="G44" s="149"/>
      <c r="H44" s="149"/>
      <c r="I44" s="149"/>
      <c r="J44" s="149"/>
      <c r="K44" s="149"/>
      <c r="L44" s="149"/>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5"/>
      <c r="M50" s="145"/>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75" t="str">
        <f>"Representación Estatal en "&amp; PROPER(ESTADO)</f>
        <v>Representación Estatal en Nuevo León</v>
      </c>
      <c r="P4" s="175"/>
      <c r="Q4" s="175"/>
      <c r="R4" s="175"/>
      <c r="S4" s="175"/>
      <c r="T4" s="35"/>
      <c r="U4" s="35"/>
      <c r="V4" s="35"/>
      <c r="W4" s="35"/>
    </row>
    <row r="5" spans="1:42" ht="15" customHeight="1">
      <c r="C5" s="29"/>
      <c r="H5" s="176" t="s">
        <v>10553</v>
      </c>
      <c r="I5" s="176"/>
      <c r="J5" s="176"/>
      <c r="K5" s="176"/>
      <c r="L5" s="176"/>
      <c r="M5" s="176"/>
      <c r="N5" s="176"/>
      <c r="O5" s="176"/>
      <c r="P5" s="176"/>
      <c r="Q5" s="176"/>
      <c r="R5" s="176"/>
      <c r="S5" s="176"/>
      <c r="T5" s="35"/>
      <c r="U5" s="35"/>
      <c r="V5" s="35"/>
      <c r="W5" s="35"/>
    </row>
    <row r="6" spans="1:42" ht="15" customHeight="1">
      <c r="C6" s="29"/>
      <c r="D6" s="177" t="s">
        <v>10439</v>
      </c>
      <c r="E6" s="177"/>
      <c r="F6" s="177"/>
      <c r="G6" s="177"/>
      <c r="H6" s="177"/>
      <c r="I6" s="177"/>
      <c r="J6" s="177"/>
      <c r="K6" s="177"/>
      <c r="L6" s="177"/>
      <c r="M6" s="177"/>
      <c r="N6" s="177"/>
      <c r="O6" s="177"/>
      <c r="P6" s="177"/>
      <c r="Q6" s="177"/>
      <c r="R6" s="177"/>
      <c r="S6" s="177"/>
      <c r="T6" s="35"/>
      <c r="U6" s="35"/>
      <c r="V6" s="35"/>
      <c r="W6" s="35"/>
    </row>
    <row r="7" spans="1:42" ht="15" customHeight="1">
      <c r="C7" s="29"/>
      <c r="D7" s="178" t="str">
        <f ca="1">PROPER(CADER)&amp;", Estado de "&amp;PROPER(ESTADO)&amp;" a "&amp;AK13&amp;" de "&amp;AK14&amp;" de "&amp;AK15</f>
        <v>Linares, Estado de Nuevo León a 8 de febrero de 2024</v>
      </c>
      <c r="E7" s="178"/>
      <c r="F7" s="178"/>
      <c r="G7" s="178"/>
      <c r="H7" s="178"/>
      <c r="I7" s="178"/>
      <c r="J7" s="178"/>
      <c r="K7" s="178"/>
      <c r="L7" s="178"/>
      <c r="M7" s="178"/>
      <c r="N7" s="178"/>
      <c r="O7" s="178"/>
      <c r="P7" s="178"/>
      <c r="Q7" s="178"/>
      <c r="R7" s="178"/>
      <c r="S7" s="178"/>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7" t="s">
        <v>10483</v>
      </c>
      <c r="E11" s="167"/>
      <c r="F11" s="167"/>
      <c r="G11" s="167"/>
      <c r="H11" s="167"/>
      <c r="U11" s="30"/>
    </row>
    <row r="12" spans="1:42" ht="7.5" customHeight="1">
      <c r="D12"/>
      <c r="E12"/>
      <c r="G12"/>
      <c r="AJ12" s="27"/>
      <c r="AK12" s="71"/>
      <c r="AL12" s="27"/>
    </row>
    <row r="13" spans="1:42">
      <c r="D13" s="179" t="s">
        <v>10554</v>
      </c>
      <c r="E13" s="179"/>
      <c r="F13" s="179"/>
      <c r="G13" s="179"/>
      <c r="H13" s="179"/>
      <c r="I13" s="179"/>
      <c r="J13" s="179"/>
      <c r="K13" s="179"/>
      <c r="L13" s="179"/>
      <c r="M13" s="179"/>
      <c r="N13" s="179"/>
      <c r="O13" s="179"/>
      <c r="P13" s="179"/>
      <c r="Q13" s="179"/>
      <c r="R13" s="179"/>
      <c r="S13" s="179"/>
      <c r="AJ13" s="27"/>
      <c r="AK13" s="72">
        <f ca="1">DAY(TODAY())</f>
        <v>8</v>
      </c>
      <c r="AL13" s="27"/>
    </row>
    <row r="14" spans="1:42" ht="90" customHeight="1">
      <c r="D14" s="179"/>
      <c r="E14" s="179"/>
      <c r="F14" s="179"/>
      <c r="G14" s="179"/>
      <c r="H14" s="179"/>
      <c r="I14" s="179"/>
      <c r="J14" s="179"/>
      <c r="K14" s="179"/>
      <c r="L14" s="179"/>
      <c r="M14" s="179"/>
      <c r="N14" s="179"/>
      <c r="O14" s="179"/>
      <c r="P14" s="179"/>
      <c r="Q14" s="179"/>
      <c r="R14" s="179"/>
      <c r="S14" s="179"/>
      <c r="T14" s="101"/>
      <c r="AJ14" s="27"/>
      <c r="AK14" s="72" t="str">
        <f ca="1">VLOOKUP(MONTH(TODAY()),AJ17:AK28,2,0)</f>
        <v>febrero</v>
      </c>
      <c r="AL14" s="27"/>
    </row>
    <row r="15" spans="1:42" ht="13.5" customHeight="1">
      <c r="D15" s="5"/>
      <c r="E15" s="5"/>
      <c r="G15"/>
      <c r="O15" s="23"/>
      <c r="P15" s="23"/>
      <c r="Q15" s="23"/>
      <c r="R15" s="23"/>
      <c r="U15" s="16"/>
      <c r="AJ15" s="27"/>
      <c r="AK15" s="27">
        <f ca="1">YEAR(TODAY())</f>
        <v>2024</v>
      </c>
      <c r="AL15" s="27"/>
    </row>
    <row r="16" spans="1:42" ht="15.75" customHeight="1">
      <c r="D16" s="171" t="s">
        <v>10442</v>
      </c>
      <c r="E16" s="171"/>
      <c r="F16" s="171"/>
      <c r="G16" s="171"/>
      <c r="H16" s="171"/>
      <c r="I16" s="171"/>
      <c r="J16" s="171"/>
      <c r="K16" s="171"/>
      <c r="L16" s="171"/>
      <c r="M16" s="171"/>
      <c r="N16" s="171"/>
      <c r="O16" s="171"/>
      <c r="P16" s="171"/>
      <c r="Q16" s="171"/>
      <c r="R16" s="171"/>
      <c r="S16" s="171"/>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2" t="s">
        <v>10459</v>
      </c>
      <c r="E18" s="172"/>
      <c r="F18" s="172"/>
      <c r="G18" s="172"/>
      <c r="H18" s="165" t="s">
        <v>157</v>
      </c>
      <c r="I18" s="165"/>
      <c r="J18" s="165"/>
      <c r="K18" s="165"/>
      <c r="L18" s="165"/>
      <c r="M18" s="165"/>
      <c r="N18" s="12">
        <f>IFERROR(IF(VLOOKUP(VALUE(H18),X40:X82,1,0)=1,"",""),1)</f>
        <v>1</v>
      </c>
      <c r="O18" s="172" t="e">
        <f>HYPERLINK("#"&amp;"DATOS!C"&amp;MATCH(VALUE(carp),DATOS!B:B,0),"PEUA:")</f>
        <v>#VALUE!</v>
      </c>
      <c r="P18" s="172"/>
      <c r="Q18" s="165" t="str">
        <f>AK31</f>
        <v/>
      </c>
      <c r="R18" s="165"/>
      <c r="S18" s="165"/>
      <c r="T18" s="73"/>
      <c r="U18" s="73"/>
      <c r="AI18" s="27"/>
      <c r="AJ18" s="27">
        <v>2</v>
      </c>
      <c r="AK18" s="27" t="s">
        <v>184</v>
      </c>
      <c r="AL18" s="27"/>
    </row>
    <row r="19" spans="4:57">
      <c r="D19" s="173" t="s">
        <v>10460</v>
      </c>
      <c r="E19" s="173"/>
      <c r="F19" s="173"/>
      <c r="G19" s="173"/>
      <c r="H19" s="166" t="str">
        <f>AK29</f>
        <v/>
      </c>
      <c r="I19" s="166"/>
      <c r="J19" s="166"/>
      <c r="K19" s="166"/>
      <c r="L19" s="166"/>
      <c r="M19" s="166"/>
      <c r="N19" s="27"/>
      <c r="O19" s="172" t="str">
        <f>"RUTA/CUENTA:"</f>
        <v>RUTA/CUENTA:</v>
      </c>
      <c r="P19" s="172"/>
      <c r="Q19" s="166" t="str">
        <f>AK33</f>
        <v/>
      </c>
      <c r="R19" s="166"/>
      <c r="S19" s="166"/>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3" t="s">
        <v>10461</v>
      </c>
      <c r="E21" s="173"/>
      <c r="F21" s="173"/>
      <c r="G21" s="173"/>
      <c r="H21" s="173"/>
      <c r="I21" s="173"/>
      <c r="J21" s="173"/>
      <c r="K21" s="173"/>
      <c r="L21" s="165" t="str">
        <f>U21</f>
        <v/>
      </c>
      <c r="M21" s="168"/>
      <c r="N21" s="168"/>
      <c r="O21" s="168"/>
      <c r="P21" s="168"/>
      <c r="Q21" s="168"/>
      <c r="R21" s="168"/>
      <c r="S21" s="168"/>
      <c r="T21" s="16"/>
      <c r="U21" s="16" t="str">
        <f>PROPER(AK35)</f>
        <v/>
      </c>
      <c r="AI21" s="27"/>
      <c r="AJ21" s="27">
        <v>5</v>
      </c>
      <c r="AK21" s="27" t="s">
        <v>187</v>
      </c>
      <c r="AL21" s="27"/>
    </row>
    <row r="22" spans="4:57">
      <c r="D22" s="173" t="s">
        <v>10462</v>
      </c>
      <c r="E22" s="173"/>
      <c r="F22" s="173"/>
      <c r="G22" s="173"/>
      <c r="H22" s="173"/>
      <c r="I22" s="173"/>
      <c r="J22" s="173"/>
      <c r="K22" s="173"/>
      <c r="L22" s="173"/>
      <c r="M22" s="169" t="str">
        <f>U22</f>
        <v/>
      </c>
      <c r="N22" s="166"/>
      <c r="O22" s="166"/>
      <c r="P22" s="166"/>
      <c r="Q22" s="166"/>
      <c r="R22" s="166"/>
      <c r="S22" s="166"/>
      <c r="T22" s="16"/>
      <c r="U22" s="16" t="str">
        <f>IF(AK46=0,"",PROPER(AK46))</f>
        <v/>
      </c>
      <c r="AI22" s="27"/>
      <c r="AJ22" s="27">
        <v>6</v>
      </c>
      <c r="AK22" s="27" t="s">
        <v>188</v>
      </c>
      <c r="AL22" s="27"/>
    </row>
    <row r="23" spans="4:57">
      <c r="D23" s="173" t="s">
        <v>10463</v>
      </c>
      <c r="E23" s="173"/>
      <c r="F23" s="173"/>
      <c r="G23" s="173"/>
      <c r="H23" s="165" t="str">
        <f>U23</f>
        <v/>
      </c>
      <c r="I23" s="168"/>
      <c r="J23" s="168"/>
      <c r="K23" s="168"/>
      <c r="L23" s="168"/>
      <c r="M23" s="168"/>
      <c r="N23" s="168"/>
      <c r="O23" s="168"/>
      <c r="P23" s="168"/>
      <c r="Q23" s="168"/>
      <c r="R23" s="168"/>
      <c r="S23" s="168"/>
      <c r="U23" s="16" t="str">
        <f>PROPER(AK36)</f>
        <v/>
      </c>
      <c r="AI23" s="27"/>
      <c r="AJ23" s="27">
        <v>7</v>
      </c>
      <c r="AK23" s="27" t="s">
        <v>189</v>
      </c>
      <c r="AL23" s="27"/>
    </row>
    <row r="24" spans="4:57">
      <c r="D24" s="173" t="s">
        <v>10464</v>
      </c>
      <c r="E24" s="173"/>
      <c r="F24" s="165" t="str">
        <f>U24</f>
        <v/>
      </c>
      <c r="G24" s="168"/>
      <c r="H24" s="168"/>
      <c r="I24" s="168"/>
      <c r="J24" s="168"/>
      <c r="K24" s="168"/>
      <c r="L24" s="168"/>
      <c r="M24" s="168"/>
      <c r="N24" s="27"/>
      <c r="O24" s="83" t="s">
        <v>10469</v>
      </c>
      <c r="P24" s="169" t="str">
        <f>U25</f>
        <v/>
      </c>
      <c r="Q24" s="166"/>
      <c r="R24" s="166"/>
      <c r="S24" s="166"/>
      <c r="T24" s="16"/>
      <c r="U24" s="16" t="str">
        <f>PROPER(AK38)</f>
        <v/>
      </c>
      <c r="AI24" s="27"/>
      <c r="AJ24" s="27">
        <v>8</v>
      </c>
      <c r="AK24" s="27" t="s">
        <v>190</v>
      </c>
      <c r="AL24" s="27"/>
    </row>
    <row r="25" spans="4:57" ht="15" customHeight="1">
      <c r="D25" s="173" t="s">
        <v>10465</v>
      </c>
      <c r="E25" s="173"/>
      <c r="F25" s="173"/>
      <c r="G25" s="173"/>
      <c r="H25" s="173"/>
      <c r="I25" s="166" t="str">
        <f>AK39</f>
        <v/>
      </c>
      <c r="J25" s="166"/>
      <c r="K25" s="166"/>
      <c r="L25" s="166"/>
      <c r="M25" s="166"/>
      <c r="N25" s="27"/>
      <c r="O25" s="84" t="s">
        <v>10470</v>
      </c>
      <c r="P25" s="170" t="str">
        <f>IF(AK40=0,"",AK40)</f>
        <v/>
      </c>
      <c r="Q25" s="170"/>
      <c r="R25" s="170"/>
      <c r="S25" s="170"/>
      <c r="T25" s="16"/>
      <c r="U25" s="16" t="str">
        <f>PROPER(AK37)</f>
        <v/>
      </c>
      <c r="AI25" s="27"/>
      <c r="AJ25" s="27">
        <v>9</v>
      </c>
      <c r="AK25" s="27" t="s">
        <v>192</v>
      </c>
      <c r="AL25" s="27"/>
    </row>
    <row r="26" spans="4:57" ht="15" customHeight="1">
      <c r="D26" s="187" t="s">
        <v>10466</v>
      </c>
      <c r="E26" s="187"/>
      <c r="F26" s="187"/>
      <c r="G26" s="187"/>
      <c r="H26" s="187"/>
      <c r="I26" s="187"/>
      <c r="J26" s="166" t="str">
        <f>AK44</f>
        <v/>
      </c>
      <c r="K26" s="166"/>
      <c r="L26" s="166"/>
      <c r="M26" s="166"/>
      <c r="N26" s="27"/>
      <c r="O26" s="173" t="s">
        <v>10471</v>
      </c>
      <c r="P26" s="173"/>
      <c r="Q26" s="173"/>
      <c r="R26" s="173"/>
      <c r="S26" s="132" t="str">
        <f>U26</f>
        <v/>
      </c>
      <c r="U26" s="16" t="str">
        <f>IF(AK45=0,"",AK45)</f>
        <v/>
      </c>
      <c r="AI26" s="27"/>
      <c r="AJ26" s="27">
        <v>10</v>
      </c>
      <c r="AK26" s="27" t="s">
        <v>191</v>
      </c>
      <c r="AL26" s="27"/>
      <c r="BD26">
        <v>1</v>
      </c>
      <c r="BE26" t="s">
        <v>183</v>
      </c>
    </row>
    <row r="27" spans="4:57">
      <c r="D27" s="85" t="s">
        <v>10467</v>
      </c>
      <c r="E27" s="168" t="str">
        <f>AK41</f>
        <v/>
      </c>
      <c r="F27" s="168"/>
      <c r="G27" s="168"/>
      <c r="H27" s="168"/>
      <c r="I27" s="161" t="s">
        <v>10468</v>
      </c>
      <c r="J27" s="161"/>
      <c r="K27" s="166" t="str">
        <f>AK42</f>
        <v/>
      </c>
      <c r="L27" s="166"/>
      <c r="M27" s="166"/>
      <c r="N27" s="76"/>
      <c r="O27" s="174" t="s">
        <v>10557</v>
      </c>
      <c r="P27" s="174"/>
      <c r="Q27" s="174"/>
      <c r="R27" s="183" t="str">
        <f>AK43</f>
        <v/>
      </c>
      <c r="S27" s="183"/>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71" t="s">
        <v>10443</v>
      </c>
      <c r="E29" s="171"/>
      <c r="F29" s="171"/>
      <c r="G29" s="171"/>
      <c r="H29" s="171"/>
      <c r="I29" s="171"/>
      <c r="J29" s="171"/>
      <c r="K29" s="171"/>
      <c r="L29" s="171"/>
      <c r="M29" s="171"/>
      <c r="N29" s="171"/>
      <c r="O29" s="171"/>
      <c r="P29" s="171"/>
      <c r="Q29" s="171"/>
      <c r="R29" s="171"/>
      <c r="S29" s="171"/>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8" t="s">
        <v>10558</v>
      </c>
      <c r="E31" s="188"/>
      <c r="F31" s="188"/>
      <c r="G31" s="188"/>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4" t="str">
        <f>AJ34</f>
        <v/>
      </c>
      <c r="E33" s="164"/>
      <c r="F33" s="164"/>
      <c r="G33" s="164"/>
      <c r="H33" s="164"/>
      <c r="I33" s="164"/>
      <c r="J33" s="164"/>
      <c r="K33" s="164"/>
      <c r="L33" s="164"/>
      <c r="M33" s="164"/>
      <c r="N33" s="164"/>
      <c r="O33" s="164"/>
      <c r="P33" s="164"/>
      <c r="Q33" s="164"/>
      <c r="R33" s="164"/>
      <c r="S33" s="164"/>
      <c r="AI33" s="27"/>
      <c r="AJ33" s="27"/>
      <c r="AK33" s="27" t="str">
        <f>IFERROR(IF(INDEX(DATOS!D:D,MATCH(VALUE(REINSCRIPCION!H18),DATOS!C:C,0),1)=0,"",INDEX(DATOS!D:D,MATCH(VALUE(REINSCRIPCION!H18),DATOS!C:C,0),1)),"")</f>
        <v/>
      </c>
      <c r="AL33" s="27"/>
      <c r="BD33">
        <v>8</v>
      </c>
      <c r="BE33" t="s">
        <v>190</v>
      </c>
    </row>
    <row r="34" spans="4:57">
      <c r="D34" s="164"/>
      <c r="E34" s="164"/>
      <c r="F34" s="164"/>
      <c r="G34" s="164"/>
      <c r="H34" s="164"/>
      <c r="I34" s="164"/>
      <c r="J34" s="164"/>
      <c r="K34" s="164"/>
      <c r="L34" s="164"/>
      <c r="M34" s="164"/>
      <c r="N34" s="164"/>
      <c r="O34" s="164"/>
      <c r="P34" s="164"/>
      <c r="Q34" s="164"/>
      <c r="R34" s="164"/>
      <c r="S34" s="164"/>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4"/>
      <c r="E35" s="164"/>
      <c r="F35" s="164"/>
      <c r="G35" s="164"/>
      <c r="H35" s="164"/>
      <c r="I35" s="164"/>
      <c r="J35" s="164"/>
      <c r="K35" s="164"/>
      <c r="L35" s="164"/>
      <c r="M35" s="164"/>
      <c r="N35" s="164"/>
      <c r="O35" s="164"/>
      <c r="P35" s="164"/>
      <c r="Q35" s="164"/>
      <c r="R35" s="164"/>
      <c r="S35" s="164"/>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4"/>
      <c r="E36" s="164"/>
      <c r="F36" s="164"/>
      <c r="G36" s="164"/>
      <c r="H36" s="164"/>
      <c r="I36" s="164"/>
      <c r="J36" s="164"/>
      <c r="K36" s="164"/>
      <c r="L36" s="164"/>
      <c r="M36" s="164"/>
      <c r="N36" s="164"/>
      <c r="O36" s="164"/>
      <c r="P36" s="164"/>
      <c r="Q36" s="164"/>
      <c r="R36" s="164"/>
      <c r="S36" s="164"/>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2" t="s">
        <v>10559</v>
      </c>
      <c r="E38" s="162"/>
      <c r="F38" s="162"/>
      <c r="G38" s="180" t="str">
        <f>U27</f>
        <v xml:space="preserve"> HP</v>
      </c>
      <c r="H38" s="181"/>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4" t="str">
        <f>AJ36</f>
        <v/>
      </c>
      <c r="E43" s="185"/>
      <c r="F43" s="185"/>
      <c r="G43" s="185"/>
      <c r="H43" s="185"/>
      <c r="I43" s="186"/>
      <c r="O43" s="184" t="str">
        <f>AJ37</f>
        <v/>
      </c>
      <c r="P43" s="185"/>
      <c r="Q43" s="185"/>
      <c r="R43" s="185"/>
      <c r="S43" s="186"/>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7" t="s">
        <v>10446</v>
      </c>
      <c r="E46" s="167"/>
      <c r="F46" s="167"/>
      <c r="G46" s="167"/>
      <c r="H46" s="167"/>
      <c r="I46" s="167"/>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9"/>
      <c r="I47" s="149"/>
      <c r="J47" s="149"/>
      <c r="K47" s="149"/>
      <c r="L47" s="149"/>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3"/>
      <c r="AN48" s="163"/>
      <c r="AO48" s="163"/>
      <c r="AR48" s="12" t="str">
        <f>IFERROR(IF(INDEX(DATOS!AE:AE,MATCH(#REF!,DATOS!J:J,0),1)=0,"",INDEX(DATOS!AE:AE,MATCH(#REF!,DATOS!J:J,0),1)),"")</f>
        <v/>
      </c>
    </row>
    <row r="49" spans="1:47" ht="15" customHeight="1">
      <c r="D49" s="182" t="s">
        <v>157</v>
      </c>
      <c r="E49" s="182"/>
      <c r="F49" s="182"/>
      <c r="G49" s="182"/>
      <c r="H49" s="182"/>
      <c r="I49" s="182"/>
      <c r="J49" s="182"/>
      <c r="K49" s="182"/>
      <c r="L49" s="182"/>
      <c r="M49" s="182"/>
      <c r="N49" s="131"/>
      <c r="T49" s="145"/>
      <c r="U49" s="145"/>
      <c r="W49">
        <v>10</v>
      </c>
      <c r="X49" s="16" t="str">
        <f t="shared" si="1"/>
        <v/>
      </c>
      <c r="Z49">
        <f t="shared" si="0"/>
        <v>1</v>
      </c>
      <c r="AA49">
        <f>IF(AB49="",0,IFERROR(IF(VLOOKUP(AB49,AB$38:AB48,1,0)&gt;0,0,0),1))</f>
        <v>0</v>
      </c>
      <c r="AB49" s="16">
        <f>IF(DATOS!J13=X$39,DATOS!C13,"")</f>
        <v>0</v>
      </c>
      <c r="AL49" s="37"/>
      <c r="AM49" s="163"/>
      <c r="AN49" s="163"/>
      <c r="AO49" s="163"/>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3"/>
      <c r="AM50" s="163"/>
      <c r="AN50" s="163"/>
      <c r="AO50" s="163"/>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9"/>
      <c r="F59" s="159"/>
      <c r="G59" s="159"/>
      <c r="H59" s="74"/>
      <c r="I59" s="27"/>
      <c r="J59" s="159"/>
      <c r="K59" s="159"/>
      <c r="L59" s="159"/>
      <c r="M59" s="159"/>
      <c r="N59" s="77"/>
      <c r="O59" s="160"/>
      <c r="P59" s="160"/>
      <c r="Q59" s="160"/>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9"/>
      <c r="F60" s="159"/>
      <c r="G60" s="159"/>
      <c r="H60" s="74"/>
      <c r="I60" s="27"/>
      <c r="J60" s="159"/>
      <c r="K60" s="159"/>
      <c r="L60" s="159"/>
      <c r="M60" s="159"/>
      <c r="N60" s="77"/>
      <c r="O60" s="160"/>
      <c r="P60" s="160"/>
      <c r="Q60" s="160"/>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9"/>
      <c r="F61" s="159"/>
      <c r="G61" s="159"/>
      <c r="H61" s="74"/>
      <c r="I61" s="27"/>
      <c r="J61" s="159"/>
      <c r="K61" s="159"/>
      <c r="L61" s="159"/>
      <c r="M61" s="159"/>
      <c r="N61" s="77"/>
      <c r="O61" s="160"/>
      <c r="P61" s="160"/>
      <c r="Q61" s="160"/>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9"/>
      <c r="F62" s="159"/>
      <c r="G62" s="159"/>
      <c r="H62" s="74"/>
      <c r="I62" s="27"/>
      <c r="J62" s="159"/>
      <c r="K62" s="159"/>
      <c r="L62" s="159"/>
      <c r="M62" s="159"/>
      <c r="N62" s="77"/>
      <c r="O62" s="160"/>
      <c r="P62" s="160"/>
      <c r="Q62" s="160"/>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9"/>
      <c r="F63" s="159"/>
      <c r="G63" s="159"/>
      <c r="H63" s="74"/>
      <c r="I63" s="27"/>
      <c r="J63" s="159"/>
      <c r="K63" s="159"/>
      <c r="L63" s="159"/>
      <c r="M63" s="159"/>
      <c r="N63" s="77"/>
      <c r="O63" s="160"/>
      <c r="P63" s="160"/>
      <c r="Q63" s="160"/>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9"/>
      <c r="F64" s="159"/>
      <c r="G64" s="159"/>
      <c r="H64" s="74"/>
      <c r="I64" s="27"/>
      <c r="J64" s="159"/>
      <c r="K64" s="159"/>
      <c r="L64" s="159"/>
      <c r="M64" s="159"/>
      <c r="N64" s="77"/>
      <c r="O64" s="160"/>
      <c r="P64" s="160"/>
      <c r="Q64" s="160"/>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9"/>
      <c r="F65" s="159"/>
      <c r="G65" s="159"/>
      <c r="H65" s="74"/>
      <c r="I65" s="27"/>
      <c r="J65" s="159"/>
      <c r="K65" s="159"/>
      <c r="L65" s="159"/>
      <c r="M65" s="159"/>
      <c r="N65" s="77"/>
      <c r="O65" s="160"/>
      <c r="P65" s="160"/>
      <c r="Q65" s="160"/>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9"/>
      <c r="F66" s="159"/>
      <c r="G66" s="159"/>
      <c r="H66" s="74"/>
      <c r="I66" s="27"/>
      <c r="J66" s="159"/>
      <c r="K66" s="159"/>
      <c r="L66" s="159"/>
      <c r="M66" s="159"/>
      <c r="N66" s="77"/>
      <c r="O66" s="160"/>
      <c r="P66" s="160"/>
      <c r="Q66" s="160"/>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9"/>
      <c r="F67" s="159"/>
      <c r="G67" s="159"/>
      <c r="H67" s="74"/>
      <c r="I67" s="27"/>
      <c r="J67" s="159"/>
      <c r="K67" s="159"/>
      <c r="L67" s="159"/>
      <c r="M67" s="159"/>
      <c r="N67" s="77"/>
      <c r="O67" s="160"/>
      <c r="P67" s="160"/>
      <c r="Q67" s="160"/>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9"/>
      <c r="F68" s="159"/>
      <c r="G68" s="159"/>
      <c r="H68" s="74"/>
      <c r="I68" s="27"/>
      <c r="J68" s="159"/>
      <c r="K68" s="159"/>
      <c r="L68" s="159"/>
      <c r="M68" s="159"/>
      <c r="N68" s="77"/>
      <c r="O68" s="160"/>
      <c r="P68" s="160"/>
      <c r="Q68" s="160"/>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9"/>
      <c r="F69" s="159"/>
      <c r="G69" s="159"/>
      <c r="H69" s="74"/>
      <c r="I69" s="27"/>
      <c r="J69" s="159"/>
      <c r="K69" s="159"/>
      <c r="L69" s="159"/>
      <c r="M69" s="159"/>
      <c r="N69" s="77"/>
      <c r="O69" s="160"/>
      <c r="P69" s="160"/>
      <c r="Q69" s="160"/>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9"/>
      <c r="F70" s="159"/>
      <c r="G70" s="159"/>
      <c r="H70" s="74"/>
      <c r="I70" s="27"/>
      <c r="J70" s="159"/>
      <c r="K70" s="159"/>
      <c r="L70" s="159"/>
      <c r="M70" s="159"/>
      <c r="N70" s="77"/>
      <c r="O70" s="160"/>
      <c r="P70" s="160"/>
      <c r="Q70" s="160"/>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9"/>
      <c r="F71" s="159"/>
      <c r="G71" s="159"/>
      <c r="H71" s="74"/>
      <c r="I71" s="27"/>
      <c r="J71" s="159"/>
      <c r="K71" s="159"/>
      <c r="L71" s="159"/>
      <c r="M71" s="159"/>
      <c r="N71" s="77"/>
      <c r="O71" s="160"/>
      <c r="P71" s="160"/>
      <c r="Q71" s="160"/>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9"/>
      <c r="F72" s="159"/>
      <c r="G72" s="159"/>
      <c r="H72" s="74"/>
      <c r="I72" s="27"/>
      <c r="J72" s="159"/>
      <c r="K72" s="159"/>
      <c r="L72" s="159"/>
      <c r="M72" s="159"/>
      <c r="N72" s="77"/>
      <c r="O72" s="160"/>
      <c r="P72" s="160"/>
      <c r="Q72" s="160"/>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9"/>
      <c r="F73" s="159"/>
      <c r="G73" s="159"/>
      <c r="H73" s="74"/>
      <c r="I73" s="27"/>
      <c r="J73" s="159"/>
      <c r="K73" s="159"/>
      <c r="L73" s="159"/>
      <c r="M73" s="159"/>
      <c r="N73" s="77"/>
      <c r="O73" s="160"/>
      <c r="P73" s="160"/>
      <c r="Q73" s="160"/>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9"/>
      <c r="F74" s="159"/>
      <c r="G74" s="159"/>
      <c r="H74" s="74"/>
      <c r="I74" s="27"/>
      <c r="J74" s="159"/>
      <c r="K74" s="159"/>
      <c r="L74" s="159"/>
      <c r="M74" s="159"/>
      <c r="N74" s="77"/>
      <c r="O74" s="160"/>
      <c r="P74" s="160"/>
      <c r="Q74" s="160"/>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9"/>
      <c r="F75" s="159"/>
      <c r="G75" s="159"/>
      <c r="H75" s="74"/>
      <c r="I75" s="27"/>
      <c r="J75" s="159"/>
      <c r="K75" s="159"/>
      <c r="L75" s="159"/>
      <c r="M75" s="159"/>
      <c r="N75" s="77"/>
      <c r="O75" s="160"/>
      <c r="P75" s="160"/>
      <c r="Q75" s="160"/>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9"/>
      <c r="F76" s="159"/>
      <c r="G76" s="159"/>
      <c r="H76" s="74"/>
      <c r="I76" s="27"/>
      <c r="J76" s="159"/>
      <c r="K76" s="159"/>
      <c r="L76" s="159"/>
      <c r="M76" s="159"/>
      <c r="N76" s="77"/>
      <c r="O76" s="160"/>
      <c r="P76" s="160"/>
      <c r="Q76" s="160"/>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9"/>
      <c r="F77" s="159"/>
      <c r="G77" s="159"/>
      <c r="H77" s="74"/>
      <c r="I77" s="27"/>
      <c r="J77" s="159"/>
      <c r="K77" s="159"/>
      <c r="L77" s="159"/>
      <c r="M77" s="159"/>
      <c r="N77" s="77"/>
      <c r="O77" s="160"/>
      <c r="P77" s="160"/>
      <c r="Q77" s="160"/>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9"/>
      <c r="F78" s="159"/>
      <c r="G78" s="159"/>
      <c r="H78" s="74"/>
      <c r="I78" s="27"/>
      <c r="J78" s="159"/>
      <c r="K78" s="159"/>
      <c r="L78" s="159"/>
      <c r="M78" s="159"/>
      <c r="N78" s="77"/>
      <c r="O78" s="160"/>
      <c r="P78" s="160"/>
      <c r="Q78" s="160"/>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9"/>
      <c r="F79" s="159"/>
      <c r="G79" s="159"/>
      <c r="H79" s="74"/>
      <c r="I79" s="27"/>
      <c r="J79" s="159"/>
      <c r="K79" s="159"/>
      <c r="L79" s="159"/>
      <c r="M79" s="159"/>
      <c r="N79" s="77"/>
      <c r="O79" s="160"/>
      <c r="P79" s="160"/>
      <c r="Q79" s="160"/>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9"/>
      <c r="F80" s="159"/>
      <c r="G80" s="159"/>
      <c r="H80" s="74"/>
      <c r="I80" s="27"/>
      <c r="J80" s="159"/>
      <c r="K80" s="159"/>
      <c r="L80" s="159"/>
      <c r="M80" s="159"/>
      <c r="N80" s="77"/>
      <c r="O80" s="160"/>
      <c r="P80" s="160"/>
      <c r="Q80" s="160"/>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9"/>
      <c r="F81" s="159"/>
      <c r="G81" s="159"/>
      <c r="H81" s="74"/>
      <c r="I81" s="27"/>
      <c r="J81" s="159"/>
      <c r="K81" s="159"/>
      <c r="L81" s="159"/>
      <c r="M81" s="159"/>
      <c r="N81" s="77"/>
      <c r="O81" s="160"/>
      <c r="P81" s="160"/>
      <c r="Q81" s="160"/>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9"/>
      <c r="F82" s="159"/>
      <c r="G82" s="159"/>
      <c r="H82" s="74"/>
      <c r="I82" s="27"/>
      <c r="J82" s="159"/>
      <c r="K82" s="159"/>
      <c r="L82" s="159"/>
      <c r="M82" s="159"/>
      <c r="N82" s="77"/>
      <c r="O82" s="160"/>
      <c r="P82" s="160"/>
      <c r="Q82" s="160"/>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9"/>
      <c r="F83" s="159"/>
      <c r="G83" s="159"/>
      <c r="H83" s="74"/>
      <c r="I83" s="27"/>
      <c r="J83" s="159"/>
      <c r="K83" s="159"/>
      <c r="L83" s="159"/>
      <c r="M83" s="159"/>
      <c r="N83" s="77"/>
      <c r="O83" s="160"/>
      <c r="P83" s="160"/>
      <c r="Q83" s="160"/>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9"/>
      <c r="F84" s="159"/>
      <c r="G84" s="159"/>
      <c r="H84" s="74"/>
      <c r="I84" s="27"/>
      <c r="J84" s="159"/>
      <c r="K84" s="159"/>
      <c r="L84" s="159"/>
      <c r="M84" s="159"/>
      <c r="N84" s="77"/>
      <c r="O84" s="160"/>
      <c r="P84" s="160"/>
      <c r="Q84" s="160"/>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9"/>
      <c r="F85" s="159"/>
      <c r="G85" s="159"/>
      <c r="H85" s="74"/>
      <c r="I85" s="27"/>
      <c r="J85" s="159"/>
      <c r="K85" s="159"/>
      <c r="L85" s="159"/>
      <c r="M85" s="159"/>
      <c r="N85" s="77"/>
      <c r="O85" s="160"/>
      <c r="P85" s="160"/>
      <c r="Q85" s="160"/>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9"/>
      <c r="F86" s="159"/>
      <c r="G86" s="159"/>
      <c r="H86" s="74"/>
      <c r="I86" s="27"/>
      <c r="J86" s="159"/>
      <c r="K86" s="159"/>
      <c r="L86" s="159"/>
      <c r="M86" s="159"/>
      <c r="N86" s="77"/>
      <c r="O86" s="160"/>
      <c r="P86" s="160"/>
      <c r="Q86" s="160"/>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9"/>
      <c r="F87" s="159"/>
      <c r="G87" s="159"/>
      <c r="H87" s="74"/>
      <c r="I87" s="27"/>
      <c r="J87" s="159"/>
      <c r="K87" s="159"/>
      <c r="L87" s="159"/>
      <c r="M87" s="159"/>
      <c r="N87" s="77"/>
      <c r="O87" s="160"/>
      <c r="P87" s="160"/>
      <c r="Q87" s="160"/>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9"/>
      <c r="F88" s="159"/>
      <c r="G88" s="159"/>
      <c r="H88" s="74"/>
      <c r="I88" s="27"/>
      <c r="J88" s="159"/>
      <c r="K88" s="159"/>
      <c r="L88" s="159"/>
      <c r="M88" s="159"/>
      <c r="N88" s="77"/>
      <c r="O88" s="160"/>
      <c r="P88" s="160"/>
      <c r="Q88" s="160"/>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9"/>
      <c r="F89" s="159"/>
      <c r="G89" s="159"/>
      <c r="H89" s="74"/>
      <c r="I89" s="27"/>
      <c r="J89" s="159"/>
      <c r="K89" s="159"/>
      <c r="L89" s="159"/>
      <c r="M89" s="159"/>
      <c r="N89" s="77"/>
      <c r="O89" s="160"/>
      <c r="P89" s="160"/>
      <c r="Q89" s="160"/>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9" t="str">
        <f>"DISTRITO DEL DESARROLLO RURAL NUMERO "&amp;CLAVE_DISTRITO&amp;", "&amp;DISTRITO</f>
        <v>DISTRITO DEL DESARROLLO RURAL NUMERO 102, MONTEMORELOS</v>
      </c>
      <c r="H5" s="189"/>
      <c r="I5" s="189"/>
      <c r="J5" s="189"/>
      <c r="K5" s="189"/>
      <c r="L5" s="189"/>
      <c r="M5" s="189"/>
      <c r="N5" s="189"/>
      <c r="O5" s="189"/>
      <c r="P5" s="189"/>
    </row>
    <row r="6" spans="1:16">
      <c r="A6" s="191" t="str">
        <f ca="1">"Estado de "&amp;PROPER(ESTADO)&amp;", a "&amp;REINSCRIPCION!AK13&amp;" de "&amp;REINSCRIPCION!AK14&amp;" de "&amp;REINSCRIPCION!AK15</f>
        <v>Estado de Nuevo León, a 8 de febrero de 2024</v>
      </c>
      <c r="B6" s="191"/>
      <c r="C6" s="191"/>
      <c r="D6" s="191"/>
      <c r="E6" s="191"/>
      <c r="F6" s="191"/>
      <c r="G6" s="191"/>
      <c r="H6" s="191"/>
      <c r="I6" s="191"/>
      <c r="J6" s="191"/>
      <c r="K6" s="191"/>
      <c r="L6" s="191"/>
      <c r="M6" s="191"/>
      <c r="N6" s="191"/>
      <c r="O6" s="191"/>
      <c r="P6" s="191"/>
    </row>
    <row r="8" spans="1:16">
      <c r="A8" s="113" t="str">
        <f>ENCARGADO_DEL_DISTRITO</f>
        <v>ING. LAZARO GALARZA HERNANDEZ</v>
      </c>
      <c r="B8" s="113"/>
      <c r="C8" s="113"/>
      <c r="D8" s="113"/>
      <c r="E8" s="113"/>
      <c r="F8" s="113"/>
      <c r="G8" s="113"/>
      <c r="H8" s="113"/>
      <c r="I8" s="113"/>
      <c r="J8" s="107"/>
    </row>
    <row r="9" spans="1:16">
      <c r="A9" s="196" t="str">
        <f>TITULO&amp;" NO. "&amp;CLAVE_DISTRITO&amp;", "&amp;DISTRITO</f>
        <v>ENCARGADO DEL DESPACHO DEL DISTRITO DE DESARROLLO RURAL NO. 102, MONTEMORELOS</v>
      </c>
      <c r="B9" s="196"/>
      <c r="C9" s="196"/>
      <c r="D9" s="196"/>
      <c r="E9" s="196"/>
      <c r="F9" s="196"/>
      <c r="G9" s="196"/>
      <c r="H9" s="196"/>
      <c r="I9" s="196"/>
      <c r="J9" s="107"/>
    </row>
    <row r="10" spans="1:16">
      <c r="A10" s="196"/>
      <c r="B10" s="196"/>
      <c r="C10" s="196"/>
      <c r="D10" s="196"/>
      <c r="E10" s="196"/>
      <c r="F10" s="196"/>
      <c r="G10" s="196"/>
      <c r="H10" s="196"/>
      <c r="I10" s="196"/>
      <c r="J10" s="113"/>
    </row>
    <row r="11" spans="1:16">
      <c r="A11" s="113" t="s">
        <v>10483</v>
      </c>
      <c r="B11" s="113"/>
      <c r="C11" s="113"/>
      <c r="D11" s="113"/>
      <c r="E11" s="113"/>
      <c r="F11" s="113"/>
      <c r="G11" s="113"/>
      <c r="H11" s="113"/>
      <c r="I11" s="113"/>
      <c r="J11" s="107"/>
    </row>
    <row r="12" spans="1:16" ht="15" customHeight="1">
      <c r="A12" s="192" t="s">
        <v>10555</v>
      </c>
      <c r="B12" s="192"/>
      <c r="C12" s="192"/>
      <c r="D12" s="192"/>
      <c r="E12" s="192"/>
      <c r="F12" s="192"/>
      <c r="G12" s="192"/>
      <c r="H12" s="192"/>
      <c r="I12" s="192"/>
      <c r="J12" s="192"/>
      <c r="K12" s="192"/>
      <c r="L12" s="192"/>
      <c r="M12" s="192"/>
      <c r="N12" s="192"/>
      <c r="O12" s="192"/>
      <c r="P12" s="192"/>
    </row>
    <row r="13" spans="1:16" ht="33.75" customHeight="1">
      <c r="A13" s="192"/>
      <c r="B13" s="192"/>
      <c r="C13" s="192"/>
      <c r="D13" s="192"/>
      <c r="E13" s="192"/>
      <c r="F13" s="192"/>
      <c r="G13" s="192"/>
      <c r="H13" s="192"/>
      <c r="I13" s="192"/>
      <c r="J13" s="192"/>
      <c r="K13" s="192"/>
      <c r="L13" s="192"/>
      <c r="M13" s="192"/>
      <c r="N13" s="192"/>
      <c r="O13" s="192"/>
      <c r="P13" s="192"/>
    </row>
    <row r="14" spans="1:16" ht="15" customHeight="1">
      <c r="A14" s="192"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2"/>
      <c r="C14" s="192"/>
      <c r="D14" s="192"/>
      <c r="E14" s="192"/>
      <c r="F14" s="192"/>
      <c r="G14" s="192"/>
      <c r="H14" s="192"/>
      <c r="I14" s="192"/>
      <c r="J14" s="192"/>
      <c r="K14" s="192"/>
      <c r="L14" s="192"/>
      <c r="M14" s="192"/>
      <c r="N14" s="192"/>
      <c r="O14" s="192"/>
      <c r="P14" s="192"/>
    </row>
    <row r="15" spans="1:16">
      <c r="A15" s="192"/>
      <c r="B15" s="192"/>
      <c r="C15" s="192"/>
      <c r="D15" s="192"/>
      <c r="E15" s="192"/>
      <c r="F15" s="192"/>
      <c r="G15" s="192"/>
      <c r="H15" s="192"/>
      <c r="I15" s="192"/>
      <c r="J15" s="192"/>
      <c r="K15" s="192"/>
      <c r="L15" s="192"/>
      <c r="M15" s="192"/>
      <c r="N15" s="192"/>
      <c r="O15" s="192"/>
      <c r="P15" s="192"/>
    </row>
    <row r="16" spans="1:16">
      <c r="A16" s="106"/>
      <c r="B16" s="106"/>
      <c r="C16" s="106"/>
      <c r="D16" s="106"/>
      <c r="E16" s="106"/>
      <c r="F16" s="106"/>
      <c r="G16" s="106"/>
      <c r="H16" s="106"/>
      <c r="I16" s="106"/>
      <c r="J16" s="106"/>
      <c r="K16" s="106"/>
      <c r="L16" s="106"/>
      <c r="M16" s="106"/>
      <c r="N16" s="106"/>
      <c r="O16" s="106"/>
      <c r="P16" s="106"/>
    </row>
    <row r="17" spans="1:17" ht="22.5" customHeight="1">
      <c r="A17" s="192" t="str">
        <f>"Clave de registro (folio PEUA): "&amp;REINSCRIPCION!Q18</f>
        <v xml:space="preserve">Clave de registro (folio PEUA): </v>
      </c>
      <c r="B17" s="192"/>
      <c r="C17" s="192"/>
      <c r="D17" s="192"/>
      <c r="E17" s="192"/>
      <c r="F17" s="192"/>
      <c r="G17" s="192"/>
      <c r="H17" s="192"/>
      <c r="I17" s="192"/>
      <c r="J17" s="192"/>
      <c r="K17" s="192"/>
      <c r="L17" s="192"/>
      <c r="M17" s="192"/>
      <c r="N17" s="192"/>
      <c r="O17" s="192"/>
      <c r="P17" s="192"/>
    </row>
    <row r="18" spans="1:17">
      <c r="A18" s="192" t="str">
        <f>"Registro Permanente de Usuarios (RPU): "&amp;REINSCRIPCION!H18</f>
        <v xml:space="preserve">Registro Permanente de Usuarios (RPU): </v>
      </c>
      <c r="B18" s="192"/>
      <c r="C18" s="192"/>
      <c r="D18" s="192"/>
      <c r="E18" s="192"/>
      <c r="F18" s="192"/>
      <c r="G18" s="192"/>
      <c r="H18" s="192"/>
      <c r="I18" s="192"/>
      <c r="J18" s="192"/>
      <c r="K18" s="192"/>
      <c r="L18" s="192"/>
      <c r="M18" s="192"/>
      <c r="N18" s="192"/>
      <c r="O18" s="192"/>
      <c r="P18" s="192"/>
    </row>
    <row r="19" spans="1:17">
      <c r="A19" s="192" t="str">
        <f>"Título de concesión de agua vigente:  "&amp;REINSCRIPCION!I25</f>
        <v xml:space="preserve">Título de concesión de agua vigente:  </v>
      </c>
      <c r="B19" s="192"/>
      <c r="C19" s="192"/>
      <c r="D19" s="192"/>
      <c r="E19" s="192"/>
      <c r="F19" s="192"/>
      <c r="G19" s="192"/>
      <c r="H19" s="192"/>
      <c r="I19" s="192"/>
      <c r="J19" s="192"/>
      <c r="K19" s="192"/>
      <c r="L19" s="192"/>
      <c r="M19" s="192"/>
      <c r="N19" s="192"/>
      <c r="O19" s="192"/>
      <c r="P19" s="192"/>
      <c r="Q19" s="16"/>
    </row>
    <row r="20" spans="1:17" ht="15" customHeight="1">
      <c r="A20" s="192" t="e">
        <f>"Nombre y localización del predio: "&amp;PROPER(INDEX(DATOS!S:S,MATCH(VALUE(REINSCRIPCION!H18),DATOS!C:C,0),1))&amp;", "&amp;PROPER(INDEX(DATOS!R:R,MATCH(VALUE(REINSCRIPCION!H18),DATOS!C:C,0),1))&amp;", N.L."</f>
        <v>#VALUE!</v>
      </c>
      <c r="B20" s="192"/>
      <c r="C20" s="192"/>
      <c r="D20" s="192"/>
      <c r="E20" s="192"/>
      <c r="F20" s="192"/>
      <c r="G20" s="192"/>
      <c r="H20" s="192"/>
      <c r="I20" s="192"/>
      <c r="J20" s="192"/>
      <c r="K20" s="192"/>
      <c r="L20" s="192"/>
      <c r="M20" s="192"/>
      <c r="N20" s="192"/>
      <c r="O20" s="192"/>
      <c r="P20" s="192"/>
    </row>
    <row r="21" spans="1:17" ht="15" customHeight="1">
      <c r="A21" s="192" t="e">
        <f>"Cultivo: "&amp;PROPER(INDEX(DATOS!W:W,MATCH(VALUE(REINSCRIPCION!H18),DATOS!C:C,0),1))</f>
        <v>#VALUE!</v>
      </c>
      <c r="B21" s="192"/>
      <c r="C21" s="192"/>
      <c r="D21" s="192"/>
      <c r="E21" s="192"/>
      <c r="F21" s="192"/>
      <c r="G21" s="192"/>
      <c r="H21" s="192"/>
      <c r="I21" s="192"/>
      <c r="J21" s="192"/>
      <c r="K21" s="192"/>
      <c r="L21" s="192"/>
      <c r="M21" s="192"/>
      <c r="N21" s="192"/>
      <c r="O21" s="192"/>
      <c r="P21" s="192"/>
    </row>
    <row r="22" spans="1:17" ht="15" customHeight="1">
      <c r="A22" s="193" t="str">
        <f>"Descripción del equipo de bombeo: "&amp;REINSCRIPCION!D33</f>
        <v xml:space="preserve">Descripción del equipo de bombeo: </v>
      </c>
      <c r="B22" s="193"/>
      <c r="C22" s="193"/>
      <c r="D22" s="193"/>
      <c r="E22" s="193"/>
      <c r="F22" s="193"/>
      <c r="G22" s="193"/>
      <c r="H22" s="193"/>
      <c r="I22" s="193"/>
      <c r="J22" s="193"/>
      <c r="K22" s="193"/>
      <c r="L22" s="193"/>
      <c r="M22" s="193"/>
      <c r="N22" s="193"/>
      <c r="O22" s="193"/>
      <c r="P22" s="193"/>
    </row>
    <row r="23" spans="1:17">
      <c r="A23" s="193"/>
      <c r="B23" s="193"/>
      <c r="C23" s="193"/>
      <c r="D23" s="193"/>
      <c r="E23" s="193"/>
      <c r="F23" s="193"/>
      <c r="G23" s="193"/>
      <c r="H23" s="193"/>
      <c r="I23" s="193"/>
      <c r="J23" s="193"/>
      <c r="K23" s="193"/>
      <c r="L23" s="193"/>
      <c r="M23" s="193"/>
      <c r="N23" s="193"/>
      <c r="O23" s="193"/>
      <c r="P23" s="193"/>
    </row>
    <row r="24" spans="1:17">
      <c r="A24" s="193"/>
      <c r="B24" s="193"/>
      <c r="C24" s="193"/>
      <c r="D24" s="193"/>
      <c r="E24" s="193"/>
      <c r="F24" s="193"/>
      <c r="G24" s="193"/>
      <c r="H24" s="193"/>
      <c r="I24" s="193"/>
      <c r="J24" s="193"/>
      <c r="K24" s="193"/>
      <c r="L24" s="193"/>
      <c r="M24" s="193"/>
      <c r="N24" s="193"/>
      <c r="O24" s="193"/>
      <c r="P24" s="193"/>
    </row>
    <row r="25" spans="1:17">
      <c r="A25" s="193"/>
      <c r="B25" s="193"/>
      <c r="C25" s="193"/>
      <c r="D25" s="193"/>
      <c r="E25" s="193"/>
      <c r="F25" s="193"/>
      <c r="G25" s="193"/>
      <c r="H25" s="193"/>
      <c r="I25" s="193"/>
      <c r="J25" s="193"/>
      <c r="K25" s="193"/>
      <c r="L25" s="193"/>
      <c r="M25" s="193"/>
      <c r="N25" s="193"/>
      <c r="O25" s="193"/>
      <c r="P25" s="193"/>
    </row>
    <row r="26" spans="1:17">
      <c r="A26" s="193"/>
      <c r="B26" s="193"/>
      <c r="C26" s="193"/>
      <c r="D26" s="193"/>
      <c r="E26" s="193"/>
      <c r="F26" s="193"/>
      <c r="G26" s="193"/>
      <c r="H26" s="193"/>
      <c r="I26" s="193"/>
      <c r="J26" s="193"/>
      <c r="K26" s="193"/>
      <c r="L26" s="193"/>
      <c r="M26" s="193"/>
      <c r="N26" s="193"/>
      <c r="O26" s="193"/>
      <c r="P26" s="193"/>
    </row>
    <row r="27" spans="1:17">
      <c r="A27" s="193"/>
      <c r="B27" s="193"/>
      <c r="C27" s="193"/>
      <c r="D27" s="193"/>
      <c r="E27" s="193"/>
      <c r="F27" s="193"/>
      <c r="G27" s="193"/>
      <c r="H27" s="193"/>
      <c r="I27" s="193"/>
      <c r="J27" s="193"/>
      <c r="K27" s="193"/>
      <c r="L27" s="193"/>
      <c r="M27" s="193"/>
      <c r="N27" s="193"/>
      <c r="O27" s="193"/>
      <c r="P27" s="193"/>
    </row>
    <row r="28" spans="1:17">
      <c r="A28" s="193"/>
      <c r="B28" s="193"/>
      <c r="C28" s="193"/>
      <c r="D28" s="193"/>
      <c r="E28" s="193"/>
      <c r="F28" s="193"/>
      <c r="G28" s="193"/>
      <c r="H28" s="193"/>
      <c r="I28" s="193"/>
      <c r="J28" s="193"/>
      <c r="K28" s="193"/>
      <c r="L28" s="193"/>
      <c r="M28" s="193"/>
      <c r="N28" s="193"/>
      <c r="O28" s="193"/>
      <c r="P28" s="193"/>
    </row>
    <row r="29" spans="1:17">
      <c r="A29" s="193"/>
      <c r="B29" s="193"/>
      <c r="C29" s="193"/>
      <c r="D29" s="193"/>
      <c r="E29" s="193"/>
      <c r="F29" s="193"/>
      <c r="G29" s="193"/>
      <c r="H29" s="193"/>
      <c r="I29" s="193"/>
      <c r="J29" s="193"/>
      <c r="K29" s="193"/>
      <c r="L29" s="193"/>
      <c r="M29" s="193"/>
      <c r="N29" s="193"/>
      <c r="O29" s="193"/>
      <c r="P29" s="193"/>
    </row>
    <row r="30" spans="1:17">
      <c r="A30" s="193"/>
      <c r="B30" s="193"/>
      <c r="C30" s="193"/>
      <c r="D30" s="193"/>
      <c r="E30" s="193"/>
      <c r="F30" s="193"/>
      <c r="G30" s="193"/>
      <c r="H30" s="193"/>
      <c r="I30" s="193"/>
      <c r="J30" s="193"/>
      <c r="K30" s="193"/>
      <c r="L30" s="193"/>
      <c r="M30" s="193"/>
      <c r="N30" s="193"/>
      <c r="O30" s="193"/>
      <c r="P30" s="193"/>
    </row>
    <row r="31" spans="1:17">
      <c r="A31" s="193"/>
      <c r="B31" s="193"/>
      <c r="C31" s="193"/>
      <c r="D31" s="193"/>
      <c r="E31" s="193"/>
      <c r="F31" s="193"/>
      <c r="G31" s="193"/>
      <c r="H31" s="193"/>
      <c r="I31" s="193"/>
      <c r="J31" s="193"/>
      <c r="K31" s="193"/>
      <c r="L31" s="193"/>
      <c r="M31" s="193"/>
      <c r="N31" s="193"/>
      <c r="O31" s="193"/>
      <c r="P31" s="193"/>
    </row>
    <row r="32" spans="1:17">
      <c r="A32" s="193"/>
      <c r="B32" s="193"/>
      <c r="C32" s="193"/>
      <c r="D32" s="193"/>
      <c r="E32" s="193"/>
      <c r="F32" s="193"/>
      <c r="G32" s="193"/>
      <c r="H32" s="193"/>
      <c r="I32" s="193"/>
      <c r="J32" s="193"/>
      <c r="K32" s="193"/>
      <c r="L32" s="193"/>
      <c r="M32" s="193"/>
      <c r="N32" s="193"/>
      <c r="O32" s="193"/>
      <c r="P32" s="193"/>
    </row>
    <row r="33" spans="1:16" ht="15" customHeight="1">
      <c r="A33" s="194" t="s">
        <v>10480</v>
      </c>
      <c r="B33" s="194"/>
      <c r="C33" s="194"/>
      <c r="D33" s="194"/>
      <c r="E33" s="194"/>
      <c r="F33" s="194"/>
      <c r="G33" s="194"/>
      <c r="H33" s="194"/>
      <c r="I33" s="194"/>
      <c r="J33" s="194"/>
      <c r="K33" s="194"/>
      <c r="L33" s="194"/>
      <c r="M33" s="194"/>
      <c r="N33" s="194"/>
      <c r="O33" s="194"/>
      <c r="P33" s="194"/>
    </row>
    <row r="34" spans="1:16">
      <c r="A34" s="195" t="s">
        <v>10481</v>
      </c>
      <c r="B34" s="195"/>
      <c r="C34" s="195"/>
      <c r="D34" s="195"/>
      <c r="E34" s="195"/>
      <c r="F34" s="195"/>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90" t="s">
        <v>10482</v>
      </c>
      <c r="B40" s="190"/>
      <c r="C40" s="190"/>
      <c r="D40" s="190"/>
      <c r="E40" s="190"/>
      <c r="F40" s="190"/>
      <c r="G40" s="190"/>
      <c r="H40" s="190"/>
      <c r="I40" s="190"/>
      <c r="J40" s="190"/>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90" t="s">
        <v>10484</v>
      </c>
      <c r="B46" s="190"/>
      <c r="C46" s="190"/>
      <c r="D46" s="190"/>
      <c r="E46" s="190"/>
      <c r="F46" s="190"/>
      <c r="G46" s="190"/>
      <c r="H46" s="190"/>
      <c r="I46" s="190"/>
      <c r="J46" s="190"/>
      <c r="K46" s="190"/>
      <c r="L46" s="190"/>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1" t="s">
        <v>105</v>
      </c>
      <c r="C1" s="201"/>
      <c r="D1" s="201"/>
      <c r="E1" s="202"/>
      <c r="F1" s="203"/>
      <c r="G1" s="201"/>
      <c r="H1" s="201"/>
      <c r="I1" s="201"/>
      <c r="J1" s="201"/>
      <c r="K1" s="201"/>
      <c r="L1" s="201"/>
      <c r="M1" s="201"/>
      <c r="N1" s="201"/>
      <c r="O1" s="201"/>
      <c r="P1" s="201"/>
      <c r="Q1" s="201"/>
      <c r="R1">
        <f>IF(B12="PERSONA MORAL",1,"")</f>
        <v>1</v>
      </c>
      <c r="AA1" s="12" t="s">
        <v>91</v>
      </c>
      <c r="AB1" t="s">
        <v>19</v>
      </c>
    </row>
    <row r="2" spans="1:28" ht="18.75">
      <c r="B2" s="201" t="str">
        <f>"DELEGACION ESTATAL EN "&amp;UPPER(ESTADO)</f>
        <v>DELEGACION ESTATAL EN NUEVO LEÓN</v>
      </c>
      <c r="C2" s="201"/>
      <c r="D2" s="201"/>
      <c r="E2" s="202"/>
      <c r="F2" s="203"/>
      <c r="G2" s="201"/>
      <c r="H2" s="201"/>
      <c r="I2" s="201"/>
      <c r="J2" s="201"/>
      <c r="K2" s="201"/>
      <c r="L2" s="201"/>
      <c r="M2" s="201"/>
      <c r="N2" s="201"/>
      <c r="O2" s="201"/>
      <c r="P2" s="201"/>
      <c r="Q2" s="201"/>
      <c r="AA2" s="12" t="s">
        <v>92</v>
      </c>
      <c r="AB2" t="s">
        <v>15</v>
      </c>
    </row>
    <row r="3" spans="1:28" ht="18.75">
      <c r="B3" s="21"/>
      <c r="C3" s="204" t="s">
        <v>101</v>
      </c>
      <c r="D3" s="204"/>
      <c r="E3" s="204"/>
      <c r="F3" s="204"/>
      <c r="G3" s="204"/>
      <c r="H3" s="204"/>
      <c r="I3" s="204"/>
      <c r="J3" s="204"/>
      <c r="K3" s="204"/>
      <c r="L3" s="204"/>
      <c r="M3" s="204"/>
      <c r="N3" s="204"/>
      <c r="O3" s="204"/>
      <c r="P3" s="204"/>
      <c r="Q3" s="204"/>
      <c r="AA3" s="12"/>
    </row>
    <row r="4" spans="1:28" ht="15.75">
      <c r="B4" s="197" t="s">
        <v>172</v>
      </c>
      <c r="C4" s="197"/>
      <c r="D4" s="197"/>
      <c r="E4" s="198"/>
      <c r="F4" s="199"/>
      <c r="G4" s="197"/>
      <c r="H4" s="197"/>
      <c r="I4" s="197"/>
      <c r="J4" s="197"/>
      <c r="K4" s="197"/>
      <c r="L4" s="197"/>
      <c r="M4" s="197"/>
      <c r="N4" s="197"/>
      <c r="O4" s="197"/>
      <c r="P4" s="197"/>
      <c r="Q4" s="197"/>
      <c r="Z4" s="12"/>
    </row>
    <row r="5" spans="1:28" ht="15.75">
      <c r="B5" s="197" t="s">
        <v>10556</v>
      </c>
      <c r="C5" s="197"/>
      <c r="D5" s="197"/>
      <c r="E5" s="198"/>
      <c r="F5" s="199"/>
      <c r="G5" s="197"/>
      <c r="H5" s="197"/>
      <c r="I5" s="197"/>
      <c r="J5" s="197"/>
      <c r="K5" s="197"/>
      <c r="L5" s="197"/>
      <c r="M5" s="197"/>
      <c r="N5" s="197"/>
      <c r="O5" s="197"/>
      <c r="P5" s="197"/>
      <c r="Q5" s="197"/>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200"/>
      <c r="C11" s="200"/>
      <c r="D11" s="31"/>
      <c r="E11" s="2"/>
      <c r="F11" s="2"/>
    </row>
    <row r="12" spans="1:28" hidden="1">
      <c r="B12" s="200" t="s">
        <v>92</v>
      </c>
      <c r="C12" s="200"/>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2024-02-08T18:33:34Z</dcterms:modified>
</cp:coreProperties>
</file>